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170" yWindow="1290" windowWidth="15600" windowHeight="8490" activeTab="2"/>
  </bookViews>
  <sheets>
    <sheet name="DIGESTIF proteolysis in serum" sheetId="8" r:id="rId1"/>
    <sheet name="DIGESTIF proteolysis in urine" sheetId="9" r:id="rId2"/>
    <sheet name="DIGESTIF proteolysis liver lysa" sheetId="11" r:id="rId3"/>
    <sheet name="Feuil2" sheetId="1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P16" i="11" l="1"/>
  <c r="O16" i="11"/>
  <c r="P15" i="11"/>
  <c r="O15" i="11"/>
  <c r="P14" i="11"/>
  <c r="O14" i="11"/>
  <c r="P4" i="11"/>
  <c r="O4" i="11"/>
  <c r="P6" i="11"/>
  <c r="O6" i="11"/>
  <c r="P5" i="11"/>
  <c r="O5" i="11"/>
  <c r="P11" i="11"/>
  <c r="P10" i="11"/>
  <c r="O10" i="11"/>
  <c r="O11" i="11"/>
  <c r="P9" i="11"/>
  <c r="O9" i="11"/>
  <c r="N16" i="11"/>
  <c r="N15" i="11"/>
  <c r="N14" i="11"/>
  <c r="J16" i="11"/>
  <c r="J15" i="11"/>
  <c r="J14" i="11"/>
  <c r="F16" i="11"/>
  <c r="F15" i="11"/>
  <c r="F14" i="11"/>
  <c r="N11" i="11"/>
  <c r="N10" i="11"/>
  <c r="N9" i="11"/>
  <c r="J11" i="11"/>
  <c r="J10" i="11"/>
  <c r="J9" i="11"/>
  <c r="F11" i="11"/>
  <c r="F10" i="11"/>
  <c r="F9" i="11"/>
  <c r="N6" i="11"/>
  <c r="N5" i="11"/>
  <c r="N4" i="11"/>
  <c r="J5" i="11"/>
  <c r="J6" i="11"/>
  <c r="J4" i="11"/>
  <c r="F6" i="11"/>
  <c r="F5" i="11"/>
  <c r="M16" i="11"/>
  <c r="M15" i="11"/>
  <c r="M14" i="11"/>
  <c r="I16" i="11"/>
  <c r="I15" i="11"/>
  <c r="I14" i="11"/>
  <c r="E16" i="11"/>
  <c r="E15" i="11"/>
  <c r="E14" i="11"/>
  <c r="M11" i="11"/>
  <c r="M10" i="11"/>
  <c r="M9" i="11"/>
  <c r="I11" i="11"/>
  <c r="I10" i="11"/>
  <c r="I9" i="11"/>
  <c r="E11" i="11"/>
  <c r="E10" i="11"/>
  <c r="E9" i="11"/>
  <c r="M6" i="11"/>
  <c r="M5" i="11"/>
  <c r="M4" i="11"/>
  <c r="I4" i="11"/>
  <c r="I6" i="11"/>
  <c r="I5" i="11"/>
  <c r="E6" i="11"/>
  <c r="E5" i="11"/>
  <c r="O22" i="9"/>
  <c r="P19" i="9"/>
  <c r="O19" i="9"/>
  <c r="N19" i="9"/>
  <c r="M19" i="9"/>
  <c r="I22" i="9"/>
  <c r="J22" i="9" s="1"/>
  <c r="J19" i="9"/>
  <c r="I19" i="9"/>
  <c r="E22" i="9"/>
  <c r="F22" i="9" s="1"/>
  <c r="F19" i="9"/>
  <c r="E19" i="9"/>
  <c r="P15" i="9"/>
  <c r="O15" i="9"/>
  <c r="P12" i="9"/>
  <c r="O12" i="9"/>
  <c r="M15" i="9"/>
  <c r="N15" i="9" s="1"/>
  <c r="M12" i="9"/>
  <c r="N12" i="9" s="1"/>
  <c r="I15" i="9"/>
  <c r="J15" i="9" s="1"/>
  <c r="I12" i="9"/>
  <c r="J12" i="9" s="1"/>
  <c r="F15" i="9"/>
  <c r="F12" i="9"/>
  <c r="E15" i="9"/>
  <c r="E12" i="9"/>
  <c r="P5" i="9"/>
  <c r="P7" i="9"/>
  <c r="P8" i="9"/>
  <c r="P4" i="9"/>
  <c r="O7" i="9"/>
  <c r="O8" i="9"/>
  <c r="O5" i="9"/>
  <c r="O4" i="9"/>
  <c r="M8" i="9"/>
  <c r="N8" i="9" s="1"/>
  <c r="M7" i="9"/>
  <c r="N7" i="9" s="1"/>
  <c r="M5" i="9"/>
  <c r="N5" i="9" s="1"/>
  <c r="M4" i="9"/>
  <c r="N4" i="9" s="1"/>
  <c r="J8" i="9"/>
  <c r="J7" i="9"/>
  <c r="J5" i="9"/>
  <c r="J4" i="9"/>
  <c r="I8" i="9"/>
  <c r="I7" i="9"/>
  <c r="I5" i="9"/>
  <c r="I4" i="9"/>
  <c r="E5" i="9" l="1"/>
  <c r="F5" i="9" s="1"/>
  <c r="E7" i="9"/>
  <c r="F7" i="9" s="1"/>
  <c r="E8" i="9"/>
  <c r="F8" i="9" s="1"/>
  <c r="E4" i="9"/>
  <c r="F4" i="9" s="1"/>
  <c r="H62" i="8" l="1"/>
  <c r="H61" i="8"/>
  <c r="G61" i="8"/>
  <c r="G62" i="8"/>
  <c r="F61" i="8"/>
  <c r="F62" i="8"/>
  <c r="H11" i="8"/>
  <c r="G11" i="8"/>
  <c r="F11" i="8"/>
  <c r="G106" i="8" l="1"/>
  <c r="H106" i="8" s="1"/>
  <c r="G107" i="8"/>
  <c r="H107" i="8" s="1"/>
  <c r="F106" i="8"/>
  <c r="F107" i="8"/>
  <c r="G97" i="8"/>
  <c r="H97" i="8" s="1"/>
  <c r="G98" i="8"/>
  <c r="H98" i="8" s="1"/>
  <c r="F97" i="8"/>
  <c r="F98" i="8"/>
  <c r="H71" i="8" l="1"/>
  <c r="H70" i="8"/>
  <c r="G70" i="8"/>
  <c r="G71" i="8"/>
  <c r="F70" i="8"/>
  <c r="F71" i="8"/>
  <c r="G52" i="8"/>
  <c r="H52" i="8" s="1"/>
  <c r="G53" i="8"/>
  <c r="F52" i="8"/>
  <c r="F53" i="8"/>
  <c r="H53" i="8" s="1"/>
  <c r="G43" i="8"/>
  <c r="G44" i="8"/>
  <c r="H44" i="8" s="1"/>
  <c r="F43" i="8"/>
  <c r="H43" i="8" s="1"/>
  <c r="F44" i="8"/>
  <c r="G34" i="8"/>
  <c r="H34" i="8" s="1"/>
  <c r="G35" i="8"/>
  <c r="H35" i="8" s="1"/>
  <c r="F34" i="8"/>
  <c r="F35" i="8"/>
  <c r="H25" i="8"/>
  <c r="G25" i="8"/>
  <c r="G26" i="8"/>
  <c r="F25" i="8"/>
  <c r="F26" i="8"/>
  <c r="H26" i="8" s="1"/>
  <c r="G16" i="8"/>
  <c r="H16" i="8" s="1"/>
  <c r="G17" i="8"/>
  <c r="H17" i="8" s="1"/>
  <c r="F16" i="8"/>
  <c r="F17" i="8"/>
  <c r="H8" i="8"/>
  <c r="H7" i="8"/>
  <c r="G7" i="8"/>
  <c r="G8" i="8"/>
  <c r="F7" i="8"/>
  <c r="F8" i="8"/>
  <c r="G10" i="8" l="1"/>
  <c r="G104" i="8"/>
  <c r="G105" i="8"/>
  <c r="G109" i="8"/>
  <c r="G110" i="8"/>
  <c r="G95" i="8"/>
  <c r="G96" i="8"/>
  <c r="G99" i="8"/>
  <c r="G100" i="8"/>
  <c r="G101" i="8"/>
  <c r="G77" i="8"/>
  <c r="G78" i="8"/>
  <c r="G82" i="8"/>
  <c r="G83" i="8"/>
  <c r="G68" i="8"/>
  <c r="G69" i="8"/>
  <c r="G72" i="8"/>
  <c r="G73" i="8"/>
  <c r="G74" i="8"/>
  <c r="G59" i="8"/>
  <c r="G60" i="8"/>
  <c r="G63" i="8"/>
  <c r="G64" i="8"/>
  <c r="G65" i="8"/>
  <c r="G50" i="8"/>
  <c r="G51" i="8"/>
  <c r="G54" i="8"/>
  <c r="G55" i="8"/>
  <c r="G56" i="8"/>
  <c r="G41" i="8"/>
  <c r="G42" i="8"/>
  <c r="G45" i="8"/>
  <c r="G46" i="8"/>
  <c r="G47" i="8"/>
  <c r="G32" i="8"/>
  <c r="G33" i="8"/>
  <c r="G36" i="8"/>
  <c r="G37" i="8"/>
  <c r="G38" i="8"/>
  <c r="G23" i="8"/>
  <c r="G24" i="8"/>
  <c r="G27" i="8"/>
  <c r="G28" i="8"/>
  <c r="G29" i="8"/>
  <c r="G14" i="8"/>
  <c r="G15" i="8"/>
  <c r="G18" i="8"/>
  <c r="G19" i="8"/>
  <c r="G20" i="8"/>
  <c r="G5" i="8"/>
  <c r="G6" i="8"/>
  <c r="G9" i="8"/>
  <c r="G103" i="8"/>
  <c r="G94" i="8"/>
  <c r="G76" i="8"/>
  <c r="G67" i="8"/>
  <c r="G58" i="8"/>
  <c r="G40" i="8"/>
  <c r="G31" i="8"/>
  <c r="G22" i="8"/>
  <c r="G13" i="8"/>
  <c r="G4" i="8"/>
  <c r="F104" i="8"/>
  <c r="F105" i="8"/>
  <c r="F109" i="8"/>
  <c r="F110" i="8"/>
  <c r="F95" i="8"/>
  <c r="F96" i="8"/>
  <c r="F99" i="8"/>
  <c r="F100" i="8"/>
  <c r="F101" i="8"/>
  <c r="F86" i="8"/>
  <c r="F77" i="8"/>
  <c r="F78" i="8"/>
  <c r="F82" i="8"/>
  <c r="F83" i="8"/>
  <c r="F68" i="8"/>
  <c r="F69" i="8"/>
  <c r="F72" i="8"/>
  <c r="F73" i="8"/>
  <c r="F74" i="8"/>
  <c r="F59" i="8"/>
  <c r="F60" i="8"/>
  <c r="F63" i="8"/>
  <c r="F64" i="8"/>
  <c r="F65" i="8"/>
  <c r="F50" i="8"/>
  <c r="F51" i="8"/>
  <c r="F54" i="8"/>
  <c r="F55" i="8"/>
  <c r="F56" i="8"/>
  <c r="F103" i="8"/>
  <c r="F94" i="8"/>
  <c r="F76" i="8"/>
  <c r="F67" i="8"/>
  <c r="F58" i="8"/>
  <c r="F41" i="8"/>
  <c r="F42" i="8"/>
  <c r="F45" i="8"/>
  <c r="F46" i="8"/>
  <c r="F47" i="8"/>
  <c r="F40" i="8"/>
  <c r="F32" i="8"/>
  <c r="F33" i="8"/>
  <c r="F36" i="8"/>
  <c r="F37" i="8"/>
  <c r="F38" i="8"/>
  <c r="F31" i="8"/>
  <c r="F29" i="8"/>
  <c r="F28" i="8"/>
  <c r="F27" i="8"/>
  <c r="F24" i="8"/>
  <c r="F23" i="8"/>
  <c r="F22" i="8"/>
  <c r="F13" i="8"/>
  <c r="F20" i="8"/>
  <c r="F19" i="8"/>
  <c r="F18" i="8"/>
  <c r="F15" i="8"/>
  <c r="F14" i="8"/>
  <c r="F10" i="8"/>
  <c r="F9" i="8"/>
  <c r="F6" i="8"/>
  <c r="F5" i="8"/>
  <c r="F4" i="8"/>
  <c r="H58" i="8" l="1"/>
  <c r="H94" i="8"/>
  <c r="H31" i="8"/>
  <c r="H67" i="8"/>
  <c r="H103" i="8"/>
  <c r="H47" i="8"/>
  <c r="H42" i="8"/>
  <c r="H4" i="8"/>
  <c r="H13" i="8"/>
  <c r="H22" i="8"/>
  <c r="H14" i="8"/>
  <c r="H37" i="8"/>
  <c r="H50" i="8"/>
  <c r="H73" i="8"/>
  <c r="H109" i="8"/>
  <c r="H6" i="8"/>
  <c r="H18" i="8"/>
  <c r="H29" i="8"/>
  <c r="H24" i="8"/>
  <c r="H36" i="8"/>
  <c r="H54" i="8"/>
  <c r="H65" i="8"/>
  <c r="H60" i="8"/>
  <c r="H72" i="8"/>
  <c r="H83" i="8"/>
  <c r="H78" i="8"/>
  <c r="H101" i="8"/>
  <c r="H10" i="8"/>
  <c r="H40" i="8"/>
  <c r="H76" i="8"/>
  <c r="H5" i="8"/>
  <c r="H28" i="8"/>
  <c r="H23" i="8"/>
  <c r="H46" i="8"/>
  <c r="H41" i="8"/>
  <c r="H64" i="8"/>
  <c r="H59" i="8"/>
  <c r="H82" i="8"/>
  <c r="H77" i="8"/>
  <c r="H100" i="8"/>
  <c r="H95" i="8"/>
  <c r="H19" i="8"/>
  <c r="H32" i="8"/>
  <c r="H55" i="8"/>
  <c r="H68" i="8"/>
  <c r="H9" i="8"/>
  <c r="H20" i="8"/>
  <c r="H15" i="8"/>
  <c r="H27" i="8"/>
  <c r="H38" i="8"/>
  <c r="H33" i="8"/>
  <c r="H45" i="8"/>
  <c r="H56" i="8"/>
  <c r="H51" i="8"/>
  <c r="H63" i="8"/>
  <c r="H74" i="8"/>
  <c r="H69" i="8"/>
  <c r="H99" i="8"/>
  <c r="H110" i="8"/>
  <c r="H105" i="8"/>
  <c r="H104" i="8"/>
  <c r="H96" i="8"/>
</calcChain>
</file>

<file path=xl/sharedStrings.xml><?xml version="1.0" encoding="utf-8"?>
<sst xmlns="http://schemas.openxmlformats.org/spreadsheetml/2006/main" count="518" uniqueCount="80">
  <si>
    <t>VEATFGVDESNAK</t>
  </si>
  <si>
    <t>YILAGVENSK</t>
  </si>
  <si>
    <t>GTFIIDPGGVIR</t>
  </si>
  <si>
    <t>GAGSSEPVTGLDAK</t>
  </si>
  <si>
    <t>TPVISGGPYEYR</t>
  </si>
  <si>
    <t>LGGNEQVTR</t>
  </si>
  <si>
    <t>DGLDAASYYAPVR</t>
  </si>
  <si>
    <t>NLVQPIVVGTGTK</t>
  </si>
  <si>
    <t>LFLQFGAQGSPFLK</t>
  </si>
  <si>
    <t>TPVITGAPYEYR</t>
  </si>
  <si>
    <t>Peak area (best transition)</t>
  </si>
  <si>
    <t>Technical replicate 1</t>
  </si>
  <si>
    <t>Technical replicate 2</t>
  </si>
  <si>
    <t>Technical replicate 3</t>
  </si>
  <si>
    <t>GTFIIDPAAVIR</t>
  </si>
  <si>
    <t>TACKDGLDAASYYAPVR</t>
  </si>
  <si>
    <t>Standard deviation</t>
  </si>
  <si>
    <t>Trypsin 1/20, 37°C, 5h</t>
  </si>
  <si>
    <t>Digestion conditions</t>
  </si>
  <si>
    <t>Mean of 3 technical replicates</t>
  </si>
  <si>
    <r>
      <t xml:space="preserve">Trypsin </t>
    </r>
    <r>
      <rPr>
        <b/>
        <sz val="12"/>
        <rFont val="Calibri"/>
        <family val="2"/>
        <scheme val="minor"/>
      </rPr>
      <t>1/100</t>
    </r>
    <r>
      <rPr>
        <sz val="12"/>
        <rFont val="Calibri"/>
        <family val="2"/>
        <scheme val="minor"/>
      </rPr>
      <t>, 37°C, 5h</t>
    </r>
  </si>
  <si>
    <r>
      <t>Trypsin</t>
    </r>
    <r>
      <rPr>
        <b/>
        <sz val="12"/>
        <rFont val="Calibri"/>
        <family val="2"/>
        <scheme val="minor"/>
      </rPr>
      <t xml:space="preserve"> 1/1000</t>
    </r>
    <r>
      <rPr>
        <sz val="12"/>
        <rFont val="Calibri"/>
        <family val="2"/>
        <scheme val="minor"/>
      </rPr>
      <t>, 37°C, 5h</t>
    </r>
  </si>
  <si>
    <r>
      <t xml:space="preserve">Trypsin 1/20, </t>
    </r>
    <r>
      <rPr>
        <b/>
        <sz val="12"/>
        <rFont val="Calibri"/>
        <family val="2"/>
        <scheme val="minor"/>
      </rPr>
      <t>30°</t>
    </r>
    <r>
      <rPr>
        <sz val="12"/>
        <rFont val="Calibri"/>
        <family val="2"/>
        <scheme val="minor"/>
      </rPr>
      <t>C, 5h</t>
    </r>
  </si>
  <si>
    <r>
      <t>Trypsin 1/20,</t>
    </r>
    <r>
      <rPr>
        <b/>
        <sz val="12"/>
        <rFont val="Calibri"/>
        <family val="2"/>
        <scheme val="minor"/>
      </rPr>
      <t xml:space="preserve"> 23°C</t>
    </r>
    <r>
      <rPr>
        <sz val="12"/>
        <rFont val="Calibri"/>
        <family val="2"/>
        <scheme val="minor"/>
      </rPr>
      <t>, 5h</t>
    </r>
  </si>
  <si>
    <r>
      <t xml:space="preserve">Trypsin 1/20, 37°C, 5h, </t>
    </r>
    <r>
      <rPr>
        <b/>
        <sz val="12"/>
        <rFont val="Calibri"/>
        <family val="2"/>
        <scheme val="minor"/>
      </rPr>
      <t>pH 2.2</t>
    </r>
  </si>
  <si>
    <r>
      <rPr>
        <b/>
        <sz val="12"/>
        <rFont val="Calibri"/>
        <family val="2"/>
        <scheme val="minor"/>
      </rPr>
      <t>Trypsin/Lys-</t>
    </r>
    <r>
      <rPr>
        <sz val="12"/>
        <rFont val="Calibri"/>
        <family val="2"/>
        <scheme val="minor"/>
      </rPr>
      <t>C 1/20, 37°C, with urea</t>
    </r>
  </si>
  <si>
    <r>
      <t xml:space="preserve">Trypsin 1/20, 37°C, 5h, with </t>
    </r>
    <r>
      <rPr>
        <b/>
        <sz val="12"/>
        <rFont val="Calibri"/>
        <family val="2"/>
        <scheme val="minor"/>
      </rPr>
      <t>reduction/alkylatio</t>
    </r>
    <r>
      <rPr>
        <sz val="12"/>
        <rFont val="Calibri"/>
        <family val="2"/>
        <scheme val="minor"/>
      </rPr>
      <t>n</t>
    </r>
  </si>
  <si>
    <t>CV (%)</t>
  </si>
  <si>
    <t>LFLQFGAQGSPFLK (y10)</t>
  </si>
  <si>
    <t>VEATFGVDESNAK (y8)</t>
  </si>
  <si>
    <t>YILAGVENSK (y8)</t>
  </si>
  <si>
    <t>GTFIIDPGGVIR (y6)</t>
  </si>
  <si>
    <t>GAGSSEPVTGLDAK (y8)</t>
  </si>
  <si>
    <t>TPVISGGPYEYR (y8)</t>
  </si>
  <si>
    <t>ND</t>
  </si>
  <si>
    <t>TPVITGAPYEYR (y8)</t>
  </si>
  <si>
    <t>LGGNEQVTR (y8)</t>
  </si>
  <si>
    <t>DGLDAASYYAPVR (y7)</t>
  </si>
  <si>
    <t>TACKDGLDAASYYAPVR (y5)</t>
  </si>
  <si>
    <t>GTFIIDPAAVIR (y6)</t>
  </si>
  <si>
    <t>NLVQPIVVGTGTK (y9)</t>
  </si>
  <si>
    <t>ND (alkylated)</t>
  </si>
  <si>
    <t>Contamination</t>
  </si>
  <si>
    <t>Transition 1</t>
  </si>
  <si>
    <t>Transition 2</t>
  </si>
  <si>
    <t>Transition 3</t>
  </si>
  <si>
    <t>Trypsin 1/20, 37°C, 5h, Reduction/Alkylation</t>
  </si>
  <si>
    <t>Test 1</t>
  </si>
  <si>
    <t>Test 2</t>
  </si>
  <si>
    <t>Test 3</t>
  </si>
  <si>
    <t>Test 4</t>
  </si>
  <si>
    <t>Test 5</t>
  </si>
  <si>
    <t>Test 6</t>
  </si>
  <si>
    <t>Test 9</t>
  </si>
  <si>
    <t>Test 14</t>
  </si>
  <si>
    <t>Test 10</t>
  </si>
  <si>
    <t>Test 15</t>
  </si>
  <si>
    <t>Test 16</t>
  </si>
  <si>
    <t>Trypsin 1/20, 37°C, 5h, Reduction/Alkylation, FASP</t>
  </si>
  <si>
    <t>Trypsin/Lys-C, 37°C, 5h, FASP</t>
  </si>
  <si>
    <t>Trypsin/Lys-C, 37°C, 5h, Reduction/Alkylation FASP</t>
  </si>
  <si>
    <t>Peptide GTFIIDPGGVIR</t>
  </si>
  <si>
    <t>Peptide DGLDAASYYAPVR</t>
  </si>
  <si>
    <t>Peptide NLVQPIVVGTGTK</t>
  </si>
  <si>
    <t>Peak area (heavy)</t>
  </si>
  <si>
    <t>Peak area (light)</t>
  </si>
  <si>
    <t>Estimated peptide quantity (pmoles)</t>
  </si>
  <si>
    <t>Ratio (H/L)</t>
  </si>
  <si>
    <t>y8</t>
  </si>
  <si>
    <t>y7</t>
  </si>
  <si>
    <t>y6</t>
  </si>
  <si>
    <t>y5</t>
  </si>
  <si>
    <t>y4</t>
  </si>
  <si>
    <t>y9</t>
  </si>
  <si>
    <t>y11</t>
  </si>
  <si>
    <t>Mean</t>
  </si>
  <si>
    <t>STDEV</t>
  </si>
  <si>
    <t>Trypsin/Lys-C 1/20, 37°C, 1h30 in 4M urea + 3h30 in 1M urea</t>
  </si>
  <si>
    <t>Trypsin 1/20, 37°C, 5h after reduction/alkylation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</si>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</sst>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Peptide LFLQFGAQGSPFLK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287226730783453"/>
          <c:y val="7.2110248357469472E-2"/>
          <c:w val="0.7843946734155044"/>
          <c:h val="0.79856484114731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serum'!$G$4:$G$11</c:f>
                <c:numCache>
                  <c:formatCode>General</c:formatCode>
                  <c:ptCount val="8"/>
                  <c:pt idx="0">
                    <c:v>3393.2822360265486</c:v>
                  </c:pt>
                  <c:pt idx="1">
                    <c:v>12841.204421704375</c:v>
                  </c:pt>
                  <c:pt idx="2">
                    <c:v>1053.3794821114245</c:v>
                  </c:pt>
                  <c:pt idx="3">
                    <c:v>1025.0040650325873</c:v>
                  </c:pt>
                  <c:pt idx="4">
                    <c:v>1306.4032047317291</c:v>
                  </c:pt>
                  <c:pt idx="5">
                    <c:v>561.71641718338083</c:v>
                  </c:pt>
                  <c:pt idx="6">
                    <c:v>41269.023423547755</c:v>
                  </c:pt>
                  <c:pt idx="7">
                    <c:v>84378.817817822826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serum'!$A$4:$A$11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serum'!$F$4:$F$11</c:f>
              <c:numCache>
                <c:formatCode>0</c:formatCode>
                <c:ptCount val="8"/>
                <c:pt idx="0">
                  <c:v>28442.666666666668</c:v>
                </c:pt>
                <c:pt idx="1">
                  <c:v>19520</c:v>
                </c:pt>
                <c:pt idx="2">
                  <c:v>1776.3333333333333</c:v>
                </c:pt>
                <c:pt idx="3">
                  <c:v>7921.666666666667</c:v>
                </c:pt>
                <c:pt idx="4">
                  <c:v>3885.3333333333335</c:v>
                </c:pt>
                <c:pt idx="5">
                  <c:v>2861.6666666666665</c:v>
                </c:pt>
                <c:pt idx="6">
                  <c:v>1633426.3333333333</c:v>
                </c:pt>
                <c:pt idx="7">
                  <c:v>198758.66666666666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8984704"/>
        <c:axId val="78986240"/>
      </c:barChart>
      <c:catAx>
        <c:axId val="789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8986240"/>
        <c:crosses val="autoZero"/>
        <c:auto val="1"/>
        <c:lblAlgn val="ctr"/>
        <c:lblOffset val="100"/>
        <c:noMultiLvlLbl val="0"/>
      </c:catAx>
      <c:valAx>
        <c:axId val="78986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89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TACKDGLDAASYYAPVR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84453093947415"/>
          <c:y val="7.1539648385078772E-2"/>
          <c:w val="0.79148572479640089"/>
          <c:h val="0.7992565055762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serum'!$G$85:$G$92</c:f>
                <c:numCache>
                  <c:formatCode>General</c:formatCode>
                  <c:ptCount val="8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serum'!$A$85:$A$92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serum'!$F$85:$F$92</c:f>
              <c:numCache>
                <c:formatCode>0</c:formatCode>
                <c:ptCount val="8"/>
                <c:pt idx="0">
                  <c:v>0</c:v>
                </c:pt>
                <c:pt idx="1">
                  <c:v>8888.5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256576"/>
        <c:axId val="79258368"/>
      </c:barChart>
      <c:catAx>
        <c:axId val="7925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79258368"/>
        <c:crosses val="autoZero"/>
        <c:auto val="1"/>
        <c:lblAlgn val="ctr"/>
        <c:lblOffset val="100"/>
        <c:noMultiLvlLbl val="0"/>
      </c:catAx>
      <c:valAx>
        <c:axId val="79258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925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GTFIIDPAAVIR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918987711601335"/>
          <c:y val="7.1135313591293561E-2"/>
          <c:w val="0.79072725280692813"/>
          <c:h val="0.800391087325683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serum'!$G$94:$G$101</c:f>
                <c:numCache>
                  <c:formatCode>General</c:formatCode>
                  <c:ptCount val="8"/>
                  <c:pt idx="0">
                    <c:v>121550.41769296111</c:v>
                  </c:pt>
                  <c:pt idx="1">
                    <c:v>43778.189779082182</c:v>
                  </c:pt>
                  <c:pt idx="2">
                    <c:v>15251.063602254106</c:v>
                  </c:pt>
                  <c:pt idx="3">
                    <c:v>8927.9380038170075</c:v>
                  </c:pt>
                  <c:pt idx="4">
                    <c:v>10180.177077700233</c:v>
                  </c:pt>
                  <c:pt idx="5">
                    <c:v>470.53586473296593</c:v>
                  </c:pt>
                  <c:pt idx="6">
                    <c:v>364993.20312438696</c:v>
                  </c:pt>
                  <c:pt idx="7">
                    <c:v>833825.65327191504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serum'!$A$94:$A$101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serum'!$F$94:$F$101</c:f>
              <c:numCache>
                <c:formatCode>0</c:formatCode>
                <c:ptCount val="8"/>
                <c:pt idx="0">
                  <c:v>496547.66666666669</c:v>
                </c:pt>
                <c:pt idx="1">
                  <c:v>157086.66666666666</c:v>
                </c:pt>
                <c:pt idx="2">
                  <c:v>46686</c:v>
                </c:pt>
                <c:pt idx="3">
                  <c:v>41918</c:v>
                </c:pt>
                <c:pt idx="4">
                  <c:v>29687.666666666668</c:v>
                </c:pt>
                <c:pt idx="5">
                  <c:v>3132</c:v>
                </c:pt>
                <c:pt idx="6">
                  <c:v>6318742</c:v>
                </c:pt>
                <c:pt idx="7">
                  <c:v>5880288.666666667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283328"/>
        <c:axId val="79284864"/>
      </c:barChart>
      <c:catAx>
        <c:axId val="792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79284864"/>
        <c:crosses val="autoZero"/>
        <c:auto val="1"/>
        <c:lblAlgn val="ctr"/>
        <c:lblOffset val="100"/>
        <c:noMultiLvlLbl val="0"/>
      </c:catAx>
      <c:valAx>
        <c:axId val="79284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928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NLVQPIVVGTGTK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91898244019682"/>
          <c:y val="7.1135170040914755E-2"/>
          <c:w val="0.78736635238642416"/>
          <c:h val="0.80039149013454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serum'!$G$103:$G$110</c:f>
                <c:numCache>
                  <c:formatCode>General</c:formatCode>
                  <c:ptCount val="8"/>
                  <c:pt idx="0">
                    <c:v>268733.07877024246</c:v>
                  </c:pt>
                  <c:pt idx="1">
                    <c:v>39604.103966634568</c:v>
                  </c:pt>
                  <c:pt idx="2">
                    <c:v>1433.4632886823435</c:v>
                  </c:pt>
                  <c:pt idx="3">
                    <c:v>81805.002285923809</c:v>
                  </c:pt>
                  <c:pt idx="4">
                    <c:v>119352.46158053621</c:v>
                  </c:pt>
                  <c:pt idx="6">
                    <c:v>125709.60769965038</c:v>
                  </c:pt>
                  <c:pt idx="7">
                    <c:v>393730.19472772599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serum'!$A$103:$A$110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serum'!$F$103:$F$110</c:f>
              <c:numCache>
                <c:formatCode>0</c:formatCode>
                <c:ptCount val="8"/>
                <c:pt idx="0">
                  <c:v>2978023.6666666665</c:v>
                </c:pt>
                <c:pt idx="1">
                  <c:v>137413</c:v>
                </c:pt>
                <c:pt idx="2">
                  <c:v>5681</c:v>
                </c:pt>
                <c:pt idx="3">
                  <c:v>1450780</c:v>
                </c:pt>
                <c:pt idx="4">
                  <c:v>713847.33333333337</c:v>
                </c:pt>
                <c:pt idx="6">
                  <c:v>4241447</c:v>
                </c:pt>
                <c:pt idx="7">
                  <c:v>2105879.6666666665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301632"/>
        <c:axId val="79307520"/>
      </c:barChart>
      <c:catAx>
        <c:axId val="7930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79307520"/>
        <c:crosses val="autoZero"/>
        <c:auto val="1"/>
        <c:lblAlgn val="ctr"/>
        <c:lblOffset val="100"/>
        <c:noMultiLvlLbl val="0"/>
      </c:catAx>
      <c:valAx>
        <c:axId val="79307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930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GTFIIDPGGVIR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urine'!$P$4:$P$8</c:f>
                <c:numCache>
                  <c:formatCode>General</c:formatCode>
                  <c:ptCount val="5"/>
                  <c:pt idx="0">
                    <c:v>4.3827231838715567E-3</c:v>
                  </c:pt>
                  <c:pt idx="1">
                    <c:v>0.13079246839986972</c:v>
                  </c:pt>
                  <c:pt idx="3">
                    <c:v>4.3827226508474301E-3</c:v>
                  </c:pt>
                  <c:pt idx="4">
                    <c:v>1.3816867624493955E-2</c:v>
                  </c:pt>
                </c:numCache>
              </c:numRef>
            </c:plus>
            <c:minus>
              <c:numRef>
                <c:f>'DIGESTIF proteolysis in urine'!$P$4:$P$8</c:f>
                <c:numCache>
                  <c:formatCode>General</c:formatCode>
                  <c:ptCount val="5"/>
                  <c:pt idx="0">
                    <c:v>4.3827231838715567E-3</c:v>
                  </c:pt>
                  <c:pt idx="1">
                    <c:v>0.13079246839986972</c:v>
                  </c:pt>
                  <c:pt idx="3">
                    <c:v>4.3827226508474301E-3</c:v>
                  </c:pt>
                  <c:pt idx="4">
                    <c:v>1.3816867624493955E-2</c:v>
                  </c:pt>
                </c:numCache>
              </c:numRef>
            </c:minus>
          </c:errBars>
          <c:cat>
            <c:strRef>
              <c:f>'DIGESTIF proteolysis in urine'!$A$4:$A$8</c:f>
              <c:strCache>
                <c:ptCount val="5"/>
                <c:pt idx="0">
                  <c:v>Test 1</c:v>
                </c:pt>
                <c:pt idx="1">
                  <c:v>Test 10</c:v>
                </c:pt>
                <c:pt idx="2">
                  <c:v>Test 14</c:v>
                </c:pt>
                <c:pt idx="3">
                  <c:v>Test 15</c:v>
                </c:pt>
                <c:pt idx="4">
                  <c:v>Test 16</c:v>
                </c:pt>
              </c:strCache>
            </c:strRef>
          </c:cat>
          <c:val>
            <c:numRef>
              <c:f>'DIGESTIF proteolysis in urine'!$O$4:$O$8</c:f>
              <c:numCache>
                <c:formatCode>0.00</c:formatCode>
                <c:ptCount val="5"/>
                <c:pt idx="0">
                  <c:v>1.6611921250765865E-2</c:v>
                </c:pt>
                <c:pt idx="1">
                  <c:v>1.3335973833873938</c:v>
                </c:pt>
                <c:pt idx="3">
                  <c:v>1.6611922026467121E-2</c:v>
                </c:pt>
                <c:pt idx="4">
                  <c:v>1.2519341986275998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7680"/>
        <c:axId val="98159616"/>
      </c:barChart>
      <c:catAx>
        <c:axId val="975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8159616"/>
        <c:crosses val="autoZero"/>
        <c:auto val="1"/>
        <c:lblAlgn val="ctr"/>
        <c:lblOffset val="100"/>
        <c:noMultiLvlLbl val="0"/>
      </c:catAx>
      <c:valAx>
        <c:axId val="98159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5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DGLDAASYYAPVR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urine'!$P$11:$P$15</c:f>
                <c:numCache>
                  <c:formatCode>General</c:formatCode>
                  <c:ptCount val="5"/>
                  <c:pt idx="1">
                    <c:v>7.0501604631217477E-2</c:v>
                  </c:pt>
                  <c:pt idx="4">
                    <c:v>2.4685462917319097E-2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urine'!$A$11:$A$15</c:f>
              <c:strCache>
                <c:ptCount val="5"/>
                <c:pt idx="0">
                  <c:v>Test 1</c:v>
                </c:pt>
                <c:pt idx="1">
                  <c:v>Test 10</c:v>
                </c:pt>
                <c:pt idx="2">
                  <c:v>Test 14</c:v>
                </c:pt>
                <c:pt idx="3">
                  <c:v>Test 15</c:v>
                </c:pt>
                <c:pt idx="4">
                  <c:v>Test 16</c:v>
                </c:pt>
              </c:strCache>
            </c:strRef>
          </c:cat>
          <c:val>
            <c:numRef>
              <c:f>'DIGESTIF proteolysis in urine'!$O$11:$O$15</c:f>
              <c:numCache>
                <c:formatCode>0.00</c:formatCode>
                <c:ptCount val="5"/>
                <c:pt idx="1">
                  <c:v>0.45069441585129572</c:v>
                </c:pt>
                <c:pt idx="4">
                  <c:v>0.5250898714862926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3184"/>
        <c:axId val="106174720"/>
      </c:barChart>
      <c:catAx>
        <c:axId val="10617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74720"/>
        <c:crosses val="autoZero"/>
        <c:auto val="1"/>
        <c:lblAlgn val="ctr"/>
        <c:lblOffset val="100"/>
        <c:noMultiLvlLbl val="0"/>
      </c:catAx>
      <c:valAx>
        <c:axId val="106174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61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NLVQPIVVGTGTK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urine'!$P$18:$P$22</c:f>
                <c:numCache>
                  <c:formatCode>General</c:formatCode>
                  <c:ptCount val="5"/>
                  <c:pt idx="1">
                    <c:v>4.7818926599856537E-2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urine'!$A$18:$A$22</c:f>
              <c:strCache>
                <c:ptCount val="5"/>
                <c:pt idx="0">
                  <c:v>Test 1</c:v>
                </c:pt>
                <c:pt idx="1">
                  <c:v>Test 10</c:v>
                </c:pt>
                <c:pt idx="2">
                  <c:v>Test 14</c:v>
                </c:pt>
                <c:pt idx="3">
                  <c:v>Test 15</c:v>
                </c:pt>
                <c:pt idx="4">
                  <c:v>Test 16</c:v>
                </c:pt>
              </c:strCache>
            </c:strRef>
          </c:cat>
          <c:val>
            <c:numRef>
              <c:f>'DIGESTIF proteolysis in urine'!$O$18:$O$22</c:f>
              <c:numCache>
                <c:formatCode>0.00</c:formatCode>
                <c:ptCount val="5"/>
                <c:pt idx="1">
                  <c:v>0.63762941328440215</c:v>
                </c:pt>
                <c:pt idx="4">
                  <c:v>0.36079939830542496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17024"/>
        <c:axId val="104818560"/>
      </c:barChart>
      <c:catAx>
        <c:axId val="10481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18560"/>
        <c:crosses val="autoZero"/>
        <c:auto val="1"/>
        <c:lblAlgn val="ctr"/>
        <c:lblOffset val="100"/>
        <c:noMultiLvlLbl val="0"/>
      </c:catAx>
      <c:valAx>
        <c:axId val="104818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4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GTFIIDPGGVIR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liver lysa'!$P$4:$P$6</c:f>
                <c:numCache>
                  <c:formatCode>General</c:formatCode>
                  <c:ptCount val="3"/>
                  <c:pt idx="0">
                    <c:v>2.1734890353357688E-3</c:v>
                  </c:pt>
                  <c:pt idx="1">
                    <c:v>0.13931272334469696</c:v>
                  </c:pt>
                  <c:pt idx="2">
                    <c:v>5.8296412612351385E-3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liver lysa'!$A$4:$A$6</c:f>
              <c:strCache>
                <c:ptCount val="3"/>
                <c:pt idx="0">
                  <c:v>Test 1</c:v>
                </c:pt>
                <c:pt idx="1">
                  <c:v>Test 9</c:v>
                </c:pt>
                <c:pt idx="2">
                  <c:v>Test 10</c:v>
                </c:pt>
              </c:strCache>
            </c:strRef>
          </c:cat>
          <c:val>
            <c:numRef>
              <c:f>'DIGESTIF proteolysis liver lysa'!$O$4:$O$6</c:f>
              <c:numCache>
                <c:formatCode>0.00</c:formatCode>
                <c:ptCount val="3"/>
                <c:pt idx="0">
                  <c:v>8.9545297590593494E-3</c:v>
                </c:pt>
                <c:pt idx="1">
                  <c:v>2.0123944775101159</c:v>
                </c:pt>
                <c:pt idx="2">
                  <c:v>4.3988826282369796E-2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7776"/>
        <c:axId val="78109696"/>
      </c:barChart>
      <c:catAx>
        <c:axId val="7810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8109696"/>
        <c:crosses val="autoZero"/>
        <c:auto val="1"/>
        <c:lblAlgn val="ctr"/>
        <c:lblOffset val="100"/>
        <c:noMultiLvlLbl val="0"/>
      </c:catAx>
      <c:valAx>
        <c:axId val="78109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810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DGLDAASYYAPVR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liver lysa'!$P$9:$P$11</c:f>
                <c:numCache>
                  <c:formatCode>General</c:formatCode>
                  <c:ptCount val="3"/>
                  <c:pt idx="0">
                    <c:v>2.2700634021428197E-2</c:v>
                  </c:pt>
                  <c:pt idx="1">
                    <c:v>0.28473032310531571</c:v>
                  </c:pt>
                  <c:pt idx="2">
                    <c:v>0.34790697861758496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liver lysa'!$A$9:$A$11</c:f>
              <c:strCache>
                <c:ptCount val="3"/>
                <c:pt idx="0">
                  <c:v>Test 1</c:v>
                </c:pt>
                <c:pt idx="1">
                  <c:v>Test 9</c:v>
                </c:pt>
                <c:pt idx="2">
                  <c:v>Test 10</c:v>
                </c:pt>
              </c:strCache>
            </c:strRef>
          </c:cat>
          <c:val>
            <c:numRef>
              <c:f>'DIGESTIF proteolysis liver lysa'!$O$9:$O$11</c:f>
              <c:numCache>
                <c:formatCode>0.00</c:formatCode>
                <c:ptCount val="3"/>
                <c:pt idx="0">
                  <c:v>4.7030912018172479E-2</c:v>
                </c:pt>
                <c:pt idx="1">
                  <c:v>0.63023081622338184</c:v>
                </c:pt>
                <c:pt idx="2">
                  <c:v>0.40027543286326456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3728"/>
        <c:axId val="96810496"/>
      </c:barChart>
      <c:catAx>
        <c:axId val="9671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6810496"/>
        <c:crosses val="autoZero"/>
        <c:auto val="1"/>
        <c:lblAlgn val="ctr"/>
        <c:lblOffset val="100"/>
        <c:noMultiLvlLbl val="0"/>
      </c:catAx>
      <c:valAx>
        <c:axId val="96810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67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Peptide NLVQPIVVGTGTK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liver lysa'!$P$14:$P$16</c:f>
                <c:numCache>
                  <c:formatCode>General</c:formatCode>
                  <c:ptCount val="3"/>
                  <c:pt idx="0">
                    <c:v>3.0769907831627485E-2</c:v>
                  </c:pt>
                  <c:pt idx="1">
                    <c:v>0.18458763480119003</c:v>
                  </c:pt>
                  <c:pt idx="2">
                    <c:v>0.11196138165954585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liver lysa'!$A$14:$A$16</c:f>
              <c:strCache>
                <c:ptCount val="3"/>
                <c:pt idx="0">
                  <c:v>Test 1</c:v>
                </c:pt>
                <c:pt idx="1">
                  <c:v>Test 9</c:v>
                </c:pt>
                <c:pt idx="2">
                  <c:v>Test 10</c:v>
                </c:pt>
              </c:strCache>
            </c:strRef>
          </c:cat>
          <c:val>
            <c:numRef>
              <c:f>'DIGESTIF proteolysis liver lysa'!$O$14:$O$16</c:f>
              <c:numCache>
                <c:formatCode>0.00</c:formatCode>
                <c:ptCount val="3"/>
                <c:pt idx="0">
                  <c:v>0.40753815864791981</c:v>
                </c:pt>
                <c:pt idx="1">
                  <c:v>1.3960533700576339</c:v>
                </c:pt>
                <c:pt idx="2">
                  <c:v>1.1813633317850185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0496"/>
        <c:axId val="204892032"/>
      </c:barChart>
      <c:catAx>
        <c:axId val="20489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892032"/>
        <c:crosses val="autoZero"/>
        <c:auto val="1"/>
        <c:lblAlgn val="ctr"/>
        <c:lblOffset val="100"/>
        <c:noMultiLvlLbl val="0"/>
      </c:catAx>
      <c:valAx>
        <c:axId val="204892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(pmoles)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489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VEATFGVDESNAK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79000266230112"/>
          <c:y val="6.1723931249769867E-2"/>
          <c:w val="0.79166064605526898"/>
          <c:h val="0.80804175991424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serum'!$G$13:$G$20</c:f>
                <c:numCache>
                  <c:formatCode>General</c:formatCode>
                  <c:ptCount val="8"/>
                  <c:pt idx="0">
                    <c:v>72738.443006432295</c:v>
                  </c:pt>
                  <c:pt idx="1">
                    <c:v>23974.157169752601</c:v>
                  </c:pt>
                  <c:pt idx="2">
                    <c:v>3435.1052385625685</c:v>
                  </c:pt>
                  <c:pt idx="3">
                    <c:v>7472.564240830141</c:v>
                  </c:pt>
                  <c:pt idx="4">
                    <c:v>49734.716979188692</c:v>
                  </c:pt>
                  <c:pt idx="5">
                    <c:v>813.27137742166599</c:v>
                  </c:pt>
                  <c:pt idx="6">
                    <c:v>35970.49242550529</c:v>
                  </c:pt>
                  <c:pt idx="7">
                    <c:v>117025.39938121686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serum'!$A$13:$A$20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serum'!$F$13:$F$20</c:f>
              <c:numCache>
                <c:formatCode>0</c:formatCode>
                <c:ptCount val="8"/>
                <c:pt idx="0">
                  <c:v>569357</c:v>
                </c:pt>
                <c:pt idx="1">
                  <c:v>128896</c:v>
                </c:pt>
                <c:pt idx="2">
                  <c:v>9717</c:v>
                </c:pt>
                <c:pt idx="3">
                  <c:v>261148.66666666666</c:v>
                </c:pt>
                <c:pt idx="4">
                  <c:v>243753</c:v>
                </c:pt>
                <c:pt idx="5">
                  <c:v>2774.3333333333335</c:v>
                </c:pt>
                <c:pt idx="6">
                  <c:v>1630864.3333333333</c:v>
                </c:pt>
                <c:pt idx="7">
                  <c:v>556048.66666666663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059968"/>
        <c:axId val="79074048"/>
      </c:barChart>
      <c:catAx>
        <c:axId val="7905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79074048"/>
        <c:crosses val="autoZero"/>
        <c:auto val="1"/>
        <c:lblAlgn val="ctr"/>
        <c:lblOffset val="100"/>
        <c:noMultiLvlLbl val="0"/>
      </c:catAx>
      <c:valAx>
        <c:axId val="7907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905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YILAGVENSK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101458549347578"/>
          <c:y val="8.9508869017393772E-2"/>
          <c:w val="0.78711594453733391"/>
          <c:h val="0.78128740243972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serum'!$G$22:$G$29</c:f>
                <c:numCache>
                  <c:formatCode>General</c:formatCode>
                  <c:ptCount val="8"/>
                  <c:pt idx="0">
                    <c:v>92657.14671303019</c:v>
                  </c:pt>
                  <c:pt idx="1">
                    <c:v>51615.897593021975</c:v>
                  </c:pt>
                  <c:pt idx="2">
                    <c:v>5505.4388865315104</c:v>
                  </c:pt>
                  <c:pt idx="3">
                    <c:v>3910.4968141315926</c:v>
                  </c:pt>
                  <c:pt idx="4">
                    <c:v>7487.7392449256668</c:v>
                  </c:pt>
                  <c:pt idx="5">
                    <c:v>8927.5472742144157</c:v>
                  </c:pt>
                  <c:pt idx="6">
                    <c:v>99215.7502079853</c:v>
                  </c:pt>
                  <c:pt idx="7">
                    <c:v>292944.32905303611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serum'!$A$22:$A$29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serum'!$F$22:$F$29</c:f>
              <c:numCache>
                <c:formatCode>0</c:formatCode>
                <c:ptCount val="8"/>
                <c:pt idx="0">
                  <c:v>530644</c:v>
                </c:pt>
                <c:pt idx="1">
                  <c:v>113005.33333333333</c:v>
                </c:pt>
                <c:pt idx="2">
                  <c:v>17077.666666666668</c:v>
                </c:pt>
                <c:pt idx="3">
                  <c:v>125696.33333333333</c:v>
                </c:pt>
                <c:pt idx="4">
                  <c:v>70050</c:v>
                </c:pt>
                <c:pt idx="5">
                  <c:v>29797.666666666668</c:v>
                </c:pt>
                <c:pt idx="6">
                  <c:v>3542396.6666666665</c:v>
                </c:pt>
                <c:pt idx="7">
                  <c:v>1380947.6666666667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115392"/>
        <c:axId val="79117312"/>
      </c:barChart>
      <c:catAx>
        <c:axId val="791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9117312"/>
        <c:crosses val="autoZero"/>
        <c:auto val="1"/>
        <c:lblAlgn val="ctr"/>
        <c:lblOffset val="100"/>
        <c:noMultiLvlLbl val="0"/>
      </c:catAx>
      <c:valAx>
        <c:axId val="7911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91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GTFIIDPGGVIR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942514408447803"/>
          <c:y val="7.1135349478978788E-2"/>
          <c:w val="0.78713102914611055"/>
          <c:h val="0.80039098662321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serum'!$G$31:$G$38</c:f>
                <c:numCache>
                  <c:formatCode>General</c:formatCode>
                  <c:ptCount val="8"/>
                  <c:pt idx="0">
                    <c:v>397384.10137925751</c:v>
                  </c:pt>
                  <c:pt idx="1">
                    <c:v>66550.053511123013</c:v>
                  </c:pt>
                  <c:pt idx="2">
                    <c:v>19707.740839578746</c:v>
                  </c:pt>
                  <c:pt idx="3">
                    <c:v>77871.116314073734</c:v>
                  </c:pt>
                  <c:pt idx="4">
                    <c:v>123092.55189625939</c:v>
                  </c:pt>
                  <c:pt idx="5">
                    <c:v>6235.3268826368076</c:v>
                  </c:pt>
                  <c:pt idx="6">
                    <c:v>559910.75560932024</c:v>
                  </c:pt>
                  <c:pt idx="7">
                    <c:v>406385.83649572893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serum'!$A$31:$A$38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14</c:v>
                </c:pt>
              </c:strCache>
            </c:strRef>
          </c:cat>
          <c:val>
            <c:numRef>
              <c:f>'DIGESTIF proteolysis in serum'!$F$31:$F$38</c:f>
              <c:numCache>
                <c:formatCode>0</c:formatCode>
                <c:ptCount val="8"/>
                <c:pt idx="0">
                  <c:v>1956698</c:v>
                </c:pt>
                <c:pt idx="1">
                  <c:v>181959.66666666666</c:v>
                </c:pt>
                <c:pt idx="2">
                  <c:v>55249</c:v>
                </c:pt>
                <c:pt idx="3">
                  <c:v>501345</c:v>
                </c:pt>
                <c:pt idx="4">
                  <c:v>452146.33333333331</c:v>
                </c:pt>
                <c:pt idx="5">
                  <c:v>36667.666666666664</c:v>
                </c:pt>
                <c:pt idx="6">
                  <c:v>11776751</c:v>
                </c:pt>
                <c:pt idx="7">
                  <c:v>6028485.333333333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164160"/>
        <c:axId val="79166080"/>
      </c:barChart>
      <c:catAx>
        <c:axId val="7916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79166080"/>
        <c:crosses val="autoZero"/>
        <c:auto val="1"/>
        <c:lblAlgn val="ctr"/>
        <c:lblOffset val="100"/>
        <c:noMultiLvlLbl val="0"/>
      </c:catAx>
      <c:valAx>
        <c:axId val="79166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916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GAGSSEPVTGLDAK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950597702069525"/>
          <c:y val="7.0670078162002589E-2"/>
          <c:w val="0.78702886183074772"/>
          <c:h val="0.80169655901744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serum'!$G$40:$G$47</c:f>
                <c:numCache>
                  <c:formatCode>General</c:formatCode>
                  <c:ptCount val="8"/>
                  <c:pt idx="0">
                    <c:v>229711.87247578948</c:v>
                  </c:pt>
                  <c:pt idx="1">
                    <c:v>43727.248053511597</c:v>
                  </c:pt>
                  <c:pt idx="2">
                    <c:v>11863.177272552241</c:v>
                  </c:pt>
                  <c:pt idx="3">
                    <c:v>15847.693722852335</c:v>
                  </c:pt>
                  <c:pt idx="4">
                    <c:v>26728.679060764152</c:v>
                  </c:pt>
                  <c:pt idx="5">
                    <c:v>8923.2462702763059</c:v>
                  </c:pt>
                  <c:pt idx="6">
                    <c:v>164862.84521484317</c:v>
                  </c:pt>
                  <c:pt idx="7">
                    <c:v>242914.79602733135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serum'!$A$40:$A$47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serum'!$F$40:$F$47</c:f>
              <c:numCache>
                <c:formatCode>0</c:formatCode>
                <c:ptCount val="8"/>
                <c:pt idx="0">
                  <c:v>819233.66666666663</c:v>
                </c:pt>
                <c:pt idx="1">
                  <c:v>42392.333333333336</c:v>
                </c:pt>
                <c:pt idx="2">
                  <c:v>36989</c:v>
                </c:pt>
                <c:pt idx="3">
                  <c:v>137834.66666666666</c:v>
                </c:pt>
                <c:pt idx="4">
                  <c:v>134005.33333333334</c:v>
                </c:pt>
                <c:pt idx="5">
                  <c:v>35513</c:v>
                </c:pt>
                <c:pt idx="6">
                  <c:v>4196034.333333333</c:v>
                </c:pt>
                <c:pt idx="7">
                  <c:v>3435552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018816"/>
        <c:axId val="96020736"/>
      </c:barChart>
      <c:catAx>
        <c:axId val="9601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020736"/>
        <c:crosses val="autoZero"/>
        <c:auto val="1"/>
        <c:lblAlgn val="ctr"/>
        <c:lblOffset val="100"/>
        <c:noMultiLvlLbl val="0"/>
      </c:catAx>
      <c:valAx>
        <c:axId val="96020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60188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TPVISGGPYEYR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91898244019682"/>
          <c:y val="7.1135205928455139E-2"/>
          <c:w val="0.78736635238642416"/>
          <c:h val="0.80039138943248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serum'!$G$49:$G$56</c:f>
                <c:numCache>
                  <c:formatCode>General</c:formatCode>
                  <c:ptCount val="8"/>
                  <c:pt idx="1">
                    <c:v>24253.909519910394</c:v>
                  </c:pt>
                  <c:pt idx="2">
                    <c:v>8605.6699913487264</c:v>
                  </c:pt>
                  <c:pt idx="3">
                    <c:v>207.77471774336095</c:v>
                  </c:pt>
                  <c:pt idx="4">
                    <c:v>101.52832117197644</c:v>
                  </c:pt>
                  <c:pt idx="5">
                    <c:v>423.82228980238165</c:v>
                  </c:pt>
                  <c:pt idx="6">
                    <c:v>39603.235036210528</c:v>
                  </c:pt>
                  <c:pt idx="7">
                    <c:v>55842.633259305861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serum'!$A$49:$A$56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serum'!$F$49:$F$56</c:f>
              <c:numCache>
                <c:formatCode>0</c:formatCode>
                <c:ptCount val="8"/>
                <c:pt idx="1">
                  <c:v>20250</c:v>
                </c:pt>
                <c:pt idx="2">
                  <c:v>22868</c:v>
                </c:pt>
                <c:pt idx="3">
                  <c:v>450.33333333333331</c:v>
                </c:pt>
                <c:pt idx="4">
                  <c:v>303</c:v>
                </c:pt>
                <c:pt idx="5">
                  <c:v>3343.3333333333335</c:v>
                </c:pt>
                <c:pt idx="6">
                  <c:v>1668702.6666666667</c:v>
                </c:pt>
                <c:pt idx="7">
                  <c:v>934927.33333333337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815872"/>
        <c:axId val="108817792"/>
      </c:barChart>
      <c:catAx>
        <c:axId val="10881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17792"/>
        <c:crosses val="autoZero"/>
        <c:auto val="1"/>
        <c:lblAlgn val="ctr"/>
        <c:lblOffset val="100"/>
        <c:noMultiLvlLbl val="0"/>
      </c:catAx>
      <c:valAx>
        <c:axId val="108817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81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TPVITGAPYEYR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555887252953563"/>
          <c:y val="7.1135205928455139E-2"/>
          <c:w val="0.78765951778903487"/>
          <c:h val="0.80039138943248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serum'!$G$58:$G$65</c:f>
                <c:numCache>
                  <c:formatCode>General</c:formatCode>
                  <c:ptCount val="8"/>
                  <c:pt idx="0">
                    <c:v>2669.9292749684105</c:v>
                  </c:pt>
                  <c:pt idx="1">
                    <c:v>20088.881560040452</c:v>
                  </c:pt>
                  <c:pt idx="2">
                    <c:v>9659.1814525524496</c:v>
                  </c:pt>
                  <c:pt idx="3">
                    <c:v>586.16379963283305</c:v>
                  </c:pt>
                  <c:pt idx="4">
                    <c:v>610.93562126735867</c:v>
                  </c:pt>
                  <c:pt idx="5">
                    <c:v>532.78607339156304</c:v>
                  </c:pt>
                  <c:pt idx="6">
                    <c:v>77159.602973317582</c:v>
                  </c:pt>
                  <c:pt idx="7">
                    <c:v>224491.61331996348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serum'!$A$58:$A$65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serum'!$F$58:$F$65</c:f>
              <c:numCache>
                <c:formatCode>0</c:formatCode>
                <c:ptCount val="8"/>
                <c:pt idx="0">
                  <c:v>9534.3333333333339</c:v>
                </c:pt>
                <c:pt idx="1">
                  <c:v>18272.666666666668</c:v>
                </c:pt>
                <c:pt idx="2">
                  <c:v>30380.666666666668</c:v>
                </c:pt>
                <c:pt idx="3">
                  <c:v>1656</c:v>
                </c:pt>
                <c:pt idx="4">
                  <c:v>1582.3333333333333</c:v>
                </c:pt>
                <c:pt idx="5">
                  <c:v>2219</c:v>
                </c:pt>
                <c:pt idx="6">
                  <c:v>1579797</c:v>
                </c:pt>
                <c:pt idx="7">
                  <c:v>1386449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979712"/>
        <c:axId val="108981632"/>
      </c:barChart>
      <c:catAx>
        <c:axId val="10897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81632"/>
        <c:crosses val="autoZero"/>
        <c:auto val="1"/>
        <c:lblAlgn val="ctr"/>
        <c:lblOffset val="100"/>
        <c:noMultiLvlLbl val="0"/>
      </c:catAx>
      <c:valAx>
        <c:axId val="10898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9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LGGNEQVTR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0255083380836619"/>
          <c:y val="7.1135241816031744E-2"/>
          <c:w val="0.78400533942222239"/>
          <c:h val="0.80039128873031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serum'!$G$67:$G$74</c:f>
                <c:numCache>
                  <c:formatCode>General</c:formatCode>
                  <c:ptCount val="8"/>
                  <c:pt idx="0">
                    <c:v>1763.0173945067404</c:v>
                  </c:pt>
                  <c:pt idx="1">
                    <c:v>10064.745914991265</c:v>
                  </c:pt>
                  <c:pt idx="2">
                    <c:v>4402.3403245697982</c:v>
                  </c:pt>
                  <c:pt idx="3">
                    <c:v>362.50287355182888</c:v>
                  </c:pt>
                  <c:pt idx="4">
                    <c:v>475.49377843809202</c:v>
                  </c:pt>
                  <c:pt idx="5">
                    <c:v>5119.8727848778935</c:v>
                  </c:pt>
                  <c:pt idx="6">
                    <c:v>72806.079844566106</c:v>
                  </c:pt>
                  <c:pt idx="7">
                    <c:v>17178.020093518724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serum'!$A$67:$A$74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serum'!$F$67:$F$74</c:f>
              <c:numCache>
                <c:formatCode>0</c:formatCode>
                <c:ptCount val="8"/>
                <c:pt idx="0">
                  <c:v>4821.333333333333</c:v>
                </c:pt>
                <c:pt idx="1">
                  <c:v>11657.666666666666</c:v>
                </c:pt>
                <c:pt idx="2">
                  <c:v>15904.666666666666</c:v>
                </c:pt>
                <c:pt idx="3">
                  <c:v>1177.6666666666667</c:v>
                </c:pt>
                <c:pt idx="4">
                  <c:v>715.66666666666663</c:v>
                </c:pt>
                <c:pt idx="5">
                  <c:v>17698.666666666668</c:v>
                </c:pt>
                <c:pt idx="6">
                  <c:v>769722.66666666663</c:v>
                </c:pt>
                <c:pt idx="7">
                  <c:v>73003.333333333328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8621696"/>
        <c:axId val="79151872"/>
      </c:barChart>
      <c:catAx>
        <c:axId val="7862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9151872"/>
        <c:crosses val="autoZero"/>
        <c:auto val="1"/>
        <c:lblAlgn val="ctr"/>
        <c:lblOffset val="100"/>
        <c:noMultiLvlLbl val="0"/>
      </c:catAx>
      <c:valAx>
        <c:axId val="79151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86216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Peptide DGLDAASYYAPVR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9918977168795096"/>
          <c:y val="7.1135241816031744E-2"/>
          <c:w val="0.79072736357169471"/>
          <c:h val="0.80039128873031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'DIGESTIF proteolysis in serum'!$G$76:$G$83</c:f>
                <c:numCache>
                  <c:formatCode>General</c:formatCode>
                  <c:ptCount val="8"/>
                  <c:pt idx="0">
                    <c:v>14699.310085850968</c:v>
                  </c:pt>
                  <c:pt idx="1">
                    <c:v>24065.642445888148</c:v>
                  </c:pt>
                  <c:pt idx="2">
                    <c:v>9632.7762007291149</c:v>
                  </c:pt>
                  <c:pt idx="6">
                    <c:v>105949.44475707899</c:v>
                  </c:pt>
                  <c:pt idx="7">
                    <c:v>143350.81333683897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'DIGESTIF proteolysis in serum'!$A$76:$A$83</c:f>
              <c:strCache>
                <c:ptCount val="8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9</c:v>
                </c:pt>
                <c:pt idx="7">
                  <c:v>Test 10</c:v>
                </c:pt>
              </c:strCache>
            </c:strRef>
          </c:cat>
          <c:val>
            <c:numRef>
              <c:f>'DIGESTIF proteolysis in serum'!$F$76:$F$83</c:f>
              <c:numCache>
                <c:formatCode>0</c:formatCode>
                <c:ptCount val="8"/>
                <c:pt idx="0">
                  <c:v>62016</c:v>
                </c:pt>
                <c:pt idx="1">
                  <c:v>241462.33333333334</c:v>
                </c:pt>
                <c:pt idx="2">
                  <c:v>29442.666666666668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1491311.3333333333</c:v>
                </c:pt>
                <c:pt idx="7">
                  <c:v>1004341.3333333334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9160448"/>
        <c:axId val="79161984"/>
      </c:barChart>
      <c:catAx>
        <c:axId val="7916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9161984"/>
        <c:crosses val="autoZero"/>
        <c:auto val="1"/>
        <c:lblAlgn val="ctr"/>
        <c:lblOffset val="100"/>
        <c:noMultiLvlLbl val="0"/>
      </c:catAx>
      <c:valAx>
        <c:axId val="79161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Peak area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7916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2</xdr:row>
      <xdr:rowOff>1119</xdr:rowOff>
    </xdr:from>
    <xdr:to>
      <xdr:col>13</xdr:col>
      <xdr:colOff>750794</xdr:colOff>
      <xdr:row>10</xdr:row>
      <xdr:rowOff>0</xdr:rowOff>
    </xdr:to>
    <xdr:graphicFrame macro="">
      <xdr:nvGraphicFramePr>
        <xdr:cNvPr id="7" name="Peptide LFLQFGAQGSPFL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11</xdr:row>
      <xdr:rowOff>1119</xdr:rowOff>
    </xdr:from>
    <xdr:to>
      <xdr:col>14</xdr:col>
      <xdr:colOff>0</xdr:colOff>
      <xdr:row>19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761999</xdr:colOff>
      <xdr:row>20</xdr:row>
      <xdr:rowOff>12326</xdr:rowOff>
    </xdr:from>
    <xdr:to>
      <xdr:col>14</xdr:col>
      <xdr:colOff>0</xdr:colOff>
      <xdr:row>28</xdr:row>
      <xdr:rowOff>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761999</xdr:colOff>
      <xdr:row>29</xdr:row>
      <xdr:rowOff>1123</xdr:rowOff>
    </xdr:from>
    <xdr:to>
      <xdr:col>14</xdr:col>
      <xdr:colOff>0</xdr:colOff>
      <xdr:row>37</xdr:row>
      <xdr:rowOff>1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761999</xdr:colOff>
      <xdr:row>38</xdr:row>
      <xdr:rowOff>1120</xdr:rowOff>
    </xdr:from>
    <xdr:to>
      <xdr:col>13</xdr:col>
      <xdr:colOff>750794</xdr:colOff>
      <xdr:row>46</xdr:row>
      <xdr:rowOff>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761999</xdr:colOff>
      <xdr:row>47</xdr:row>
      <xdr:rowOff>1119</xdr:rowOff>
    </xdr:from>
    <xdr:to>
      <xdr:col>14</xdr:col>
      <xdr:colOff>1</xdr:colOff>
      <xdr:row>55</xdr:row>
      <xdr:rowOff>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1120</xdr:rowOff>
    </xdr:from>
    <xdr:to>
      <xdr:col>14</xdr:col>
      <xdr:colOff>0</xdr:colOff>
      <xdr:row>64</xdr:row>
      <xdr:rowOff>1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761999</xdr:colOff>
      <xdr:row>65</xdr:row>
      <xdr:rowOff>1121</xdr:rowOff>
    </xdr:from>
    <xdr:to>
      <xdr:col>14</xdr:col>
      <xdr:colOff>0</xdr:colOff>
      <xdr:row>73</xdr:row>
      <xdr:rowOff>1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761997</xdr:colOff>
      <xdr:row>74</xdr:row>
      <xdr:rowOff>1120</xdr:rowOff>
    </xdr:from>
    <xdr:to>
      <xdr:col>14</xdr:col>
      <xdr:colOff>0</xdr:colOff>
      <xdr:row>82</xdr:row>
      <xdr:rowOff>0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12325</xdr:rowOff>
    </xdr:from>
    <xdr:to>
      <xdr:col>14</xdr:col>
      <xdr:colOff>0</xdr:colOff>
      <xdr:row>91</xdr:row>
      <xdr:rowOff>0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5218</xdr:colOff>
      <xdr:row>92</xdr:row>
      <xdr:rowOff>1122</xdr:rowOff>
    </xdr:from>
    <xdr:to>
      <xdr:col>14</xdr:col>
      <xdr:colOff>0</xdr:colOff>
      <xdr:row>100</xdr:row>
      <xdr:rowOff>0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5218</xdr:colOff>
      <xdr:row>101</xdr:row>
      <xdr:rowOff>1118</xdr:rowOff>
    </xdr:from>
    <xdr:to>
      <xdr:col>14</xdr:col>
      <xdr:colOff>1</xdr:colOff>
      <xdr:row>109</xdr:row>
      <xdr:rowOff>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85725</xdr:rowOff>
    </xdr:from>
    <xdr:to>
      <xdr:col>21</xdr:col>
      <xdr:colOff>466725</xdr:colOff>
      <xdr:row>8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9</xdr:row>
      <xdr:rowOff>9525</xdr:rowOff>
    </xdr:from>
    <xdr:to>
      <xdr:col>21</xdr:col>
      <xdr:colOff>466725</xdr:colOff>
      <xdr:row>16</xdr:row>
      <xdr:rowOff>333375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16</xdr:row>
      <xdr:rowOff>571500</xdr:rowOff>
    </xdr:from>
    <xdr:to>
      <xdr:col>21</xdr:col>
      <xdr:colOff>466725</xdr:colOff>
      <xdr:row>28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0</xdr:row>
      <xdr:rowOff>261937</xdr:rowOff>
    </xdr:from>
    <xdr:to>
      <xdr:col>20</xdr:col>
      <xdr:colOff>561975</xdr:colOff>
      <xdr:row>7</xdr:row>
      <xdr:rowOff>490537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390525</xdr:colOff>
      <xdr:row>7</xdr:row>
      <xdr:rowOff>595312</xdr:rowOff>
    </xdr:from>
    <xdr:to>
      <xdr:col>20</xdr:col>
      <xdr:colOff>561975</xdr:colOff>
      <xdr:row>15</xdr:row>
      <xdr:rowOff>90487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400050</xdr:colOff>
      <xdr:row>15</xdr:row>
      <xdr:rowOff>204787</xdr:rowOff>
    </xdr:from>
    <xdr:to>
      <xdr:col>20</xdr:col>
      <xdr:colOff>571500</xdr:colOff>
      <xdr:row>30</xdr:row>
      <xdr:rowOff>52387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ST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 urine"/>
      <sheetName val="Mouse liver lysate"/>
      <sheetName val="Feuil2"/>
      <sheetName val="Feuil3"/>
    </sheetNames>
    <sheetDataSet>
      <sheetData sheetId="0">
        <row r="3">
          <cell r="A3" t="str">
            <v>A</v>
          </cell>
        </row>
      </sheetData>
      <sheetData sheetId="1">
        <row r="3">
          <cell r="A3" t="str">
            <v>A</v>
          </cell>
          <cell r="C3">
            <v>2121.97607421875</v>
          </cell>
          <cell r="D3">
            <v>48027.32421875</v>
          </cell>
          <cell r="E3">
            <v>19938.408203125</v>
          </cell>
        </row>
        <row r="4">
          <cell r="C4">
            <v>12704.9189453125</v>
          </cell>
          <cell r="D4">
            <v>131798.15625</v>
          </cell>
          <cell r="E4">
            <v>46667.05078125</v>
          </cell>
        </row>
        <row r="5">
          <cell r="C5" t="e">
            <v>#N/A</v>
          </cell>
          <cell r="D5" t="e">
            <v>#N/A</v>
          </cell>
          <cell r="E5" t="e">
            <v>#N/A</v>
          </cell>
        </row>
        <row r="7">
          <cell r="C7">
            <v>23929.90625</v>
          </cell>
          <cell r="D7">
            <v>28445.3828125</v>
          </cell>
          <cell r="E7">
            <v>70505.8203125</v>
          </cell>
        </row>
        <row r="8">
          <cell r="C8">
            <v>175694.375</v>
          </cell>
          <cell r="D8">
            <v>263442.1875</v>
          </cell>
          <cell r="E8">
            <v>568385</v>
          </cell>
        </row>
        <row r="9">
          <cell r="C9">
            <v>39180.99609375</v>
          </cell>
          <cell r="D9">
            <v>55006.40625</v>
          </cell>
          <cell r="E9">
            <v>111630.8984375</v>
          </cell>
        </row>
        <row r="15">
          <cell r="C15" t="e">
            <v>#N/A</v>
          </cell>
          <cell r="D15" t="e">
            <v>#N/A</v>
          </cell>
          <cell r="E15" t="e">
            <v>#N/A</v>
          </cell>
        </row>
        <row r="16">
          <cell r="C16">
            <v>778708.375</v>
          </cell>
          <cell r="D16">
            <v>1196130</v>
          </cell>
          <cell r="E16">
            <v>3097187.25</v>
          </cell>
        </row>
        <row r="17">
          <cell r="C17">
            <v>11832.3818359375</v>
          </cell>
          <cell r="D17" t="e">
            <v>#N/A</v>
          </cell>
          <cell r="E17">
            <v>70689.3671875</v>
          </cell>
        </row>
        <row r="19">
          <cell r="C19" t="e">
            <v>#N/A</v>
          </cell>
          <cell r="D19">
            <v>3000.13793945313</v>
          </cell>
          <cell r="E19" t="e">
            <v>#N/A</v>
          </cell>
        </row>
        <row r="20">
          <cell r="C20" t="e">
            <v>#N/A</v>
          </cell>
          <cell r="D20">
            <v>17325.1328125</v>
          </cell>
          <cell r="E20">
            <v>7127.78857421875</v>
          </cell>
        </row>
        <row r="21">
          <cell r="C21" t="e">
            <v>#N/A</v>
          </cell>
          <cell r="D21">
            <v>10543.8232421875</v>
          </cell>
          <cell r="E21" t="e">
            <v>#N/A</v>
          </cell>
        </row>
        <row r="23">
          <cell r="C23" t="e">
            <v>#N/A</v>
          </cell>
          <cell r="D23" t="e">
            <v>#N/A</v>
          </cell>
          <cell r="E23" t="e">
            <v>#N/A</v>
          </cell>
        </row>
        <row r="24">
          <cell r="C24">
            <v>18900.287109375</v>
          </cell>
          <cell r="D24">
            <v>30780.998046875</v>
          </cell>
          <cell r="E24">
            <v>18138.009765625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</row>
        <row r="28">
          <cell r="C28">
            <v>43029.1953125</v>
          </cell>
          <cell r="D28">
            <v>35338.3515625</v>
          </cell>
          <cell r="E28" t="e">
            <v>#N/A</v>
          </cell>
        </row>
        <row r="29">
          <cell r="C29">
            <v>13582.826171875</v>
          </cell>
          <cell r="D29">
            <v>10249.189453125</v>
          </cell>
          <cell r="E29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</row>
        <row r="36">
          <cell r="C36" t="e">
            <v>#N/A</v>
          </cell>
          <cell r="D36">
            <v>90424.84375</v>
          </cell>
          <cell r="E36">
            <v>71259.5703125</v>
          </cell>
        </row>
        <row r="37">
          <cell r="C37" t="e">
            <v>#N/A</v>
          </cell>
          <cell r="D37">
            <v>73825.21875</v>
          </cell>
          <cell r="E37">
            <v>45651.28515625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</row>
        <row r="40">
          <cell r="C40">
            <v>543028.75</v>
          </cell>
          <cell r="D40">
            <v>835674.6875</v>
          </cell>
          <cell r="E40">
            <v>1473653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</row>
        <row r="43">
          <cell r="C43">
            <v>26224.408203125</v>
          </cell>
          <cell r="D43">
            <v>62789.05078125</v>
          </cell>
          <cell r="E43">
            <v>199583.5625</v>
          </cell>
        </row>
        <row r="44">
          <cell r="C44">
            <v>40082.44921875</v>
          </cell>
          <cell r="D44">
            <v>70264.640625</v>
          </cell>
          <cell r="E44">
            <v>320634.09375</v>
          </cell>
        </row>
        <row r="45">
          <cell r="C45">
            <v>83760.6171875</v>
          </cell>
          <cell r="D45">
            <v>168297.125</v>
          </cell>
          <cell r="E45">
            <v>629260.875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opLeftCell="A13" zoomScale="73" zoomScaleNormal="73" workbookViewId="0">
      <selection activeCell="B113" sqref="B113"/>
    </sheetView>
  </sheetViews>
  <sheetFormatPr baseColWidth="10" defaultRowHeight="18.75" x14ac:dyDescent="0.3"/>
  <cols>
    <col min="1" max="1" width="11.42578125" style="57"/>
    <col min="2" max="2" width="42.42578125" style="9" customWidth="1"/>
    <col min="3" max="4" width="27.7109375" style="10" customWidth="1"/>
    <col min="5" max="8" width="29.5703125" style="8" customWidth="1"/>
  </cols>
  <sheetData>
    <row r="1" spans="1:16" ht="32.25" customHeight="1" thickBot="1" x14ac:dyDescent="0.3">
      <c r="A1" s="96"/>
      <c r="B1" s="97"/>
      <c r="C1" s="16" t="s">
        <v>11</v>
      </c>
      <c r="D1" s="2" t="s">
        <v>12</v>
      </c>
      <c r="E1" s="2" t="s">
        <v>13</v>
      </c>
      <c r="F1" s="2" t="s">
        <v>19</v>
      </c>
      <c r="G1" s="2" t="s">
        <v>16</v>
      </c>
      <c r="H1" s="17" t="s">
        <v>27</v>
      </c>
    </row>
    <row r="2" spans="1:16" s="1" customFormat="1" ht="32.25" thickBot="1" x14ac:dyDescent="0.3">
      <c r="A2" s="98" t="s">
        <v>18</v>
      </c>
      <c r="B2" s="99"/>
      <c r="C2" s="18" t="s">
        <v>10</v>
      </c>
      <c r="D2" s="4" t="s">
        <v>10</v>
      </c>
      <c r="E2" s="4" t="s">
        <v>10</v>
      </c>
      <c r="F2" s="39"/>
      <c r="G2" s="3"/>
      <c r="H2" s="4"/>
    </row>
    <row r="3" spans="1:16" s="1" customFormat="1" ht="20.100000000000001" customHeight="1" thickBot="1" x14ac:dyDescent="0.3">
      <c r="A3" s="94" t="s">
        <v>8</v>
      </c>
      <c r="B3" s="100"/>
      <c r="C3" s="5" t="s">
        <v>28</v>
      </c>
      <c r="D3" s="5" t="s">
        <v>28</v>
      </c>
      <c r="E3" s="5" t="s">
        <v>28</v>
      </c>
      <c r="F3" s="32" t="s">
        <v>8</v>
      </c>
      <c r="G3" s="5" t="s">
        <v>8</v>
      </c>
      <c r="H3" s="41" t="s">
        <v>8</v>
      </c>
      <c r="P3" s="6"/>
    </row>
    <row r="4" spans="1:16" s="1" customFormat="1" ht="20.100000000000001" customHeight="1" x14ac:dyDescent="0.3">
      <c r="A4" s="55" t="s">
        <v>47</v>
      </c>
      <c r="B4" s="49" t="s">
        <v>17</v>
      </c>
      <c r="C4" s="33">
        <v>32165</v>
      </c>
      <c r="D4" s="14">
        <v>25522</v>
      </c>
      <c r="E4" s="14">
        <v>27641</v>
      </c>
      <c r="F4" s="43">
        <f>AVERAGE(C4:E4)</f>
        <v>28442.666666666668</v>
      </c>
      <c r="G4" s="20">
        <f>STDEVA(C4:E4)</f>
        <v>3393.2822360265486</v>
      </c>
      <c r="H4" s="23">
        <f>G4/F4*100</f>
        <v>11.930253501874702</v>
      </c>
      <c r="P4" s="6"/>
    </row>
    <row r="5" spans="1:16" s="1" customFormat="1" ht="20.100000000000001" customHeight="1" x14ac:dyDescent="0.3">
      <c r="A5" s="55" t="s">
        <v>48</v>
      </c>
      <c r="B5" s="50" t="s">
        <v>20</v>
      </c>
      <c r="C5" s="13">
        <v>34329</v>
      </c>
      <c r="D5" s="12">
        <v>12761</v>
      </c>
      <c r="E5" s="12">
        <v>11470</v>
      </c>
      <c r="F5" s="19">
        <f t="shared" ref="F5:F11" si="0">AVERAGE(C5:E5)</f>
        <v>19520</v>
      </c>
      <c r="G5" s="11">
        <f t="shared" ref="G5:G9" si="1">STDEVA(C5:E5)</f>
        <v>12841.204421704375</v>
      </c>
      <c r="H5" s="24">
        <f t="shared" ref="H5:H9" si="2">G5/F5*100</f>
        <v>65.784858717747824</v>
      </c>
      <c r="P5" s="6"/>
    </row>
    <row r="6" spans="1:16" s="1" customFormat="1" ht="20.100000000000001" customHeight="1" x14ac:dyDescent="0.3">
      <c r="A6" s="55" t="s">
        <v>49</v>
      </c>
      <c r="B6" s="50" t="s">
        <v>21</v>
      </c>
      <c r="C6" s="13">
        <v>2888</v>
      </c>
      <c r="D6" s="12">
        <v>1648</v>
      </c>
      <c r="E6" s="12">
        <v>793</v>
      </c>
      <c r="F6" s="19">
        <f t="shared" si="0"/>
        <v>1776.3333333333333</v>
      </c>
      <c r="G6" s="11">
        <f t="shared" si="1"/>
        <v>1053.3794821114245</v>
      </c>
      <c r="H6" s="24">
        <f t="shared" si="2"/>
        <v>59.300777750690074</v>
      </c>
      <c r="P6" s="6"/>
    </row>
    <row r="7" spans="1:16" s="1" customFormat="1" ht="20.100000000000001" customHeight="1" x14ac:dyDescent="0.3">
      <c r="A7" s="55" t="s">
        <v>50</v>
      </c>
      <c r="B7" s="50" t="s">
        <v>22</v>
      </c>
      <c r="C7" s="13">
        <v>7085</v>
      </c>
      <c r="D7" s="12">
        <v>7615</v>
      </c>
      <c r="E7" s="12">
        <v>9065</v>
      </c>
      <c r="F7" s="19">
        <f t="shared" si="0"/>
        <v>7921.666666666667</v>
      </c>
      <c r="G7" s="11">
        <f t="shared" si="1"/>
        <v>1025.0040650325873</v>
      </c>
      <c r="H7" s="24">
        <f>G7/F7*100</f>
        <v>12.939247612445874</v>
      </c>
      <c r="P7" s="6"/>
    </row>
    <row r="8" spans="1:16" s="1" customFormat="1" ht="20.100000000000001" customHeight="1" x14ac:dyDescent="0.3">
      <c r="A8" s="55" t="s">
        <v>51</v>
      </c>
      <c r="B8" s="50" t="s">
        <v>23</v>
      </c>
      <c r="C8" s="13">
        <v>2498</v>
      </c>
      <c r="D8" s="12">
        <v>5092</v>
      </c>
      <c r="E8" s="12">
        <v>4066</v>
      </c>
      <c r="F8" s="19">
        <f t="shared" si="0"/>
        <v>3885.3333333333335</v>
      </c>
      <c r="G8" s="11">
        <f t="shared" si="1"/>
        <v>1306.4032047317291</v>
      </c>
      <c r="H8" s="24">
        <f>G8/F8*100</f>
        <v>33.62396717737807</v>
      </c>
      <c r="P8" s="6"/>
    </row>
    <row r="9" spans="1:16" s="1" customFormat="1" ht="19.5" customHeight="1" x14ac:dyDescent="0.3">
      <c r="A9" s="55" t="s">
        <v>52</v>
      </c>
      <c r="B9" s="50" t="s">
        <v>24</v>
      </c>
      <c r="C9" s="13">
        <v>3083</v>
      </c>
      <c r="D9" s="12">
        <v>2223</v>
      </c>
      <c r="E9" s="12">
        <v>3279</v>
      </c>
      <c r="F9" s="19">
        <f t="shared" si="0"/>
        <v>2861.6666666666665</v>
      </c>
      <c r="G9" s="11">
        <f t="shared" si="1"/>
        <v>561.71641718338083</v>
      </c>
      <c r="H9" s="24">
        <f t="shared" si="2"/>
        <v>19.62899535876695</v>
      </c>
      <c r="P9" s="6"/>
    </row>
    <row r="10" spans="1:16" s="1" customFormat="1" ht="18.75" customHeight="1" x14ac:dyDescent="0.3">
      <c r="A10" s="55" t="s">
        <v>53</v>
      </c>
      <c r="B10" s="50" t="s">
        <v>25</v>
      </c>
      <c r="C10" s="13">
        <v>1678608</v>
      </c>
      <c r="D10" s="12">
        <v>1597717</v>
      </c>
      <c r="E10" s="12">
        <v>1623954</v>
      </c>
      <c r="F10" s="53">
        <f t="shared" si="0"/>
        <v>1633426.3333333333</v>
      </c>
      <c r="G10" s="11">
        <f>STDEVA(C10:E10)</f>
        <v>41269.023423547755</v>
      </c>
      <c r="H10" s="24">
        <f>G10/F10*100</f>
        <v>2.5265310458984738</v>
      </c>
      <c r="I10" s="54"/>
      <c r="P10" s="6"/>
    </row>
    <row r="11" spans="1:16" s="1" customFormat="1" ht="32.25" customHeight="1" thickBot="1" x14ac:dyDescent="0.35">
      <c r="A11" s="55" t="s">
        <v>55</v>
      </c>
      <c r="B11" s="51" t="s">
        <v>26</v>
      </c>
      <c r="C11" s="34">
        <v>273651</v>
      </c>
      <c r="D11" s="15">
        <v>215286</v>
      </c>
      <c r="E11" s="15">
        <v>107339</v>
      </c>
      <c r="F11" s="40">
        <f t="shared" si="0"/>
        <v>198758.66666666666</v>
      </c>
      <c r="G11" s="21">
        <f>STDEVA(C11:E11)</f>
        <v>84378.817817822826</v>
      </c>
      <c r="H11" s="25">
        <f>G11/F11*100</f>
        <v>42.4528999076717</v>
      </c>
    </row>
    <row r="12" spans="1:16" s="1" customFormat="1" ht="20.100000000000001" customHeight="1" thickBot="1" x14ac:dyDescent="0.3">
      <c r="A12" s="94" t="s">
        <v>0</v>
      </c>
      <c r="B12" s="101"/>
      <c r="C12" s="26" t="s">
        <v>29</v>
      </c>
      <c r="D12" s="27" t="s">
        <v>29</v>
      </c>
      <c r="E12" s="27" t="s">
        <v>29</v>
      </c>
      <c r="F12" s="26" t="s">
        <v>0</v>
      </c>
      <c r="G12" s="27" t="s">
        <v>0</v>
      </c>
      <c r="H12" s="42" t="s">
        <v>0</v>
      </c>
    </row>
    <row r="13" spans="1:16" s="1" customFormat="1" ht="20.100000000000001" customHeight="1" x14ac:dyDescent="0.3">
      <c r="A13" s="55" t="s">
        <v>47</v>
      </c>
      <c r="B13" s="49" t="s">
        <v>17</v>
      </c>
      <c r="C13" s="33">
        <v>643572</v>
      </c>
      <c r="D13" s="14">
        <v>566308</v>
      </c>
      <c r="E13" s="14">
        <v>498191</v>
      </c>
      <c r="F13" s="43">
        <f>AVERAGE(C13:E13)</f>
        <v>569357</v>
      </c>
      <c r="G13" s="20">
        <f>STDEVA(C13:E13)</f>
        <v>72738.443006432295</v>
      </c>
      <c r="H13" s="23">
        <f>G13/F13*100</f>
        <v>12.775542059978589</v>
      </c>
    </row>
    <row r="14" spans="1:16" s="1" customFormat="1" ht="20.100000000000001" customHeight="1" x14ac:dyDescent="0.3">
      <c r="A14" s="55" t="s">
        <v>48</v>
      </c>
      <c r="B14" s="50" t="s">
        <v>20</v>
      </c>
      <c r="C14" s="13">
        <v>151048</v>
      </c>
      <c r="D14" s="12">
        <v>132198</v>
      </c>
      <c r="E14" s="12">
        <v>103442</v>
      </c>
      <c r="F14" s="19">
        <f t="shared" ref="F14:F56" si="3">AVERAGE(C14:E14)</f>
        <v>128896</v>
      </c>
      <c r="G14" s="11">
        <f t="shared" ref="G14:G20" si="4">STDEVA(C14:E14)</f>
        <v>23974.157169752601</v>
      </c>
      <c r="H14" s="24">
        <f t="shared" ref="H14:H20" si="5">G14/F14*100</f>
        <v>18.599612997884034</v>
      </c>
    </row>
    <row r="15" spans="1:16" s="1" customFormat="1" ht="20.100000000000001" customHeight="1" x14ac:dyDescent="0.3">
      <c r="A15" s="55" t="s">
        <v>49</v>
      </c>
      <c r="B15" s="50" t="s">
        <v>21</v>
      </c>
      <c r="C15" s="13">
        <v>11471</v>
      </c>
      <c r="D15" s="12">
        <v>11921</v>
      </c>
      <c r="E15" s="12">
        <v>5759</v>
      </c>
      <c r="F15" s="19">
        <f t="shared" si="3"/>
        <v>9717</v>
      </c>
      <c r="G15" s="11">
        <f t="shared" si="4"/>
        <v>3435.1052385625685</v>
      </c>
      <c r="H15" s="24">
        <f t="shared" si="5"/>
        <v>35.351499830838414</v>
      </c>
    </row>
    <row r="16" spans="1:16" s="1" customFormat="1" ht="20.100000000000001" customHeight="1" x14ac:dyDescent="0.3">
      <c r="A16" s="55" t="s">
        <v>50</v>
      </c>
      <c r="B16" s="50" t="s">
        <v>22</v>
      </c>
      <c r="C16" s="13">
        <v>264443</v>
      </c>
      <c r="D16" s="12">
        <v>252595</v>
      </c>
      <c r="E16" s="12">
        <v>266408</v>
      </c>
      <c r="F16" s="19">
        <f t="shared" si="3"/>
        <v>261148.66666666666</v>
      </c>
      <c r="G16" s="11">
        <f t="shared" si="4"/>
        <v>7472.564240830141</v>
      </c>
      <c r="H16" s="24">
        <f>G16/F16*100</f>
        <v>2.8614215558558498</v>
      </c>
    </row>
    <row r="17" spans="1:9" s="1" customFormat="1" ht="20.100000000000001" customHeight="1" x14ac:dyDescent="0.3">
      <c r="A17" s="55" t="s">
        <v>51</v>
      </c>
      <c r="B17" s="50" t="s">
        <v>23</v>
      </c>
      <c r="C17" s="13">
        <v>189086</v>
      </c>
      <c r="D17" s="12">
        <v>286324</v>
      </c>
      <c r="E17" s="12">
        <v>255849</v>
      </c>
      <c r="F17" s="19">
        <f t="shared" si="3"/>
        <v>243753</v>
      </c>
      <c r="G17" s="11">
        <f t="shared" si="4"/>
        <v>49734.716979188692</v>
      </c>
      <c r="H17" s="24">
        <f>G17/F17*100</f>
        <v>20.403735330104119</v>
      </c>
    </row>
    <row r="18" spans="1:9" s="1" customFormat="1" ht="20.100000000000001" customHeight="1" x14ac:dyDescent="0.3">
      <c r="A18" s="55" t="s">
        <v>52</v>
      </c>
      <c r="B18" s="50" t="s">
        <v>24</v>
      </c>
      <c r="C18" s="13">
        <v>3653</v>
      </c>
      <c r="D18" s="12">
        <v>2048</v>
      </c>
      <c r="E18" s="12">
        <v>2622</v>
      </c>
      <c r="F18" s="19">
        <f t="shared" si="3"/>
        <v>2774.3333333333335</v>
      </c>
      <c r="G18" s="11">
        <f t="shared" si="4"/>
        <v>813.27137742166599</v>
      </c>
      <c r="H18" s="24">
        <f t="shared" si="5"/>
        <v>29.314119094857599</v>
      </c>
    </row>
    <row r="19" spans="1:9" s="1" customFormat="1" ht="19.5" customHeight="1" x14ac:dyDescent="0.3">
      <c r="A19" s="55" t="s">
        <v>53</v>
      </c>
      <c r="B19" s="50" t="s">
        <v>25</v>
      </c>
      <c r="C19" s="13">
        <v>1621079</v>
      </c>
      <c r="D19" s="12">
        <v>1600799</v>
      </c>
      <c r="E19" s="12">
        <v>1670715</v>
      </c>
      <c r="F19" s="53">
        <f t="shared" si="3"/>
        <v>1630864.3333333333</v>
      </c>
      <c r="G19" s="11">
        <f t="shared" si="4"/>
        <v>35970.49242550529</v>
      </c>
      <c r="H19" s="24">
        <f t="shared" si="5"/>
        <v>2.2056091172209884</v>
      </c>
      <c r="I19" s="54"/>
    </row>
    <row r="20" spans="1:9" s="1" customFormat="1" ht="31.5" customHeight="1" thickBot="1" x14ac:dyDescent="0.35">
      <c r="A20" s="55" t="s">
        <v>55</v>
      </c>
      <c r="B20" s="51" t="s">
        <v>26</v>
      </c>
      <c r="C20" s="34">
        <v>490173</v>
      </c>
      <c r="D20" s="15">
        <v>486809</v>
      </c>
      <c r="E20" s="15">
        <v>691164</v>
      </c>
      <c r="F20" s="40">
        <f t="shared" si="3"/>
        <v>556048.66666666663</v>
      </c>
      <c r="G20" s="21">
        <f t="shared" si="4"/>
        <v>117025.39938121686</v>
      </c>
      <c r="H20" s="28">
        <f t="shared" si="5"/>
        <v>21.045891555274576</v>
      </c>
    </row>
    <row r="21" spans="1:9" s="1" customFormat="1" ht="20.100000000000001" customHeight="1" thickBot="1" x14ac:dyDescent="0.3">
      <c r="A21" s="94" t="s">
        <v>1</v>
      </c>
      <c r="B21" s="102"/>
      <c r="C21" s="26" t="s">
        <v>30</v>
      </c>
      <c r="D21" s="27" t="s">
        <v>30</v>
      </c>
      <c r="E21" s="27" t="s">
        <v>30</v>
      </c>
      <c r="F21" s="26" t="s">
        <v>1</v>
      </c>
      <c r="G21" s="27" t="s">
        <v>1</v>
      </c>
      <c r="H21" s="42" t="s">
        <v>1</v>
      </c>
    </row>
    <row r="22" spans="1:9" s="1" customFormat="1" ht="20.100000000000001" customHeight="1" x14ac:dyDescent="0.3">
      <c r="A22" s="55" t="s">
        <v>47</v>
      </c>
      <c r="B22" s="52" t="s">
        <v>17</v>
      </c>
      <c r="C22" s="35">
        <v>637632</v>
      </c>
      <c r="D22" s="14">
        <v>477873</v>
      </c>
      <c r="E22" s="14">
        <v>476427</v>
      </c>
      <c r="F22" s="43">
        <f t="shared" si="3"/>
        <v>530644</v>
      </c>
      <c r="G22" s="20">
        <f>STDEVA(C22:E22)</f>
        <v>92657.14671303019</v>
      </c>
      <c r="H22" s="23">
        <f>G22/F22*100</f>
        <v>17.461263429536601</v>
      </c>
    </row>
    <row r="23" spans="1:9" s="1" customFormat="1" ht="20.100000000000001" customHeight="1" x14ac:dyDescent="0.3">
      <c r="A23" s="55" t="s">
        <v>48</v>
      </c>
      <c r="B23" s="52" t="s">
        <v>20</v>
      </c>
      <c r="C23" s="36">
        <v>172241</v>
      </c>
      <c r="D23" s="12">
        <v>89093</v>
      </c>
      <c r="E23" s="12">
        <v>77682</v>
      </c>
      <c r="F23" s="19">
        <f t="shared" si="3"/>
        <v>113005.33333333333</v>
      </c>
      <c r="G23" s="11">
        <f t="shared" ref="G23:G29" si="6">STDEVA(C23:E23)</f>
        <v>51615.897593021975</v>
      </c>
      <c r="H23" s="24">
        <f t="shared" ref="H23:H29" si="7">G23/F23*100</f>
        <v>45.67562969861774</v>
      </c>
    </row>
    <row r="24" spans="1:9" s="1" customFormat="1" ht="20.100000000000001" customHeight="1" x14ac:dyDescent="0.3">
      <c r="A24" s="55" t="s">
        <v>49</v>
      </c>
      <c r="B24" s="52" t="s">
        <v>21</v>
      </c>
      <c r="C24" s="36">
        <v>21231</v>
      </c>
      <c r="D24" s="12">
        <v>19169</v>
      </c>
      <c r="E24" s="12">
        <v>10833</v>
      </c>
      <c r="F24" s="19">
        <f t="shared" si="3"/>
        <v>17077.666666666668</v>
      </c>
      <c r="G24" s="11">
        <f t="shared" si="6"/>
        <v>5505.4388865315104</v>
      </c>
      <c r="H24" s="24">
        <f t="shared" si="7"/>
        <v>32.237652801113597</v>
      </c>
    </row>
    <row r="25" spans="1:9" s="1" customFormat="1" ht="20.100000000000001" customHeight="1" x14ac:dyDescent="0.3">
      <c r="A25" s="55" t="s">
        <v>50</v>
      </c>
      <c r="B25" s="52" t="s">
        <v>22</v>
      </c>
      <c r="C25" s="36">
        <v>128361</v>
      </c>
      <c r="D25" s="12">
        <v>121207</v>
      </c>
      <c r="E25" s="12">
        <v>127521</v>
      </c>
      <c r="F25" s="19">
        <f t="shared" si="3"/>
        <v>125696.33333333333</v>
      </c>
      <c r="G25" s="11">
        <f t="shared" si="6"/>
        <v>3910.4968141315926</v>
      </c>
      <c r="H25" s="24">
        <f>G25/F25*100</f>
        <v>3.1110667355438046</v>
      </c>
    </row>
    <row r="26" spans="1:9" s="1" customFormat="1" ht="20.100000000000001" customHeight="1" x14ac:dyDescent="0.3">
      <c r="A26" s="55" t="s">
        <v>51</v>
      </c>
      <c r="B26" s="52" t="s">
        <v>23</v>
      </c>
      <c r="C26" s="36">
        <v>61960</v>
      </c>
      <c r="D26" s="12">
        <v>76737</v>
      </c>
      <c r="E26" s="12">
        <v>71453</v>
      </c>
      <c r="F26" s="19">
        <f t="shared" si="3"/>
        <v>70050</v>
      </c>
      <c r="G26" s="11">
        <f t="shared" si="6"/>
        <v>7487.7392449256668</v>
      </c>
      <c r="H26" s="24">
        <f>G26/F26*100</f>
        <v>10.68913525328432</v>
      </c>
    </row>
    <row r="27" spans="1:9" s="1" customFormat="1" ht="20.100000000000001" customHeight="1" x14ac:dyDescent="0.3">
      <c r="A27" s="55" t="s">
        <v>52</v>
      </c>
      <c r="B27" s="52" t="s">
        <v>24</v>
      </c>
      <c r="C27" s="36">
        <v>32664</v>
      </c>
      <c r="D27" s="12">
        <v>19789</v>
      </c>
      <c r="E27" s="12">
        <v>36940</v>
      </c>
      <c r="F27" s="19">
        <f t="shared" si="3"/>
        <v>29797.666666666668</v>
      </c>
      <c r="G27" s="11">
        <f t="shared" si="6"/>
        <v>8927.5472742144157</v>
      </c>
      <c r="H27" s="24">
        <f t="shared" si="7"/>
        <v>29.960558234585754</v>
      </c>
    </row>
    <row r="28" spans="1:9" s="1" customFormat="1" ht="19.5" customHeight="1" x14ac:dyDescent="0.3">
      <c r="A28" s="55" t="s">
        <v>53</v>
      </c>
      <c r="B28" s="52" t="s">
        <v>25</v>
      </c>
      <c r="C28" s="36">
        <v>3609550</v>
      </c>
      <c r="D28" s="12">
        <v>3589204</v>
      </c>
      <c r="E28" s="12">
        <v>3428436</v>
      </c>
      <c r="F28" s="53">
        <f t="shared" si="3"/>
        <v>3542396.6666666665</v>
      </c>
      <c r="G28" s="11">
        <f t="shared" si="6"/>
        <v>99215.7502079853</v>
      </c>
      <c r="H28" s="24">
        <f t="shared" si="7"/>
        <v>2.8008085921485919</v>
      </c>
      <c r="I28" s="54"/>
    </row>
    <row r="29" spans="1:9" s="1" customFormat="1" ht="32.25" customHeight="1" thickBot="1" x14ac:dyDescent="0.35">
      <c r="A29" s="55" t="s">
        <v>55</v>
      </c>
      <c r="B29" s="52" t="s">
        <v>26</v>
      </c>
      <c r="C29" s="37">
        <v>1387432</v>
      </c>
      <c r="D29" s="15">
        <v>1084815</v>
      </c>
      <c r="E29" s="15">
        <v>1670596</v>
      </c>
      <c r="F29" s="40">
        <f t="shared" si="3"/>
        <v>1380947.6666666667</v>
      </c>
      <c r="G29" s="21">
        <f t="shared" si="6"/>
        <v>292944.32905303611</v>
      </c>
      <c r="H29" s="28">
        <f t="shared" si="7"/>
        <v>21.213282452632363</v>
      </c>
    </row>
    <row r="30" spans="1:9" s="1" customFormat="1" ht="20.100000000000001" customHeight="1" thickBot="1" x14ac:dyDescent="0.3">
      <c r="A30" s="94" t="s">
        <v>2</v>
      </c>
      <c r="B30" s="95"/>
      <c r="C30" s="29" t="s">
        <v>31</v>
      </c>
      <c r="D30" s="27" t="s">
        <v>31</v>
      </c>
      <c r="E30" s="27" t="s">
        <v>31</v>
      </c>
      <c r="F30" s="26" t="s">
        <v>2</v>
      </c>
      <c r="G30" s="27" t="s">
        <v>2</v>
      </c>
      <c r="H30" s="42" t="s">
        <v>2</v>
      </c>
    </row>
    <row r="31" spans="1:9" s="1" customFormat="1" ht="20.100000000000001" customHeight="1" x14ac:dyDescent="0.3">
      <c r="A31" s="55" t="s">
        <v>47</v>
      </c>
      <c r="B31" s="52" t="s">
        <v>17</v>
      </c>
      <c r="C31" s="35">
        <v>2415518</v>
      </c>
      <c r="D31" s="14">
        <v>1732511</v>
      </c>
      <c r="E31" s="14">
        <v>1722065</v>
      </c>
      <c r="F31" s="43">
        <f t="shared" si="3"/>
        <v>1956698</v>
      </c>
      <c r="G31" s="20">
        <f>STDEVA(C31:E31)</f>
        <v>397384.10137925751</v>
      </c>
      <c r="H31" s="23">
        <f>G31/F31*100</f>
        <v>20.308913351945858</v>
      </c>
    </row>
    <row r="32" spans="1:9" s="1" customFormat="1" ht="20.100000000000001" customHeight="1" x14ac:dyDescent="0.3">
      <c r="A32" s="55" t="s">
        <v>48</v>
      </c>
      <c r="B32" s="52" t="s">
        <v>20</v>
      </c>
      <c r="C32" s="36">
        <v>257685</v>
      </c>
      <c r="D32" s="12">
        <v>155418</v>
      </c>
      <c r="E32" s="12">
        <v>132776</v>
      </c>
      <c r="F32" s="19">
        <f t="shared" si="3"/>
        <v>181959.66666666666</v>
      </c>
      <c r="G32" s="11">
        <f t="shared" ref="G32:G38" si="8">STDEVA(C32:E32)</f>
        <v>66550.053511123013</v>
      </c>
      <c r="H32" s="24">
        <f t="shared" ref="H32:H38" si="9">G32/F32*100</f>
        <v>36.574068709983173</v>
      </c>
    </row>
    <row r="33" spans="1:9" s="1" customFormat="1" ht="20.100000000000001" customHeight="1" x14ac:dyDescent="0.3">
      <c r="A33" s="55" t="s">
        <v>49</v>
      </c>
      <c r="B33" s="52" t="s">
        <v>21</v>
      </c>
      <c r="C33" s="36">
        <v>63337</v>
      </c>
      <c r="D33" s="12">
        <v>69626</v>
      </c>
      <c r="E33" s="12">
        <v>32784</v>
      </c>
      <c r="F33" s="19">
        <f t="shared" si="3"/>
        <v>55249</v>
      </c>
      <c r="G33" s="11">
        <f t="shared" si="8"/>
        <v>19707.740839578746</v>
      </c>
      <c r="H33" s="24">
        <f t="shared" si="9"/>
        <v>35.670764791360469</v>
      </c>
    </row>
    <row r="34" spans="1:9" s="1" customFormat="1" ht="20.100000000000001" customHeight="1" x14ac:dyDescent="0.3">
      <c r="A34" s="55" t="s">
        <v>50</v>
      </c>
      <c r="B34" s="52" t="s">
        <v>22</v>
      </c>
      <c r="C34" s="36">
        <v>413089</v>
      </c>
      <c r="D34" s="12">
        <v>530571</v>
      </c>
      <c r="E34" s="12">
        <v>560375</v>
      </c>
      <c r="F34" s="19">
        <f t="shared" si="3"/>
        <v>501345</v>
      </c>
      <c r="G34" s="11">
        <f t="shared" si="8"/>
        <v>77871.116314073734</v>
      </c>
      <c r="H34" s="24">
        <f>G34/F34*100</f>
        <v>15.532440996534069</v>
      </c>
    </row>
    <row r="35" spans="1:9" s="1" customFormat="1" ht="20.100000000000001" customHeight="1" x14ac:dyDescent="0.3">
      <c r="A35" s="55" t="s">
        <v>51</v>
      </c>
      <c r="B35" s="52" t="s">
        <v>23</v>
      </c>
      <c r="C35" s="36">
        <v>318456</v>
      </c>
      <c r="D35" s="12">
        <v>560788</v>
      </c>
      <c r="E35" s="12">
        <v>477195</v>
      </c>
      <c r="F35" s="19">
        <f t="shared" si="3"/>
        <v>452146.33333333331</v>
      </c>
      <c r="G35" s="11">
        <f t="shared" si="8"/>
        <v>123092.55189625939</v>
      </c>
      <c r="H35" s="24">
        <f>G35/F35*100</f>
        <v>27.224051777394941</v>
      </c>
    </row>
    <row r="36" spans="1:9" s="1" customFormat="1" ht="20.100000000000001" customHeight="1" x14ac:dyDescent="0.3">
      <c r="A36" s="55" t="s">
        <v>52</v>
      </c>
      <c r="B36" s="52" t="s">
        <v>24</v>
      </c>
      <c r="C36" s="36">
        <v>37433</v>
      </c>
      <c r="D36" s="12">
        <v>30085</v>
      </c>
      <c r="E36" s="12">
        <v>42485</v>
      </c>
      <c r="F36" s="19">
        <f t="shared" si="3"/>
        <v>36667.666666666664</v>
      </c>
      <c r="G36" s="11">
        <f t="shared" si="8"/>
        <v>6235.3268826368076</v>
      </c>
      <c r="H36" s="24">
        <f t="shared" si="9"/>
        <v>17.004973180650005</v>
      </c>
    </row>
    <row r="37" spans="1:9" s="1" customFormat="1" ht="19.5" customHeight="1" x14ac:dyDescent="0.3">
      <c r="A37" s="55" t="s">
        <v>53</v>
      </c>
      <c r="B37" s="52" t="s">
        <v>25</v>
      </c>
      <c r="C37" s="36">
        <v>11283738</v>
      </c>
      <c r="D37" s="12">
        <v>11661037</v>
      </c>
      <c r="E37" s="12">
        <v>12385478</v>
      </c>
      <c r="F37" s="53">
        <f t="shared" si="3"/>
        <v>11776751</v>
      </c>
      <c r="G37" s="11">
        <f t="shared" si="8"/>
        <v>559910.75560932024</v>
      </c>
      <c r="H37" s="24">
        <f t="shared" si="9"/>
        <v>4.7543737284529515</v>
      </c>
      <c r="I37" s="54"/>
    </row>
    <row r="38" spans="1:9" s="1" customFormat="1" ht="31.5" customHeight="1" thickBot="1" x14ac:dyDescent="0.35">
      <c r="A38" s="55" t="s">
        <v>54</v>
      </c>
      <c r="B38" s="52" t="s">
        <v>26</v>
      </c>
      <c r="C38" s="37">
        <v>5941707</v>
      </c>
      <c r="D38" s="15">
        <v>6471251</v>
      </c>
      <c r="E38" s="15">
        <v>5672498</v>
      </c>
      <c r="F38" s="40">
        <f t="shared" si="3"/>
        <v>6028485.333333333</v>
      </c>
      <c r="G38" s="21">
        <f t="shared" si="8"/>
        <v>406385.83649572893</v>
      </c>
      <c r="H38" s="28">
        <f t="shared" si="9"/>
        <v>6.7410935587534357</v>
      </c>
    </row>
    <row r="39" spans="1:9" s="1" customFormat="1" ht="20.100000000000001" customHeight="1" thickBot="1" x14ac:dyDescent="0.3">
      <c r="A39" s="94" t="s">
        <v>3</v>
      </c>
      <c r="B39" s="95"/>
      <c r="C39" s="29" t="s">
        <v>32</v>
      </c>
      <c r="D39" s="27" t="s">
        <v>32</v>
      </c>
      <c r="E39" s="27" t="s">
        <v>32</v>
      </c>
      <c r="F39" s="26" t="s">
        <v>3</v>
      </c>
      <c r="G39" s="27" t="s">
        <v>3</v>
      </c>
      <c r="H39" s="42" t="s">
        <v>3</v>
      </c>
    </row>
    <row r="40" spans="1:9" s="1" customFormat="1" ht="20.100000000000001" customHeight="1" x14ac:dyDescent="0.3">
      <c r="A40" s="55" t="s">
        <v>47</v>
      </c>
      <c r="B40" s="52" t="s">
        <v>17</v>
      </c>
      <c r="C40" s="35">
        <v>1082646</v>
      </c>
      <c r="D40" s="14">
        <v>714509</v>
      </c>
      <c r="E40" s="14">
        <v>660546</v>
      </c>
      <c r="F40" s="43">
        <f t="shared" si="3"/>
        <v>819233.66666666663</v>
      </c>
      <c r="G40" s="20">
        <f>STDEVA(C40:E40)</f>
        <v>229711.87247578948</v>
      </c>
      <c r="H40" s="23">
        <f>G40/F40*100</f>
        <v>28.039847704312628</v>
      </c>
    </row>
    <row r="41" spans="1:9" s="1" customFormat="1" ht="20.100000000000001" customHeight="1" x14ac:dyDescent="0.3">
      <c r="A41" s="55" t="s">
        <v>48</v>
      </c>
      <c r="B41" s="52" t="s">
        <v>20</v>
      </c>
      <c r="C41" s="36">
        <v>92856</v>
      </c>
      <c r="D41" s="12">
        <v>15699</v>
      </c>
      <c r="E41" s="12">
        <v>18622</v>
      </c>
      <c r="F41" s="19">
        <f t="shared" si="3"/>
        <v>42392.333333333336</v>
      </c>
      <c r="G41" s="11">
        <f t="shared" ref="G41:G47" si="10">STDEVA(C41:E41)</f>
        <v>43727.248053511597</v>
      </c>
      <c r="H41" s="24">
        <f t="shared" ref="H41:H47" si="11">G41/F41*100</f>
        <v>103.14895316018995</v>
      </c>
    </row>
    <row r="42" spans="1:9" s="1" customFormat="1" ht="20.100000000000001" customHeight="1" x14ac:dyDescent="0.3">
      <c r="A42" s="55" t="s">
        <v>49</v>
      </c>
      <c r="B42" s="52" t="s">
        <v>21</v>
      </c>
      <c r="C42" s="36">
        <v>46524</v>
      </c>
      <c r="D42" s="12">
        <v>40739</v>
      </c>
      <c r="E42" s="12">
        <v>23704</v>
      </c>
      <c r="F42" s="19">
        <f t="shared" si="3"/>
        <v>36989</v>
      </c>
      <c r="G42" s="11">
        <f t="shared" si="10"/>
        <v>11863.177272552241</v>
      </c>
      <c r="H42" s="24">
        <f t="shared" si="11"/>
        <v>32.072176248485334</v>
      </c>
    </row>
    <row r="43" spans="1:9" s="1" customFormat="1" ht="20.100000000000001" customHeight="1" x14ac:dyDescent="0.3">
      <c r="A43" s="55" t="s">
        <v>50</v>
      </c>
      <c r="B43" s="52" t="s">
        <v>22</v>
      </c>
      <c r="C43" s="36">
        <v>156122</v>
      </c>
      <c r="D43" s="12">
        <v>129265</v>
      </c>
      <c r="E43" s="12">
        <v>128117</v>
      </c>
      <c r="F43" s="19">
        <f t="shared" si="3"/>
        <v>137834.66666666666</v>
      </c>
      <c r="G43" s="11">
        <f t="shared" si="10"/>
        <v>15847.693722852335</v>
      </c>
      <c r="H43" s="24">
        <f>G43/F43*100</f>
        <v>11.497610946582624</v>
      </c>
    </row>
    <row r="44" spans="1:9" s="1" customFormat="1" ht="20.100000000000001" customHeight="1" x14ac:dyDescent="0.3">
      <c r="A44" s="55" t="s">
        <v>51</v>
      </c>
      <c r="B44" s="52" t="s">
        <v>23</v>
      </c>
      <c r="C44" s="36">
        <v>104711</v>
      </c>
      <c r="D44" s="12">
        <v>157067</v>
      </c>
      <c r="E44" s="12">
        <v>140238</v>
      </c>
      <c r="F44" s="19">
        <f t="shared" si="3"/>
        <v>134005.33333333334</v>
      </c>
      <c r="G44" s="11">
        <f t="shared" si="10"/>
        <v>26728.679060764152</v>
      </c>
      <c r="H44" s="24">
        <f>G44/F44*100</f>
        <v>19.94598154856833</v>
      </c>
    </row>
    <row r="45" spans="1:9" s="1" customFormat="1" ht="20.100000000000001" customHeight="1" x14ac:dyDescent="0.3">
      <c r="A45" s="55" t="s">
        <v>52</v>
      </c>
      <c r="B45" s="52" t="s">
        <v>24</v>
      </c>
      <c r="C45" s="36">
        <v>38025</v>
      </c>
      <c r="D45" s="12">
        <v>25603</v>
      </c>
      <c r="E45" s="12">
        <v>42911</v>
      </c>
      <c r="F45" s="53">
        <f t="shared" si="3"/>
        <v>35513</v>
      </c>
      <c r="G45" s="11">
        <f t="shared" si="10"/>
        <v>8923.2462702763059</v>
      </c>
      <c r="H45" s="24">
        <f t="shared" si="11"/>
        <v>25.126703658593492</v>
      </c>
    </row>
    <row r="46" spans="1:9" s="1" customFormat="1" ht="20.25" customHeight="1" x14ac:dyDescent="0.3">
      <c r="A46" s="55" t="s">
        <v>53</v>
      </c>
      <c r="B46" s="52" t="s">
        <v>25</v>
      </c>
      <c r="C46" s="36">
        <v>4132228</v>
      </c>
      <c r="D46" s="12">
        <v>4072611</v>
      </c>
      <c r="E46" s="12">
        <v>4383264</v>
      </c>
      <c r="F46" s="53">
        <f t="shared" si="3"/>
        <v>4196034.333333333</v>
      </c>
      <c r="G46" s="11">
        <f t="shared" si="10"/>
        <v>164862.84521484317</v>
      </c>
      <c r="H46" s="24">
        <f t="shared" si="11"/>
        <v>3.9290156399620302</v>
      </c>
      <c r="I46" s="54"/>
    </row>
    <row r="47" spans="1:9" s="1" customFormat="1" ht="31.5" customHeight="1" thickBot="1" x14ac:dyDescent="0.35">
      <c r="A47" s="55" t="s">
        <v>55</v>
      </c>
      <c r="B47" s="52" t="s">
        <v>26</v>
      </c>
      <c r="C47" s="37">
        <v>3182957</v>
      </c>
      <c r="D47" s="15">
        <v>3456235</v>
      </c>
      <c r="E47" s="15">
        <v>3667464</v>
      </c>
      <c r="F47" s="40">
        <f t="shared" si="3"/>
        <v>3435552</v>
      </c>
      <c r="G47" s="21">
        <f t="shared" si="10"/>
        <v>242914.79602733135</v>
      </c>
      <c r="H47" s="28">
        <f t="shared" si="11"/>
        <v>7.0706191036354964</v>
      </c>
      <c r="I47" s="54"/>
    </row>
    <row r="48" spans="1:9" s="1" customFormat="1" ht="20.100000000000001" customHeight="1" thickBot="1" x14ac:dyDescent="0.3">
      <c r="A48" s="94" t="s">
        <v>4</v>
      </c>
      <c r="B48" s="95"/>
      <c r="C48" s="29" t="s">
        <v>33</v>
      </c>
      <c r="D48" s="27" t="s">
        <v>33</v>
      </c>
      <c r="E48" s="27" t="s">
        <v>33</v>
      </c>
      <c r="F48" s="26" t="s">
        <v>4</v>
      </c>
      <c r="G48" s="27" t="s">
        <v>4</v>
      </c>
      <c r="H48" s="42" t="s">
        <v>4</v>
      </c>
    </row>
    <row r="49" spans="1:9" s="1" customFormat="1" ht="20.100000000000001" customHeight="1" x14ac:dyDescent="0.3">
      <c r="A49" s="55" t="s">
        <v>47</v>
      </c>
      <c r="B49" s="52" t="s">
        <v>17</v>
      </c>
      <c r="C49" s="35" t="s">
        <v>34</v>
      </c>
      <c r="D49" s="14" t="s">
        <v>34</v>
      </c>
      <c r="E49" s="14" t="s">
        <v>34</v>
      </c>
      <c r="F49" s="43"/>
      <c r="G49" s="44"/>
      <c r="H49" s="30"/>
    </row>
    <row r="50" spans="1:9" s="1" customFormat="1" ht="20.100000000000001" customHeight="1" x14ac:dyDescent="0.3">
      <c r="A50" s="55" t="s">
        <v>48</v>
      </c>
      <c r="B50" s="52" t="s">
        <v>20</v>
      </c>
      <c r="C50" s="36">
        <v>48256</v>
      </c>
      <c r="D50" s="12">
        <v>6237</v>
      </c>
      <c r="E50" s="12">
        <v>6257</v>
      </c>
      <c r="F50" s="19">
        <f t="shared" si="3"/>
        <v>20250</v>
      </c>
      <c r="G50" s="11">
        <f t="shared" ref="G50:G56" si="12">STDEVA(C50:E50)</f>
        <v>24253.909519910394</v>
      </c>
      <c r="H50" s="24">
        <f t="shared" ref="H50:H56" si="13">G50/F50*100</f>
        <v>119.77239269091552</v>
      </c>
    </row>
    <row r="51" spans="1:9" s="1" customFormat="1" ht="20.100000000000001" customHeight="1" x14ac:dyDescent="0.3">
      <c r="A51" s="55" t="s">
        <v>49</v>
      </c>
      <c r="B51" s="52" t="s">
        <v>21</v>
      </c>
      <c r="C51" s="36">
        <v>26014</v>
      </c>
      <c r="D51" s="12">
        <v>29458</v>
      </c>
      <c r="E51" s="12">
        <v>13132</v>
      </c>
      <c r="F51" s="19">
        <f t="shared" si="3"/>
        <v>22868</v>
      </c>
      <c r="G51" s="11">
        <f t="shared" si="12"/>
        <v>8605.6699913487264</v>
      </c>
      <c r="H51" s="24">
        <f t="shared" si="13"/>
        <v>37.631931044904348</v>
      </c>
    </row>
    <row r="52" spans="1:9" s="1" customFormat="1" ht="20.100000000000001" customHeight="1" x14ac:dyDescent="0.3">
      <c r="A52" s="55" t="s">
        <v>50</v>
      </c>
      <c r="B52" s="52" t="s">
        <v>22</v>
      </c>
      <c r="C52" s="36">
        <v>664</v>
      </c>
      <c r="D52" s="12">
        <v>249</v>
      </c>
      <c r="E52" s="12">
        <v>438</v>
      </c>
      <c r="F52" s="19">
        <f t="shared" si="3"/>
        <v>450.33333333333331</v>
      </c>
      <c r="G52" s="11">
        <f t="shared" si="12"/>
        <v>207.77471774336095</v>
      </c>
      <c r="H52" s="24">
        <f>G52/F52*100</f>
        <v>46.137983214661944</v>
      </c>
    </row>
    <row r="53" spans="1:9" s="1" customFormat="1" ht="20.100000000000001" customHeight="1" x14ac:dyDescent="0.3">
      <c r="A53" s="55" t="s">
        <v>51</v>
      </c>
      <c r="B53" s="52" t="s">
        <v>23</v>
      </c>
      <c r="C53" s="36">
        <v>217</v>
      </c>
      <c r="D53" s="12">
        <v>415</v>
      </c>
      <c r="E53" s="12">
        <v>277</v>
      </c>
      <c r="F53" s="19">
        <f t="shared" si="3"/>
        <v>303</v>
      </c>
      <c r="G53" s="11">
        <f t="shared" si="12"/>
        <v>101.52832117197644</v>
      </c>
      <c r="H53" s="24">
        <f>G53/F53*100</f>
        <v>33.507696756427869</v>
      </c>
    </row>
    <row r="54" spans="1:9" s="1" customFormat="1" ht="20.100000000000001" customHeight="1" x14ac:dyDescent="0.3">
      <c r="A54" s="55" t="s">
        <v>52</v>
      </c>
      <c r="B54" s="52" t="s">
        <v>24</v>
      </c>
      <c r="C54" s="36">
        <v>3298</v>
      </c>
      <c r="D54" s="12">
        <v>2944</v>
      </c>
      <c r="E54" s="12">
        <v>3788</v>
      </c>
      <c r="F54" s="19">
        <f t="shared" si="3"/>
        <v>3343.3333333333335</v>
      </c>
      <c r="G54" s="11">
        <f t="shared" si="12"/>
        <v>423.82228980238165</v>
      </c>
      <c r="H54" s="24">
        <f t="shared" si="13"/>
        <v>12.676638777738233</v>
      </c>
    </row>
    <row r="55" spans="1:9" s="1" customFormat="1" ht="19.5" customHeight="1" x14ac:dyDescent="0.3">
      <c r="A55" s="55" t="s">
        <v>53</v>
      </c>
      <c r="B55" s="52" t="s">
        <v>25</v>
      </c>
      <c r="C55" s="36">
        <v>1623102</v>
      </c>
      <c r="D55" s="12">
        <v>1688528</v>
      </c>
      <c r="E55" s="12">
        <v>1694478</v>
      </c>
      <c r="F55" s="53">
        <f t="shared" si="3"/>
        <v>1668702.6666666667</v>
      </c>
      <c r="G55" s="11">
        <f t="shared" si="12"/>
        <v>39603.235036210528</v>
      </c>
      <c r="H55" s="24">
        <f t="shared" si="13"/>
        <v>2.3732948851409432</v>
      </c>
      <c r="I55" s="54"/>
    </row>
    <row r="56" spans="1:9" s="1" customFormat="1" ht="31.5" customHeight="1" thickBot="1" x14ac:dyDescent="0.35">
      <c r="A56" s="55" t="s">
        <v>55</v>
      </c>
      <c r="B56" s="52" t="s">
        <v>26</v>
      </c>
      <c r="C56" s="37">
        <v>871570</v>
      </c>
      <c r="D56" s="15">
        <v>956224</v>
      </c>
      <c r="E56" s="15">
        <v>976988</v>
      </c>
      <c r="F56" s="40">
        <f t="shared" si="3"/>
        <v>934927.33333333337</v>
      </c>
      <c r="G56" s="21">
        <f t="shared" si="12"/>
        <v>55842.633259305861</v>
      </c>
      <c r="H56" s="28">
        <f t="shared" si="13"/>
        <v>5.9729383523538582</v>
      </c>
    </row>
    <row r="57" spans="1:9" s="1" customFormat="1" ht="20.100000000000001" customHeight="1" thickBot="1" x14ac:dyDescent="0.3">
      <c r="A57" s="94" t="s">
        <v>9</v>
      </c>
      <c r="B57" s="95"/>
      <c r="C57" s="29" t="s">
        <v>35</v>
      </c>
      <c r="D57" s="27" t="s">
        <v>35</v>
      </c>
      <c r="E57" s="27" t="s">
        <v>35</v>
      </c>
      <c r="F57" s="26" t="s">
        <v>9</v>
      </c>
      <c r="G57" s="27" t="s">
        <v>9</v>
      </c>
      <c r="H57" s="42" t="s">
        <v>9</v>
      </c>
    </row>
    <row r="58" spans="1:9" s="1" customFormat="1" ht="20.100000000000001" customHeight="1" x14ac:dyDescent="0.3">
      <c r="A58" s="55" t="s">
        <v>47</v>
      </c>
      <c r="B58" s="52" t="s">
        <v>17</v>
      </c>
      <c r="C58" s="35">
        <v>12613</v>
      </c>
      <c r="D58" s="14">
        <v>8136</v>
      </c>
      <c r="E58" s="14">
        <v>7854</v>
      </c>
      <c r="F58" s="43">
        <f t="shared" ref="F58:F65" si="14">AVERAGE(C58:E58)</f>
        <v>9534.3333333333339</v>
      </c>
      <c r="G58" s="20">
        <f>STDEVA(C58:E58)</f>
        <v>2669.9292749684105</v>
      </c>
      <c r="H58" s="23">
        <f>G58/F58*100</f>
        <v>28.003313725501627</v>
      </c>
    </row>
    <row r="59" spans="1:9" s="1" customFormat="1" ht="20.100000000000001" customHeight="1" x14ac:dyDescent="0.3">
      <c r="A59" s="55" t="s">
        <v>48</v>
      </c>
      <c r="B59" s="52" t="s">
        <v>20</v>
      </c>
      <c r="C59" s="36">
        <v>41463</v>
      </c>
      <c r="D59" s="12">
        <v>6209</v>
      </c>
      <c r="E59" s="12">
        <v>7146</v>
      </c>
      <c r="F59" s="19">
        <f t="shared" si="14"/>
        <v>18272.666666666668</v>
      </c>
      <c r="G59" s="11">
        <f t="shared" ref="G59:G65" si="15">STDEVA(C59:E59)</f>
        <v>20088.881560040452</v>
      </c>
      <c r="H59" s="24">
        <f t="shared" ref="H59:H65" si="16">G59/F59*100</f>
        <v>109.9395174579907</v>
      </c>
    </row>
    <row r="60" spans="1:9" s="1" customFormat="1" ht="20.100000000000001" customHeight="1" x14ac:dyDescent="0.3">
      <c r="A60" s="55" t="s">
        <v>49</v>
      </c>
      <c r="B60" s="52" t="s">
        <v>21</v>
      </c>
      <c r="C60" s="36">
        <v>35262</v>
      </c>
      <c r="D60" s="12">
        <v>36625</v>
      </c>
      <c r="E60" s="12">
        <v>19255</v>
      </c>
      <c r="F60" s="19">
        <f t="shared" si="14"/>
        <v>30380.666666666668</v>
      </c>
      <c r="G60" s="11">
        <f t="shared" si="15"/>
        <v>9659.1814525524496</v>
      </c>
      <c r="H60" s="24">
        <f t="shared" si="16"/>
        <v>31.793842967739732</v>
      </c>
    </row>
    <row r="61" spans="1:9" s="1" customFormat="1" ht="20.100000000000001" customHeight="1" x14ac:dyDescent="0.3">
      <c r="A61" s="55" t="s">
        <v>50</v>
      </c>
      <c r="B61" s="52" t="s">
        <v>22</v>
      </c>
      <c r="C61" s="36">
        <v>1832</v>
      </c>
      <c r="D61" s="12">
        <v>2134</v>
      </c>
      <c r="E61" s="12">
        <v>1002</v>
      </c>
      <c r="F61" s="19">
        <f t="shared" si="14"/>
        <v>1656</v>
      </c>
      <c r="G61" s="11">
        <f t="shared" si="15"/>
        <v>586.16379963283305</v>
      </c>
      <c r="H61" s="31">
        <f>G61/F61*100</f>
        <v>35.3963647121276</v>
      </c>
    </row>
    <row r="62" spans="1:9" s="1" customFormat="1" ht="20.100000000000001" customHeight="1" x14ac:dyDescent="0.3">
      <c r="A62" s="55" t="s">
        <v>51</v>
      </c>
      <c r="B62" s="52" t="s">
        <v>23</v>
      </c>
      <c r="C62" s="36">
        <v>2272</v>
      </c>
      <c r="D62" s="12">
        <v>1366</v>
      </c>
      <c r="E62" s="12">
        <v>1109</v>
      </c>
      <c r="F62" s="19">
        <f t="shared" si="14"/>
        <v>1582.3333333333333</v>
      </c>
      <c r="G62" s="11">
        <f t="shared" si="15"/>
        <v>610.93562126735867</v>
      </c>
      <c r="H62" s="31">
        <f>G62/F62*100</f>
        <v>38.609792791280306</v>
      </c>
    </row>
    <row r="63" spans="1:9" s="1" customFormat="1" ht="20.100000000000001" customHeight="1" x14ac:dyDescent="0.3">
      <c r="A63" s="55" t="s">
        <v>52</v>
      </c>
      <c r="B63" s="52" t="s">
        <v>24</v>
      </c>
      <c r="C63" s="36">
        <v>2599</v>
      </c>
      <c r="D63" s="12">
        <v>1610</v>
      </c>
      <c r="E63" s="12">
        <v>2448</v>
      </c>
      <c r="F63" s="19">
        <f t="shared" si="14"/>
        <v>2219</v>
      </c>
      <c r="G63" s="11">
        <f t="shared" si="15"/>
        <v>532.78607339156304</v>
      </c>
      <c r="H63" s="24">
        <f t="shared" si="16"/>
        <v>24.010188075329562</v>
      </c>
    </row>
    <row r="64" spans="1:9" s="1" customFormat="1" ht="19.5" customHeight="1" x14ac:dyDescent="0.3">
      <c r="A64" s="55" t="s">
        <v>53</v>
      </c>
      <c r="B64" s="52" t="s">
        <v>25</v>
      </c>
      <c r="C64" s="36">
        <v>1514971</v>
      </c>
      <c r="D64" s="12">
        <v>1559278</v>
      </c>
      <c r="E64" s="12">
        <v>1665142</v>
      </c>
      <c r="F64" s="53">
        <f t="shared" si="14"/>
        <v>1579797</v>
      </c>
      <c r="G64" s="11">
        <f t="shared" si="15"/>
        <v>77159.602973317582</v>
      </c>
      <c r="H64" s="24">
        <f t="shared" si="16"/>
        <v>4.8841466956398563</v>
      </c>
      <c r="I64" s="54"/>
    </row>
    <row r="65" spans="1:9" s="1" customFormat="1" ht="31.5" customHeight="1" thickBot="1" x14ac:dyDescent="0.35">
      <c r="A65" s="55" t="s">
        <v>55</v>
      </c>
      <c r="B65" s="52" t="s">
        <v>26</v>
      </c>
      <c r="C65" s="37">
        <v>1340419</v>
      </c>
      <c r="D65" s="15">
        <v>1188540</v>
      </c>
      <c r="E65" s="15">
        <v>1630388</v>
      </c>
      <c r="F65" s="40">
        <f t="shared" si="14"/>
        <v>1386449</v>
      </c>
      <c r="G65" s="21">
        <f t="shared" si="15"/>
        <v>224491.61331996348</v>
      </c>
      <c r="H65" s="28">
        <f t="shared" si="16"/>
        <v>16.191840689413276</v>
      </c>
    </row>
    <row r="66" spans="1:9" s="1" customFormat="1" ht="20.100000000000001" customHeight="1" thickBot="1" x14ac:dyDescent="0.3">
      <c r="A66" s="94" t="s">
        <v>5</v>
      </c>
      <c r="B66" s="95"/>
      <c r="C66" s="29" t="s">
        <v>36</v>
      </c>
      <c r="D66" s="27" t="s">
        <v>36</v>
      </c>
      <c r="E66" s="27" t="s">
        <v>36</v>
      </c>
      <c r="F66" s="26" t="s">
        <v>5</v>
      </c>
      <c r="G66" s="27" t="s">
        <v>5</v>
      </c>
      <c r="H66" s="42" t="s">
        <v>5</v>
      </c>
    </row>
    <row r="67" spans="1:9" s="1" customFormat="1" ht="20.100000000000001" customHeight="1" x14ac:dyDescent="0.3">
      <c r="A67" s="55" t="s">
        <v>47</v>
      </c>
      <c r="B67" s="52" t="s">
        <v>17</v>
      </c>
      <c r="C67" s="35">
        <v>6821</v>
      </c>
      <c r="D67" s="14">
        <v>4152</v>
      </c>
      <c r="E67" s="14">
        <v>3491</v>
      </c>
      <c r="F67" s="43">
        <f t="shared" ref="F67:F74" si="17">AVERAGE(C67:E67)</f>
        <v>4821.333333333333</v>
      </c>
      <c r="G67" s="20">
        <f>STDEVA(C67:E67)</f>
        <v>1763.0173945067404</v>
      </c>
      <c r="H67" s="23">
        <f>G67/F67*100</f>
        <v>36.56700901216967</v>
      </c>
    </row>
    <row r="68" spans="1:9" s="1" customFormat="1" ht="20.100000000000001" customHeight="1" x14ac:dyDescent="0.3">
      <c r="A68" s="55" t="s">
        <v>48</v>
      </c>
      <c r="B68" s="52" t="s">
        <v>20</v>
      </c>
      <c r="C68" s="36">
        <v>23279</v>
      </c>
      <c r="D68" s="12">
        <v>5934</v>
      </c>
      <c r="E68" s="12">
        <v>5760</v>
      </c>
      <c r="F68" s="19">
        <f t="shared" si="17"/>
        <v>11657.666666666666</v>
      </c>
      <c r="G68" s="11">
        <f t="shared" ref="G68:G74" si="18">STDEVA(C68:E68)</f>
        <v>10064.745914991265</v>
      </c>
      <c r="H68" s="24">
        <f t="shared" ref="H68:H74" si="19">G68/F68*100</f>
        <v>86.335852643392897</v>
      </c>
    </row>
    <row r="69" spans="1:9" s="1" customFormat="1" ht="20.100000000000001" customHeight="1" x14ac:dyDescent="0.3">
      <c r="A69" s="55" t="s">
        <v>49</v>
      </c>
      <c r="B69" s="52" t="s">
        <v>21</v>
      </c>
      <c r="C69" s="36">
        <v>18685</v>
      </c>
      <c r="D69" s="12">
        <v>18200</v>
      </c>
      <c r="E69" s="12">
        <v>10829</v>
      </c>
      <c r="F69" s="19">
        <f t="shared" si="17"/>
        <v>15904.666666666666</v>
      </c>
      <c r="G69" s="11">
        <f t="shared" si="18"/>
        <v>4402.3403245697982</v>
      </c>
      <c r="H69" s="24">
        <f t="shared" si="19"/>
        <v>27.679551020055737</v>
      </c>
    </row>
    <row r="70" spans="1:9" s="1" customFormat="1" ht="20.100000000000001" customHeight="1" x14ac:dyDescent="0.3">
      <c r="A70" s="55" t="s">
        <v>50</v>
      </c>
      <c r="B70" s="52" t="s">
        <v>22</v>
      </c>
      <c r="C70" s="36">
        <v>956</v>
      </c>
      <c r="D70" s="12">
        <v>1596</v>
      </c>
      <c r="E70" s="12">
        <v>981</v>
      </c>
      <c r="F70" s="19">
        <f t="shared" si="17"/>
        <v>1177.6666666666667</v>
      </c>
      <c r="G70" s="11">
        <f t="shared" si="18"/>
        <v>362.50287355182888</v>
      </c>
      <c r="H70" s="24">
        <f>G70/F70*100</f>
        <v>30.781449777964522</v>
      </c>
    </row>
    <row r="71" spans="1:9" s="1" customFormat="1" ht="20.100000000000001" customHeight="1" x14ac:dyDescent="0.3">
      <c r="A71" s="55" t="s">
        <v>51</v>
      </c>
      <c r="B71" s="52" t="s">
        <v>23</v>
      </c>
      <c r="C71" s="36">
        <v>1254</v>
      </c>
      <c r="D71" s="12">
        <v>540</v>
      </c>
      <c r="E71" s="12">
        <v>353</v>
      </c>
      <c r="F71" s="19">
        <f t="shared" si="17"/>
        <v>715.66666666666663</v>
      </c>
      <c r="G71" s="11">
        <f t="shared" si="18"/>
        <v>475.49377843809202</v>
      </c>
      <c r="H71" s="24">
        <f>G71/F71*100</f>
        <v>66.440677005788359</v>
      </c>
    </row>
    <row r="72" spans="1:9" s="1" customFormat="1" ht="20.100000000000001" customHeight="1" x14ac:dyDescent="0.3">
      <c r="A72" s="55" t="s">
        <v>52</v>
      </c>
      <c r="B72" s="52" t="s">
        <v>24</v>
      </c>
      <c r="C72" s="36">
        <v>18530</v>
      </c>
      <c r="D72" s="12">
        <v>12214</v>
      </c>
      <c r="E72" s="12">
        <v>22352</v>
      </c>
      <c r="F72" s="19">
        <f t="shared" si="17"/>
        <v>17698.666666666668</v>
      </c>
      <c r="G72" s="11">
        <f t="shared" si="18"/>
        <v>5119.8727848778935</v>
      </c>
      <c r="H72" s="24">
        <f t="shared" si="19"/>
        <v>28.928014077583398</v>
      </c>
    </row>
    <row r="73" spans="1:9" s="1" customFormat="1" ht="19.5" customHeight="1" x14ac:dyDescent="0.3">
      <c r="A73" s="55" t="s">
        <v>53</v>
      </c>
      <c r="B73" s="52" t="s">
        <v>25</v>
      </c>
      <c r="C73" s="36">
        <v>803873</v>
      </c>
      <c r="D73" s="12">
        <v>819176</v>
      </c>
      <c r="E73" s="12">
        <v>686119</v>
      </c>
      <c r="F73" s="53">
        <f t="shared" si="17"/>
        <v>769722.66666666663</v>
      </c>
      <c r="G73" s="11">
        <f t="shared" si="18"/>
        <v>72806.079844566106</v>
      </c>
      <c r="H73" s="24">
        <f t="shared" si="19"/>
        <v>9.4587418296849055</v>
      </c>
      <c r="I73" s="54"/>
    </row>
    <row r="74" spans="1:9" s="1" customFormat="1" ht="31.5" customHeight="1" thickBot="1" x14ac:dyDescent="0.35">
      <c r="A74" s="55" t="s">
        <v>55</v>
      </c>
      <c r="B74" s="52" t="s">
        <v>26</v>
      </c>
      <c r="C74" s="37">
        <v>90715</v>
      </c>
      <c r="D74" s="15">
        <v>71881</v>
      </c>
      <c r="E74" s="15">
        <v>56414</v>
      </c>
      <c r="F74" s="40">
        <f t="shared" si="17"/>
        <v>73003.333333333328</v>
      </c>
      <c r="G74" s="21">
        <f t="shared" si="18"/>
        <v>17178.020093518724</v>
      </c>
      <c r="H74" s="28">
        <f t="shared" si="19"/>
        <v>23.530459924458324</v>
      </c>
    </row>
    <row r="75" spans="1:9" s="1" customFormat="1" ht="20.100000000000001" customHeight="1" thickBot="1" x14ac:dyDescent="0.3">
      <c r="A75" s="94" t="s">
        <v>6</v>
      </c>
      <c r="B75" s="95"/>
      <c r="C75" s="29" t="s">
        <v>37</v>
      </c>
      <c r="D75" s="27" t="s">
        <v>37</v>
      </c>
      <c r="E75" s="27" t="s">
        <v>37</v>
      </c>
      <c r="F75" s="26" t="s">
        <v>6</v>
      </c>
      <c r="G75" s="27" t="s">
        <v>6</v>
      </c>
      <c r="H75" s="42" t="s">
        <v>6</v>
      </c>
    </row>
    <row r="76" spans="1:9" s="1" customFormat="1" ht="20.100000000000001" customHeight="1" x14ac:dyDescent="0.3">
      <c r="A76" s="55" t="s">
        <v>47</v>
      </c>
      <c r="B76" s="52" t="s">
        <v>17</v>
      </c>
      <c r="C76" s="35">
        <v>78983</v>
      </c>
      <c r="D76" s="14">
        <v>53132</v>
      </c>
      <c r="E76" s="14">
        <v>53933</v>
      </c>
      <c r="F76" s="43">
        <f t="shared" ref="F76:F83" si="20">AVERAGE(C76:E76)</f>
        <v>62016</v>
      </c>
      <c r="G76" s="20">
        <f>STDEVA(C76:E76)</f>
        <v>14699.310085850968</v>
      </c>
      <c r="H76" s="23">
        <f>G76/F76*100</f>
        <v>23.702447893851534</v>
      </c>
    </row>
    <row r="77" spans="1:9" s="1" customFormat="1" ht="20.100000000000001" customHeight="1" x14ac:dyDescent="0.3">
      <c r="A77" s="55" t="s">
        <v>48</v>
      </c>
      <c r="B77" s="52" t="s">
        <v>20</v>
      </c>
      <c r="C77" s="36">
        <v>262208</v>
      </c>
      <c r="D77" s="12">
        <v>247101</v>
      </c>
      <c r="E77" s="12">
        <v>215078</v>
      </c>
      <c r="F77" s="19">
        <f t="shared" si="20"/>
        <v>241462.33333333334</v>
      </c>
      <c r="G77" s="11">
        <f t="shared" ref="G77:G83" si="21">STDEVA(C77:E77)</f>
        <v>24065.642445888148</v>
      </c>
      <c r="H77" s="24">
        <f t="shared" ref="H77:H83" si="22">G77/F77*100</f>
        <v>9.9666238264442129</v>
      </c>
    </row>
    <row r="78" spans="1:9" s="1" customFormat="1" ht="20.100000000000001" customHeight="1" x14ac:dyDescent="0.3">
      <c r="A78" s="55" t="s">
        <v>49</v>
      </c>
      <c r="B78" s="52" t="s">
        <v>21</v>
      </c>
      <c r="C78" s="36">
        <v>38086</v>
      </c>
      <c r="D78" s="12">
        <v>31184</v>
      </c>
      <c r="E78" s="12">
        <v>19058</v>
      </c>
      <c r="F78" s="19">
        <f t="shared" si="20"/>
        <v>29442.666666666668</v>
      </c>
      <c r="G78" s="11">
        <f t="shared" si="21"/>
        <v>9632.7762007291149</v>
      </c>
      <c r="H78" s="24">
        <f t="shared" si="22"/>
        <v>32.717064353531541</v>
      </c>
    </row>
    <row r="79" spans="1:9" s="1" customFormat="1" ht="20.100000000000001" customHeight="1" x14ac:dyDescent="0.3">
      <c r="A79" s="55" t="s">
        <v>50</v>
      </c>
      <c r="B79" s="52" t="s">
        <v>22</v>
      </c>
      <c r="C79" s="36" t="s">
        <v>34</v>
      </c>
      <c r="D79" s="12" t="s">
        <v>34</v>
      </c>
      <c r="E79" s="12" t="s">
        <v>34</v>
      </c>
      <c r="F79" s="19" t="s">
        <v>34</v>
      </c>
      <c r="G79" s="11"/>
      <c r="H79" s="24"/>
    </row>
    <row r="80" spans="1:9" s="1" customFormat="1" ht="20.100000000000001" customHeight="1" x14ac:dyDescent="0.3">
      <c r="A80" s="55" t="s">
        <v>51</v>
      </c>
      <c r="B80" s="52" t="s">
        <v>23</v>
      </c>
      <c r="C80" s="36" t="s">
        <v>34</v>
      </c>
      <c r="D80" s="12" t="s">
        <v>34</v>
      </c>
      <c r="E80" s="12" t="s">
        <v>34</v>
      </c>
      <c r="F80" s="19" t="s">
        <v>34</v>
      </c>
      <c r="G80" s="11"/>
      <c r="H80" s="24"/>
    </row>
    <row r="81" spans="1:9" s="1" customFormat="1" ht="20.100000000000001" customHeight="1" x14ac:dyDescent="0.3">
      <c r="A81" s="55" t="s">
        <v>52</v>
      </c>
      <c r="B81" s="52" t="s">
        <v>24</v>
      </c>
      <c r="C81" s="36" t="s">
        <v>34</v>
      </c>
      <c r="D81" s="12" t="s">
        <v>34</v>
      </c>
      <c r="E81" s="12" t="s">
        <v>34</v>
      </c>
      <c r="F81" s="19" t="s">
        <v>34</v>
      </c>
      <c r="G81" s="11"/>
      <c r="H81" s="24"/>
    </row>
    <row r="82" spans="1:9" s="1" customFormat="1" ht="19.5" customHeight="1" x14ac:dyDescent="0.3">
      <c r="A82" s="55" t="s">
        <v>53</v>
      </c>
      <c r="B82" s="52" t="s">
        <v>25</v>
      </c>
      <c r="C82" s="36">
        <v>1378504</v>
      </c>
      <c r="D82" s="12">
        <v>1506713</v>
      </c>
      <c r="E82" s="12">
        <v>1588717</v>
      </c>
      <c r="F82" s="53">
        <f t="shared" si="20"/>
        <v>1491311.3333333333</v>
      </c>
      <c r="G82" s="11">
        <f t="shared" si="21"/>
        <v>105949.44475707899</v>
      </c>
      <c r="H82" s="24">
        <f t="shared" si="22"/>
        <v>7.1044484400359282</v>
      </c>
      <c r="I82" s="54"/>
    </row>
    <row r="83" spans="1:9" s="1" customFormat="1" ht="31.5" customHeight="1" thickBot="1" x14ac:dyDescent="0.35">
      <c r="A83" s="55" t="s">
        <v>55</v>
      </c>
      <c r="B83" s="52" t="s">
        <v>26</v>
      </c>
      <c r="C83" s="37">
        <v>902187</v>
      </c>
      <c r="D83" s="15">
        <v>942623</v>
      </c>
      <c r="E83" s="15">
        <v>1168214</v>
      </c>
      <c r="F83" s="40">
        <f t="shared" si="20"/>
        <v>1004341.3333333334</v>
      </c>
      <c r="G83" s="21">
        <f t="shared" si="21"/>
        <v>143350.81333683897</v>
      </c>
      <c r="H83" s="28">
        <f t="shared" si="22"/>
        <v>14.273116975188943</v>
      </c>
    </row>
    <row r="84" spans="1:9" s="1" customFormat="1" ht="20.100000000000001" customHeight="1" thickBot="1" x14ac:dyDescent="0.3">
      <c r="A84" s="94" t="s">
        <v>15</v>
      </c>
      <c r="B84" s="95"/>
      <c r="C84" s="45" t="s">
        <v>38</v>
      </c>
      <c r="D84" s="46" t="s">
        <v>38</v>
      </c>
      <c r="E84" s="46" t="s">
        <v>38</v>
      </c>
      <c r="F84" s="47" t="s">
        <v>15</v>
      </c>
      <c r="G84" s="46" t="s">
        <v>15</v>
      </c>
      <c r="H84" s="48" t="s">
        <v>15</v>
      </c>
    </row>
    <row r="85" spans="1:9" s="1" customFormat="1" ht="20.100000000000001" customHeight="1" x14ac:dyDescent="0.3">
      <c r="A85" s="55" t="s">
        <v>47</v>
      </c>
      <c r="B85" s="52" t="s">
        <v>17</v>
      </c>
      <c r="C85" s="36" t="s">
        <v>34</v>
      </c>
      <c r="D85" s="12" t="s">
        <v>34</v>
      </c>
      <c r="E85" s="12" t="s">
        <v>34</v>
      </c>
      <c r="F85" s="19" t="s">
        <v>34</v>
      </c>
      <c r="G85" s="11"/>
      <c r="H85" s="24"/>
    </row>
    <row r="86" spans="1:9" s="1" customFormat="1" ht="20.100000000000001" customHeight="1" x14ac:dyDescent="0.3">
      <c r="A86" s="55" t="s">
        <v>48</v>
      </c>
      <c r="B86" s="52" t="s">
        <v>20</v>
      </c>
      <c r="C86" s="36" t="s">
        <v>34</v>
      </c>
      <c r="D86" s="12">
        <v>8221</v>
      </c>
      <c r="E86" s="12">
        <v>9556</v>
      </c>
      <c r="F86" s="19">
        <f t="shared" ref="F86" si="23">AVERAGE(C86:E86)</f>
        <v>8888.5</v>
      </c>
      <c r="G86" s="11"/>
      <c r="H86" s="24"/>
    </row>
    <row r="87" spans="1:9" s="1" customFormat="1" ht="20.100000000000001" customHeight="1" x14ac:dyDescent="0.3">
      <c r="A87" s="55" t="s">
        <v>49</v>
      </c>
      <c r="B87" s="52" t="s">
        <v>21</v>
      </c>
      <c r="C87" s="36" t="s">
        <v>34</v>
      </c>
      <c r="D87" s="12" t="s">
        <v>34</v>
      </c>
      <c r="E87" s="12" t="s">
        <v>34</v>
      </c>
      <c r="F87" s="19" t="s">
        <v>34</v>
      </c>
      <c r="G87" s="11"/>
      <c r="H87" s="24"/>
    </row>
    <row r="88" spans="1:9" s="1" customFormat="1" ht="20.100000000000001" customHeight="1" x14ac:dyDescent="0.3">
      <c r="A88" s="55" t="s">
        <v>50</v>
      </c>
      <c r="B88" s="52" t="s">
        <v>22</v>
      </c>
      <c r="C88" s="36" t="s">
        <v>34</v>
      </c>
      <c r="D88" s="12" t="s">
        <v>34</v>
      </c>
      <c r="E88" s="12" t="s">
        <v>34</v>
      </c>
      <c r="F88" s="19" t="s">
        <v>34</v>
      </c>
      <c r="G88" s="11"/>
      <c r="H88" s="24"/>
    </row>
    <row r="89" spans="1:9" s="1" customFormat="1" ht="20.100000000000001" customHeight="1" x14ac:dyDescent="0.3">
      <c r="A89" s="55" t="s">
        <v>51</v>
      </c>
      <c r="B89" s="52" t="s">
        <v>23</v>
      </c>
      <c r="C89" s="36" t="s">
        <v>34</v>
      </c>
      <c r="D89" s="12" t="s">
        <v>34</v>
      </c>
      <c r="E89" s="12" t="s">
        <v>34</v>
      </c>
      <c r="F89" s="19" t="s">
        <v>34</v>
      </c>
      <c r="G89" s="11"/>
      <c r="H89" s="24"/>
    </row>
    <row r="90" spans="1:9" s="1" customFormat="1" ht="20.100000000000001" customHeight="1" x14ac:dyDescent="0.3">
      <c r="A90" s="55" t="s">
        <v>52</v>
      </c>
      <c r="B90" s="52" t="s">
        <v>24</v>
      </c>
      <c r="C90" s="36" t="s">
        <v>34</v>
      </c>
      <c r="D90" s="12" t="s">
        <v>34</v>
      </c>
      <c r="E90" s="12" t="s">
        <v>34</v>
      </c>
      <c r="F90" s="19" t="s">
        <v>34</v>
      </c>
      <c r="G90" s="11"/>
      <c r="H90" s="24"/>
    </row>
    <row r="91" spans="1:9" s="1" customFormat="1" ht="19.5" customHeight="1" x14ac:dyDescent="0.3">
      <c r="A91" s="55" t="s">
        <v>53</v>
      </c>
      <c r="B91" s="52" t="s">
        <v>25</v>
      </c>
      <c r="C91" s="36" t="s">
        <v>42</v>
      </c>
      <c r="D91" s="12" t="s">
        <v>42</v>
      </c>
      <c r="E91" s="12" t="s">
        <v>42</v>
      </c>
      <c r="F91" s="19"/>
      <c r="G91" s="11"/>
      <c r="H91" s="24"/>
    </row>
    <row r="92" spans="1:9" s="1" customFormat="1" ht="31.5" customHeight="1" thickBot="1" x14ac:dyDescent="0.35">
      <c r="A92" s="55" t="s">
        <v>55</v>
      </c>
      <c r="B92" s="52" t="s">
        <v>26</v>
      </c>
      <c r="C92" s="38" t="s">
        <v>41</v>
      </c>
      <c r="D92" s="22" t="s">
        <v>41</v>
      </c>
      <c r="E92" s="22" t="s">
        <v>41</v>
      </c>
      <c r="F92" s="40"/>
      <c r="G92" s="21"/>
      <c r="H92" s="28"/>
    </row>
    <row r="93" spans="1:9" s="1" customFormat="1" ht="20.100000000000001" customHeight="1" thickBot="1" x14ac:dyDescent="0.3">
      <c r="A93" s="94" t="s">
        <v>14</v>
      </c>
      <c r="B93" s="95"/>
      <c r="C93" s="29" t="s">
        <v>39</v>
      </c>
      <c r="D93" s="27" t="s">
        <v>39</v>
      </c>
      <c r="E93" s="27" t="s">
        <v>39</v>
      </c>
      <c r="F93" s="26" t="s">
        <v>14</v>
      </c>
      <c r="G93" s="27" t="s">
        <v>14</v>
      </c>
      <c r="H93" s="42" t="s">
        <v>14</v>
      </c>
    </row>
    <row r="94" spans="1:9" s="1" customFormat="1" ht="20.100000000000001" customHeight="1" x14ac:dyDescent="0.3">
      <c r="A94" s="55" t="s">
        <v>47</v>
      </c>
      <c r="B94" s="52" t="s">
        <v>17</v>
      </c>
      <c r="C94" s="35">
        <v>636719</v>
      </c>
      <c r="D94" s="14">
        <v>420257</v>
      </c>
      <c r="E94" s="14">
        <v>432667</v>
      </c>
      <c r="F94" s="43">
        <f t="shared" ref="F94:F101" si="24">AVERAGE(C94:E94)</f>
        <v>496547.66666666669</v>
      </c>
      <c r="G94" s="20">
        <f>STDEVA(C94:E94)</f>
        <v>121550.41769296111</v>
      </c>
      <c r="H94" s="23">
        <f>G94/F94*100</f>
        <v>24.479103589174272</v>
      </c>
    </row>
    <row r="95" spans="1:9" s="1" customFormat="1" ht="20.100000000000001" customHeight="1" x14ac:dyDescent="0.3">
      <c r="A95" s="55" t="s">
        <v>48</v>
      </c>
      <c r="B95" s="52" t="s">
        <v>20</v>
      </c>
      <c r="C95" s="36">
        <v>203977</v>
      </c>
      <c r="D95" s="12">
        <v>149997</v>
      </c>
      <c r="E95" s="12">
        <v>117286</v>
      </c>
      <c r="F95" s="19">
        <f t="shared" si="24"/>
        <v>157086.66666666666</v>
      </c>
      <c r="G95" s="11">
        <f t="shared" ref="G95:G101" si="25">STDEVA(C95:E95)</f>
        <v>43778.189779082182</v>
      </c>
      <c r="H95" s="24">
        <f t="shared" ref="H95:H101" si="26">G95/F95*100</f>
        <v>27.868813253245882</v>
      </c>
    </row>
    <row r="96" spans="1:9" s="1" customFormat="1" ht="20.100000000000001" customHeight="1" x14ac:dyDescent="0.3">
      <c r="A96" s="55" t="s">
        <v>49</v>
      </c>
      <c r="B96" s="52" t="s">
        <v>21</v>
      </c>
      <c r="C96" s="36">
        <v>54565</v>
      </c>
      <c r="D96" s="12">
        <v>56386</v>
      </c>
      <c r="E96" s="12">
        <v>29107</v>
      </c>
      <c r="F96" s="19">
        <f t="shared" si="24"/>
        <v>46686</v>
      </c>
      <c r="G96" s="11">
        <f t="shared" si="25"/>
        <v>15251.063602254106</v>
      </c>
      <c r="H96" s="24">
        <f t="shared" si="26"/>
        <v>32.667316973512627</v>
      </c>
    </row>
    <row r="97" spans="1:9" s="1" customFormat="1" ht="20.100000000000001" customHeight="1" x14ac:dyDescent="0.3">
      <c r="A97" s="55" t="s">
        <v>50</v>
      </c>
      <c r="B97" s="52" t="s">
        <v>22</v>
      </c>
      <c r="C97" s="36">
        <v>31781</v>
      </c>
      <c r="D97" s="12">
        <v>45362</v>
      </c>
      <c r="E97" s="12">
        <v>48611</v>
      </c>
      <c r="F97" s="19">
        <f t="shared" si="24"/>
        <v>41918</v>
      </c>
      <c r="G97" s="11">
        <f t="shared" si="25"/>
        <v>8927.9380038170075</v>
      </c>
      <c r="H97" s="24">
        <f>G97/F97*100</f>
        <v>21.298578185545608</v>
      </c>
    </row>
    <row r="98" spans="1:9" s="1" customFormat="1" ht="20.100000000000001" customHeight="1" x14ac:dyDescent="0.3">
      <c r="A98" s="55" t="s">
        <v>51</v>
      </c>
      <c r="B98" s="52" t="s">
        <v>23</v>
      </c>
      <c r="C98" s="36">
        <v>19473</v>
      </c>
      <c r="D98" s="12">
        <v>39833</v>
      </c>
      <c r="E98" s="12">
        <v>29757</v>
      </c>
      <c r="F98" s="19">
        <f t="shared" si="24"/>
        <v>29687.666666666668</v>
      </c>
      <c r="G98" s="11">
        <f t="shared" si="25"/>
        <v>10180.177077700233</v>
      </c>
      <c r="H98" s="24">
        <f>G98/F98*100</f>
        <v>34.290930277557116</v>
      </c>
    </row>
    <row r="99" spans="1:9" s="1" customFormat="1" ht="20.100000000000001" customHeight="1" x14ac:dyDescent="0.3">
      <c r="A99" s="55" t="s">
        <v>52</v>
      </c>
      <c r="B99" s="52" t="s">
        <v>24</v>
      </c>
      <c r="C99" s="36">
        <v>2914</v>
      </c>
      <c r="D99" s="12">
        <v>3672</v>
      </c>
      <c r="E99" s="12">
        <v>2810</v>
      </c>
      <c r="F99" s="19">
        <f t="shared" si="24"/>
        <v>3132</v>
      </c>
      <c r="G99" s="11">
        <f t="shared" si="25"/>
        <v>470.53586473296593</v>
      </c>
      <c r="H99" s="24">
        <f t="shared" si="26"/>
        <v>15.023495042559576</v>
      </c>
    </row>
    <row r="100" spans="1:9" s="1" customFormat="1" ht="19.5" customHeight="1" x14ac:dyDescent="0.3">
      <c r="A100" s="55" t="s">
        <v>53</v>
      </c>
      <c r="B100" s="52" t="s">
        <v>25</v>
      </c>
      <c r="C100" s="36">
        <v>5908223</v>
      </c>
      <c r="D100" s="12">
        <v>6441384</v>
      </c>
      <c r="E100" s="12">
        <v>6606619</v>
      </c>
      <c r="F100" s="53">
        <f t="shared" si="24"/>
        <v>6318742</v>
      </c>
      <c r="G100" s="11">
        <f t="shared" si="25"/>
        <v>364993.20312438696</v>
      </c>
      <c r="H100" s="24">
        <f t="shared" si="26"/>
        <v>5.7763586980507666</v>
      </c>
      <c r="I100" s="54"/>
    </row>
    <row r="101" spans="1:9" s="1" customFormat="1" ht="31.5" customHeight="1" thickBot="1" x14ac:dyDescent="0.35">
      <c r="A101" s="55" t="s">
        <v>55</v>
      </c>
      <c r="B101" s="52" t="s">
        <v>26</v>
      </c>
      <c r="C101" s="37">
        <v>4987203</v>
      </c>
      <c r="D101" s="15">
        <v>6015281</v>
      </c>
      <c r="E101" s="15">
        <v>6638382</v>
      </c>
      <c r="F101" s="40">
        <f t="shared" si="24"/>
        <v>5880288.666666667</v>
      </c>
      <c r="G101" s="21">
        <f t="shared" si="25"/>
        <v>833825.65327191504</v>
      </c>
      <c r="H101" s="28">
        <f t="shared" si="26"/>
        <v>14.180012250054761</v>
      </c>
    </row>
    <row r="102" spans="1:9" s="1" customFormat="1" ht="20.100000000000001" customHeight="1" thickBot="1" x14ac:dyDescent="0.3">
      <c r="A102" s="94" t="s">
        <v>7</v>
      </c>
      <c r="B102" s="95"/>
      <c r="C102" s="29" t="s">
        <v>40</v>
      </c>
      <c r="D102" s="27" t="s">
        <v>40</v>
      </c>
      <c r="E102" s="27" t="s">
        <v>40</v>
      </c>
      <c r="F102" s="26" t="s">
        <v>7</v>
      </c>
      <c r="G102" s="27" t="s">
        <v>7</v>
      </c>
      <c r="H102" s="42" t="s">
        <v>7</v>
      </c>
    </row>
    <row r="103" spans="1:9" s="1" customFormat="1" ht="20.100000000000001" customHeight="1" x14ac:dyDescent="0.3">
      <c r="A103" s="67" t="s">
        <v>47</v>
      </c>
      <c r="B103" s="49" t="s">
        <v>17</v>
      </c>
      <c r="C103" s="35">
        <v>3284085</v>
      </c>
      <c r="D103" s="14">
        <v>2869291</v>
      </c>
      <c r="E103" s="14">
        <v>2780695</v>
      </c>
      <c r="F103" s="43">
        <f t="shared" ref="F103:F110" si="27">AVERAGE(C103:E103)</f>
        <v>2978023.6666666665</v>
      </c>
      <c r="G103" s="20">
        <f>STDEVA(C103:E103)</f>
        <v>268733.07877024246</v>
      </c>
      <c r="H103" s="23">
        <f>G103/F103*100</f>
        <v>9.0238731739509053</v>
      </c>
    </row>
    <row r="104" spans="1:9" s="1" customFormat="1" ht="20.100000000000001" customHeight="1" x14ac:dyDescent="0.3">
      <c r="A104" s="68" t="s">
        <v>48</v>
      </c>
      <c r="B104" s="50" t="s">
        <v>20</v>
      </c>
      <c r="C104" s="36">
        <v>182974</v>
      </c>
      <c r="D104" s="12">
        <v>118043</v>
      </c>
      <c r="E104" s="12">
        <v>111222</v>
      </c>
      <c r="F104" s="19">
        <f t="shared" si="27"/>
        <v>137413</v>
      </c>
      <c r="G104" s="11">
        <f t="shared" ref="G104:G110" si="28">STDEVA(C104:E104)</f>
        <v>39604.103966634568</v>
      </c>
      <c r="H104" s="24">
        <f t="shared" ref="H104:H110" si="29">G104/F104*100</f>
        <v>28.821220675361552</v>
      </c>
    </row>
    <row r="105" spans="1:9" s="1" customFormat="1" ht="20.100000000000001" customHeight="1" x14ac:dyDescent="0.3">
      <c r="A105" s="68" t="s">
        <v>49</v>
      </c>
      <c r="B105" s="50" t="s">
        <v>21</v>
      </c>
      <c r="C105" s="36">
        <v>6314</v>
      </c>
      <c r="D105" s="12">
        <v>6689</v>
      </c>
      <c r="E105" s="12">
        <v>4040</v>
      </c>
      <c r="F105" s="19">
        <f t="shared" si="27"/>
        <v>5681</v>
      </c>
      <c r="G105" s="11">
        <f t="shared" si="28"/>
        <v>1433.4632886823435</v>
      </c>
      <c r="H105" s="24">
        <f t="shared" si="29"/>
        <v>25.232587373391013</v>
      </c>
    </row>
    <row r="106" spans="1:9" s="1" customFormat="1" ht="20.100000000000001" customHeight="1" x14ac:dyDescent="0.3">
      <c r="A106" s="68" t="s">
        <v>50</v>
      </c>
      <c r="B106" s="50" t="s">
        <v>22</v>
      </c>
      <c r="C106" s="36">
        <v>1372683</v>
      </c>
      <c r="D106" s="12">
        <v>1443810</v>
      </c>
      <c r="E106" s="12">
        <v>1535847</v>
      </c>
      <c r="F106" s="19">
        <f t="shared" si="27"/>
        <v>1450780</v>
      </c>
      <c r="G106" s="11">
        <f t="shared" si="28"/>
        <v>81805.002285923809</v>
      </c>
      <c r="H106" s="24">
        <f>G106/F106*100</f>
        <v>5.6386910686612586</v>
      </c>
    </row>
    <row r="107" spans="1:9" s="1" customFormat="1" ht="20.100000000000001" customHeight="1" x14ac:dyDescent="0.3">
      <c r="A107" s="68" t="s">
        <v>51</v>
      </c>
      <c r="B107" s="50" t="s">
        <v>23</v>
      </c>
      <c r="C107" s="36">
        <v>580686</v>
      </c>
      <c r="D107" s="12">
        <v>811186</v>
      </c>
      <c r="E107" s="12">
        <v>749670</v>
      </c>
      <c r="F107" s="19">
        <f t="shared" si="27"/>
        <v>713847.33333333337</v>
      </c>
      <c r="G107" s="11">
        <f t="shared" si="28"/>
        <v>119352.46158053621</v>
      </c>
      <c r="H107" s="24">
        <f>G107/F107*100</f>
        <v>16.71960600079796</v>
      </c>
    </row>
    <row r="108" spans="1:9" s="1" customFormat="1" ht="20.100000000000001" customHeight="1" x14ac:dyDescent="0.3">
      <c r="A108" s="68" t="s">
        <v>52</v>
      </c>
      <c r="B108" s="50" t="s">
        <v>24</v>
      </c>
      <c r="C108" s="36" t="s">
        <v>34</v>
      </c>
      <c r="D108" s="12" t="s">
        <v>34</v>
      </c>
      <c r="E108" s="12" t="s">
        <v>34</v>
      </c>
      <c r="F108" s="19"/>
      <c r="G108" s="11"/>
      <c r="H108" s="24"/>
    </row>
    <row r="109" spans="1:9" s="1" customFormat="1" ht="19.5" customHeight="1" x14ac:dyDescent="0.3">
      <c r="A109" s="68" t="s">
        <v>53</v>
      </c>
      <c r="B109" s="50" t="s">
        <v>25</v>
      </c>
      <c r="C109" s="36">
        <v>4097061</v>
      </c>
      <c r="D109" s="12">
        <v>4326579</v>
      </c>
      <c r="E109" s="12">
        <v>4300701</v>
      </c>
      <c r="F109" s="53">
        <f t="shared" si="27"/>
        <v>4241447</v>
      </c>
      <c r="G109" s="11">
        <f t="shared" si="28"/>
        <v>125709.60769965038</v>
      </c>
      <c r="H109" s="24">
        <f t="shared" si="29"/>
        <v>2.9638377586623239</v>
      </c>
      <c r="I109" s="54"/>
    </row>
    <row r="110" spans="1:9" s="1" customFormat="1" ht="31.5" customHeight="1" thickBot="1" x14ac:dyDescent="0.35">
      <c r="A110" s="69" t="s">
        <v>55</v>
      </c>
      <c r="B110" s="51" t="s">
        <v>26</v>
      </c>
      <c r="C110" s="37">
        <v>1995406</v>
      </c>
      <c r="D110" s="15">
        <v>1779187</v>
      </c>
      <c r="E110" s="15">
        <v>2543046</v>
      </c>
      <c r="F110" s="40">
        <f t="shared" si="27"/>
        <v>2105879.6666666665</v>
      </c>
      <c r="G110" s="21">
        <f t="shared" si="28"/>
        <v>393730.19472772599</v>
      </c>
      <c r="H110" s="28">
        <f t="shared" si="29"/>
        <v>18.696709074120538</v>
      </c>
    </row>
    <row r="111" spans="1:9" s="1" customFormat="1" x14ac:dyDescent="0.3">
      <c r="A111" s="56"/>
      <c r="B111" s="7"/>
      <c r="C111" s="8"/>
      <c r="D111" s="8"/>
      <c r="E111" s="8"/>
      <c r="F111" s="8"/>
      <c r="G111" s="8"/>
      <c r="H111" s="8"/>
    </row>
    <row r="112" spans="1:9" s="1" customFormat="1" x14ac:dyDescent="0.3">
      <c r="A112" s="56"/>
      <c r="B112" s="7"/>
      <c r="C112" s="8"/>
      <c r="D112" s="8"/>
      <c r="E112" s="8"/>
      <c r="F112" s="8"/>
      <c r="G112" s="8"/>
      <c r="H112" s="8"/>
    </row>
    <row r="113" spans="1:8" s="1" customFormat="1" x14ac:dyDescent="0.3">
      <c r="A113" s="56"/>
      <c r="B113" s="7"/>
      <c r="C113" s="8"/>
      <c r="D113" s="8"/>
      <c r="E113" s="8"/>
      <c r="F113" s="8"/>
      <c r="G113" s="8"/>
      <c r="H113" s="8"/>
    </row>
    <row r="114" spans="1:8" s="1" customFormat="1" x14ac:dyDescent="0.3">
      <c r="A114" s="56"/>
      <c r="B114" s="7"/>
      <c r="C114" s="8"/>
      <c r="D114" s="8"/>
      <c r="E114" s="8"/>
      <c r="F114" s="8"/>
      <c r="G114" s="8"/>
      <c r="H114" s="8"/>
    </row>
    <row r="115" spans="1:8" s="1" customFormat="1" x14ac:dyDescent="0.3">
      <c r="A115" s="56"/>
      <c r="B115" s="7"/>
      <c r="C115" s="8"/>
      <c r="D115" s="8"/>
      <c r="E115" s="8"/>
      <c r="F115" s="8"/>
      <c r="G115" s="8"/>
      <c r="H115" s="8"/>
    </row>
    <row r="116" spans="1:8" s="1" customFormat="1" x14ac:dyDescent="0.3">
      <c r="A116" s="56"/>
      <c r="B116" s="7"/>
      <c r="C116" s="8"/>
      <c r="D116" s="8"/>
      <c r="E116" s="8"/>
      <c r="F116" s="8"/>
      <c r="G116" s="8"/>
      <c r="H116" s="8"/>
    </row>
    <row r="117" spans="1:8" s="1" customFormat="1" x14ac:dyDescent="0.3">
      <c r="A117" s="56"/>
      <c r="B117" s="7"/>
      <c r="C117" s="8"/>
      <c r="D117" s="8"/>
      <c r="E117" s="8"/>
      <c r="F117" s="8"/>
      <c r="G117" s="8"/>
      <c r="H117" s="8"/>
    </row>
    <row r="118" spans="1:8" s="1" customFormat="1" x14ac:dyDescent="0.3">
      <c r="A118" s="56"/>
      <c r="B118" s="7"/>
      <c r="C118" s="8"/>
      <c r="D118" s="8"/>
      <c r="E118" s="8"/>
      <c r="F118" s="8"/>
      <c r="G118" s="8"/>
      <c r="H118" s="8"/>
    </row>
    <row r="119" spans="1:8" s="1" customFormat="1" x14ac:dyDescent="0.3">
      <c r="A119" s="56"/>
      <c r="B119" s="7"/>
      <c r="C119" s="8"/>
      <c r="D119" s="8"/>
      <c r="E119" s="8"/>
      <c r="F119" s="8"/>
      <c r="G119" s="8"/>
      <c r="H119" s="8"/>
    </row>
    <row r="120" spans="1:8" s="1" customFormat="1" x14ac:dyDescent="0.3">
      <c r="A120" s="56"/>
      <c r="B120" s="7"/>
      <c r="C120" s="8"/>
      <c r="D120" s="8"/>
      <c r="E120" s="8"/>
      <c r="F120" s="8"/>
      <c r="G120" s="8"/>
      <c r="H120" s="8"/>
    </row>
    <row r="121" spans="1:8" s="1" customFormat="1" x14ac:dyDescent="0.3">
      <c r="A121" s="56"/>
      <c r="B121" s="7"/>
      <c r="C121" s="8"/>
      <c r="D121" s="8"/>
      <c r="E121" s="8"/>
      <c r="F121" s="8"/>
      <c r="G121" s="8"/>
      <c r="H121" s="8"/>
    </row>
    <row r="122" spans="1:8" s="1" customFormat="1" x14ac:dyDescent="0.3">
      <c r="A122" s="56"/>
      <c r="B122" s="7"/>
      <c r="C122" s="8"/>
      <c r="D122" s="8"/>
      <c r="E122" s="8"/>
      <c r="F122" s="8"/>
      <c r="G122" s="8"/>
      <c r="H122" s="8"/>
    </row>
    <row r="123" spans="1:8" s="1" customFormat="1" x14ac:dyDescent="0.3">
      <c r="A123" s="56"/>
      <c r="B123" s="7"/>
      <c r="C123" s="8"/>
      <c r="D123" s="8"/>
      <c r="E123" s="8"/>
      <c r="F123" s="8"/>
      <c r="G123" s="8"/>
      <c r="H123" s="8"/>
    </row>
    <row r="124" spans="1:8" s="1" customFormat="1" x14ac:dyDescent="0.3">
      <c r="A124" s="56"/>
      <c r="B124" s="7"/>
      <c r="C124" s="8"/>
      <c r="D124" s="8"/>
      <c r="E124" s="8"/>
      <c r="F124" s="8"/>
      <c r="G124" s="8"/>
      <c r="H124" s="8"/>
    </row>
    <row r="125" spans="1:8" s="1" customFormat="1" x14ac:dyDescent="0.3">
      <c r="A125" s="56"/>
      <c r="B125" s="7"/>
      <c r="C125" s="8"/>
      <c r="D125" s="8"/>
      <c r="E125" s="8"/>
      <c r="F125" s="8"/>
      <c r="G125" s="8"/>
      <c r="H125" s="8"/>
    </row>
    <row r="126" spans="1:8" s="1" customFormat="1" x14ac:dyDescent="0.3">
      <c r="A126" s="56"/>
      <c r="B126" s="7"/>
      <c r="C126" s="8"/>
      <c r="D126" s="8"/>
      <c r="E126" s="8"/>
      <c r="F126" s="8"/>
      <c r="G126" s="8"/>
      <c r="H126" s="8"/>
    </row>
    <row r="127" spans="1:8" s="1" customFormat="1" x14ac:dyDescent="0.3">
      <c r="A127" s="56"/>
      <c r="B127" s="7"/>
      <c r="C127" s="8"/>
      <c r="D127" s="8"/>
      <c r="E127" s="8"/>
      <c r="F127" s="8"/>
      <c r="G127" s="8"/>
      <c r="H127" s="8"/>
    </row>
    <row r="128" spans="1:8" s="1" customFormat="1" x14ac:dyDescent="0.3">
      <c r="A128" s="56"/>
      <c r="B128" s="7"/>
      <c r="C128" s="8"/>
      <c r="D128" s="8"/>
      <c r="E128" s="8"/>
      <c r="F128" s="8"/>
      <c r="G128" s="8"/>
      <c r="H128" s="8"/>
    </row>
    <row r="129" spans="1:8" s="1" customFormat="1" x14ac:dyDescent="0.3">
      <c r="A129" s="56"/>
      <c r="B129" s="7"/>
      <c r="C129" s="8"/>
      <c r="D129" s="8"/>
      <c r="E129" s="8"/>
      <c r="F129" s="8"/>
      <c r="G129" s="8"/>
      <c r="H129" s="8"/>
    </row>
    <row r="130" spans="1:8" s="1" customFormat="1" x14ac:dyDescent="0.3">
      <c r="A130" s="56"/>
      <c r="B130" s="7"/>
      <c r="C130" s="8"/>
      <c r="D130" s="8"/>
      <c r="E130" s="8"/>
      <c r="F130" s="8"/>
      <c r="G130" s="8"/>
      <c r="H130" s="8"/>
    </row>
    <row r="131" spans="1:8" s="1" customFormat="1" x14ac:dyDescent="0.3">
      <c r="A131" s="56"/>
      <c r="B131" s="7"/>
      <c r="C131" s="8"/>
      <c r="D131" s="8"/>
      <c r="E131" s="8"/>
      <c r="F131" s="8"/>
      <c r="G131" s="8"/>
      <c r="H131" s="8"/>
    </row>
    <row r="132" spans="1:8" s="1" customFormat="1" x14ac:dyDescent="0.3">
      <c r="A132" s="56"/>
      <c r="B132" s="7"/>
      <c r="C132" s="8"/>
      <c r="D132" s="8"/>
      <c r="E132" s="8"/>
      <c r="F132" s="8"/>
      <c r="G132" s="8"/>
      <c r="H132" s="8"/>
    </row>
    <row r="133" spans="1:8" s="1" customFormat="1" x14ac:dyDescent="0.3">
      <c r="A133" s="56"/>
      <c r="B133" s="7"/>
      <c r="C133" s="8"/>
      <c r="D133" s="8"/>
      <c r="E133" s="8"/>
      <c r="F133" s="8"/>
      <c r="G133" s="8"/>
      <c r="H133" s="8"/>
    </row>
    <row r="134" spans="1:8" s="1" customFormat="1" x14ac:dyDescent="0.3">
      <c r="A134" s="56"/>
      <c r="B134" s="7"/>
      <c r="C134" s="8"/>
      <c r="D134" s="8"/>
      <c r="E134" s="8"/>
      <c r="F134" s="8"/>
      <c r="G134" s="8"/>
      <c r="H134" s="8"/>
    </row>
    <row r="135" spans="1:8" s="1" customFormat="1" x14ac:dyDescent="0.3">
      <c r="A135" s="56"/>
      <c r="B135" s="7"/>
      <c r="C135" s="8"/>
      <c r="D135" s="8"/>
      <c r="E135" s="8"/>
      <c r="F135" s="8"/>
      <c r="G135" s="8"/>
      <c r="H135" s="8"/>
    </row>
    <row r="136" spans="1:8" s="1" customFormat="1" x14ac:dyDescent="0.3">
      <c r="A136" s="56"/>
      <c r="B136" s="7"/>
      <c r="C136" s="8"/>
      <c r="D136" s="8"/>
      <c r="E136" s="8"/>
      <c r="F136" s="8"/>
      <c r="G136" s="8"/>
      <c r="H136" s="8"/>
    </row>
    <row r="137" spans="1:8" s="1" customFormat="1" x14ac:dyDescent="0.3">
      <c r="A137" s="56"/>
      <c r="B137" s="7"/>
      <c r="C137" s="8"/>
      <c r="D137" s="8"/>
      <c r="E137" s="8"/>
      <c r="F137" s="8"/>
      <c r="G137" s="8"/>
      <c r="H137" s="8"/>
    </row>
    <row r="138" spans="1:8" s="1" customFormat="1" x14ac:dyDescent="0.3">
      <c r="A138" s="56"/>
      <c r="B138" s="7"/>
      <c r="C138" s="8"/>
      <c r="D138" s="8"/>
      <c r="E138" s="8"/>
      <c r="F138" s="8"/>
      <c r="G138" s="8"/>
      <c r="H138" s="8"/>
    </row>
    <row r="139" spans="1:8" s="1" customFormat="1" x14ac:dyDescent="0.3">
      <c r="A139" s="56"/>
      <c r="B139" s="7"/>
      <c r="C139" s="8"/>
      <c r="D139" s="8"/>
      <c r="E139" s="8"/>
      <c r="F139" s="8"/>
      <c r="G139" s="8"/>
      <c r="H139" s="8"/>
    </row>
    <row r="140" spans="1:8" s="1" customFormat="1" x14ac:dyDescent="0.3">
      <c r="A140" s="56"/>
      <c r="B140" s="7"/>
      <c r="C140" s="8"/>
      <c r="D140" s="8"/>
      <c r="E140" s="8"/>
      <c r="F140" s="8"/>
      <c r="G140" s="8"/>
      <c r="H140" s="8"/>
    </row>
    <row r="141" spans="1:8" s="1" customFormat="1" x14ac:dyDescent="0.3">
      <c r="A141" s="56"/>
      <c r="B141" s="7"/>
      <c r="C141" s="8"/>
      <c r="D141" s="8"/>
      <c r="E141" s="8"/>
      <c r="F141" s="8"/>
      <c r="G141" s="8"/>
      <c r="H141" s="8"/>
    </row>
    <row r="142" spans="1:8" s="1" customFormat="1" x14ac:dyDescent="0.3">
      <c r="A142" s="56"/>
      <c r="B142" s="7"/>
      <c r="C142" s="8"/>
      <c r="D142" s="8"/>
      <c r="E142" s="8"/>
      <c r="F142" s="8"/>
      <c r="G142" s="8"/>
      <c r="H142" s="8"/>
    </row>
    <row r="143" spans="1:8" s="1" customFormat="1" x14ac:dyDescent="0.3">
      <c r="A143" s="56"/>
      <c r="B143" s="7"/>
      <c r="C143" s="8"/>
      <c r="D143" s="8"/>
      <c r="E143" s="8"/>
      <c r="F143" s="8"/>
      <c r="G143" s="8"/>
      <c r="H143" s="8"/>
    </row>
    <row r="144" spans="1:8" s="1" customFormat="1" x14ac:dyDescent="0.3">
      <c r="A144" s="56"/>
      <c r="B144" s="7"/>
      <c r="C144" s="8"/>
      <c r="D144" s="8"/>
      <c r="E144" s="8"/>
      <c r="F144" s="8"/>
      <c r="G144" s="8"/>
      <c r="H144" s="8"/>
    </row>
    <row r="145" spans="1:8" s="1" customFormat="1" x14ac:dyDescent="0.3">
      <c r="A145" s="56"/>
      <c r="B145" s="7"/>
      <c r="C145" s="8"/>
      <c r="D145" s="8"/>
      <c r="E145" s="8"/>
      <c r="F145" s="8"/>
      <c r="G145" s="8"/>
      <c r="H145" s="8"/>
    </row>
    <row r="146" spans="1:8" s="1" customFormat="1" x14ac:dyDescent="0.3">
      <c r="A146" s="56"/>
      <c r="B146" s="7"/>
      <c r="C146" s="8"/>
      <c r="D146" s="8"/>
      <c r="E146" s="8"/>
      <c r="F146" s="8"/>
      <c r="G146" s="8"/>
      <c r="H146" s="8"/>
    </row>
    <row r="147" spans="1:8" s="1" customFormat="1" x14ac:dyDescent="0.3">
      <c r="A147" s="56"/>
      <c r="B147" s="7"/>
      <c r="C147" s="8"/>
      <c r="D147" s="8"/>
      <c r="E147" s="8"/>
      <c r="F147" s="8"/>
      <c r="G147" s="8"/>
      <c r="H147" s="8"/>
    </row>
    <row r="148" spans="1:8" s="1" customFormat="1" x14ac:dyDescent="0.3">
      <c r="A148" s="56"/>
      <c r="B148" s="7"/>
      <c r="C148" s="8"/>
      <c r="D148" s="8"/>
      <c r="E148" s="8"/>
      <c r="F148" s="8"/>
      <c r="G148" s="8"/>
      <c r="H148" s="8"/>
    </row>
    <row r="149" spans="1:8" s="1" customFormat="1" x14ac:dyDescent="0.3">
      <c r="A149" s="56"/>
      <c r="B149" s="7"/>
      <c r="C149" s="8"/>
      <c r="D149" s="8"/>
      <c r="E149" s="8"/>
      <c r="F149" s="8"/>
      <c r="G149" s="8"/>
      <c r="H149" s="8"/>
    </row>
    <row r="150" spans="1:8" s="1" customFormat="1" x14ac:dyDescent="0.3">
      <c r="A150" s="56"/>
      <c r="B150" s="7"/>
      <c r="C150" s="8"/>
      <c r="D150" s="8"/>
      <c r="E150" s="8"/>
      <c r="F150" s="8"/>
      <c r="G150" s="8"/>
      <c r="H150" s="8"/>
    </row>
    <row r="151" spans="1:8" s="1" customFormat="1" x14ac:dyDescent="0.3">
      <c r="A151" s="56"/>
      <c r="B151" s="7"/>
      <c r="C151" s="8"/>
      <c r="D151" s="8"/>
      <c r="E151" s="8"/>
      <c r="F151" s="8"/>
      <c r="G151" s="8"/>
      <c r="H151" s="8"/>
    </row>
    <row r="152" spans="1:8" s="1" customFormat="1" x14ac:dyDescent="0.3">
      <c r="A152" s="56"/>
      <c r="B152" s="7"/>
      <c r="C152" s="8"/>
      <c r="D152" s="8"/>
      <c r="E152" s="8"/>
      <c r="F152" s="8"/>
      <c r="G152" s="8"/>
      <c r="H152" s="8"/>
    </row>
    <row r="153" spans="1:8" s="1" customFormat="1" x14ac:dyDescent="0.3">
      <c r="A153" s="56"/>
      <c r="B153" s="7"/>
      <c r="C153" s="8"/>
      <c r="D153" s="8"/>
      <c r="E153" s="8"/>
      <c r="F153" s="8"/>
      <c r="G153" s="8"/>
      <c r="H153" s="8"/>
    </row>
    <row r="154" spans="1:8" s="1" customFormat="1" x14ac:dyDescent="0.3">
      <c r="A154" s="56"/>
      <c r="B154" s="7"/>
      <c r="C154" s="8"/>
      <c r="D154" s="8"/>
      <c r="E154" s="8"/>
      <c r="F154" s="8"/>
      <c r="G154" s="8"/>
      <c r="H154" s="8"/>
    </row>
    <row r="155" spans="1:8" s="1" customFormat="1" x14ac:dyDescent="0.3">
      <c r="A155" s="56"/>
      <c r="B155" s="7"/>
      <c r="C155" s="8"/>
      <c r="D155" s="8"/>
      <c r="E155" s="8"/>
      <c r="F155" s="8"/>
      <c r="G155" s="8"/>
      <c r="H155" s="8"/>
    </row>
    <row r="156" spans="1:8" s="1" customFormat="1" x14ac:dyDescent="0.3">
      <c r="A156" s="56"/>
      <c r="B156" s="7"/>
      <c r="C156" s="8"/>
      <c r="D156" s="8"/>
      <c r="E156" s="8"/>
      <c r="F156" s="8"/>
      <c r="G156" s="8"/>
      <c r="H156" s="8"/>
    </row>
    <row r="157" spans="1:8" s="1" customFormat="1" x14ac:dyDescent="0.3">
      <c r="A157" s="56"/>
      <c r="B157" s="7"/>
      <c r="C157" s="8"/>
      <c r="D157" s="8"/>
      <c r="E157" s="8"/>
      <c r="F157" s="8"/>
      <c r="G157" s="8"/>
      <c r="H157" s="8"/>
    </row>
    <row r="158" spans="1:8" s="1" customFormat="1" x14ac:dyDescent="0.3">
      <c r="A158" s="56"/>
      <c r="B158" s="7"/>
      <c r="C158" s="8"/>
      <c r="D158" s="8"/>
      <c r="E158" s="8"/>
      <c r="F158" s="8"/>
      <c r="G158" s="8"/>
      <c r="H158" s="8"/>
    </row>
    <row r="159" spans="1:8" s="1" customFormat="1" x14ac:dyDescent="0.3">
      <c r="A159" s="56"/>
      <c r="B159" s="7"/>
      <c r="C159" s="8"/>
      <c r="D159" s="8"/>
      <c r="E159" s="8"/>
      <c r="F159" s="8"/>
      <c r="G159" s="8"/>
      <c r="H159" s="8"/>
    </row>
    <row r="160" spans="1:8" s="1" customFormat="1" x14ac:dyDescent="0.3">
      <c r="A160" s="56"/>
      <c r="B160" s="7"/>
      <c r="C160" s="8"/>
      <c r="D160" s="8"/>
      <c r="E160" s="8"/>
      <c r="F160" s="8"/>
      <c r="G160" s="8"/>
      <c r="H160" s="8"/>
    </row>
    <row r="161" spans="1:8" s="1" customFormat="1" x14ac:dyDescent="0.3">
      <c r="A161" s="56"/>
      <c r="B161" s="7"/>
      <c r="C161" s="8"/>
      <c r="D161" s="8"/>
      <c r="E161" s="8"/>
      <c r="F161" s="8"/>
      <c r="G161" s="8"/>
      <c r="H161" s="8"/>
    </row>
    <row r="162" spans="1:8" s="1" customFormat="1" x14ac:dyDescent="0.3">
      <c r="A162" s="56"/>
      <c r="B162" s="7"/>
      <c r="C162" s="8"/>
      <c r="D162" s="8"/>
      <c r="E162" s="8"/>
      <c r="F162" s="8"/>
      <c r="G162" s="8"/>
      <c r="H162" s="8"/>
    </row>
    <row r="163" spans="1:8" s="1" customFormat="1" x14ac:dyDescent="0.3">
      <c r="A163" s="56"/>
      <c r="B163" s="7"/>
      <c r="C163" s="8"/>
      <c r="D163" s="8"/>
      <c r="E163" s="8"/>
      <c r="F163" s="8"/>
      <c r="G163" s="8"/>
      <c r="H163" s="8"/>
    </row>
    <row r="164" spans="1:8" s="1" customFormat="1" x14ac:dyDescent="0.3">
      <c r="A164" s="56"/>
      <c r="B164" s="7"/>
      <c r="C164" s="8"/>
      <c r="D164" s="8"/>
      <c r="E164" s="8"/>
      <c r="F164" s="8"/>
      <c r="G164" s="8"/>
      <c r="H164" s="8"/>
    </row>
    <row r="165" spans="1:8" s="1" customFormat="1" x14ac:dyDescent="0.3">
      <c r="A165" s="56"/>
      <c r="B165" s="7"/>
      <c r="C165" s="8"/>
      <c r="D165" s="8"/>
      <c r="E165" s="8"/>
      <c r="F165" s="8"/>
      <c r="G165" s="8"/>
      <c r="H165" s="8"/>
    </row>
    <row r="166" spans="1:8" s="1" customFormat="1" x14ac:dyDescent="0.3">
      <c r="A166" s="56"/>
      <c r="B166" s="7"/>
      <c r="C166" s="8"/>
      <c r="D166" s="8"/>
      <c r="E166" s="8"/>
      <c r="F166" s="8"/>
      <c r="G166" s="8"/>
      <c r="H166" s="8"/>
    </row>
    <row r="167" spans="1:8" s="1" customFormat="1" x14ac:dyDescent="0.3">
      <c r="A167" s="56"/>
      <c r="B167" s="7"/>
      <c r="C167" s="8"/>
      <c r="D167" s="8"/>
      <c r="E167" s="8"/>
      <c r="F167" s="8"/>
      <c r="G167" s="8"/>
      <c r="H167" s="8"/>
    </row>
    <row r="168" spans="1:8" s="1" customFormat="1" x14ac:dyDescent="0.3">
      <c r="A168" s="56"/>
      <c r="B168" s="7"/>
      <c r="C168" s="8"/>
      <c r="D168" s="8"/>
      <c r="E168" s="8"/>
      <c r="F168" s="8"/>
      <c r="G168" s="8"/>
      <c r="H168" s="8"/>
    </row>
    <row r="169" spans="1:8" s="1" customFormat="1" x14ac:dyDescent="0.3">
      <c r="A169" s="56"/>
      <c r="B169" s="7"/>
      <c r="C169" s="8"/>
      <c r="D169" s="8"/>
      <c r="E169" s="8"/>
      <c r="F169" s="8"/>
      <c r="G169" s="8"/>
      <c r="H169" s="8"/>
    </row>
    <row r="170" spans="1:8" s="1" customFormat="1" x14ac:dyDescent="0.3">
      <c r="A170" s="56"/>
      <c r="B170" s="7"/>
      <c r="C170" s="8"/>
      <c r="D170" s="8"/>
      <c r="E170" s="8"/>
      <c r="F170" s="8"/>
      <c r="G170" s="8"/>
      <c r="H170" s="8"/>
    </row>
    <row r="171" spans="1:8" s="1" customFormat="1" x14ac:dyDescent="0.3">
      <c r="A171" s="56"/>
      <c r="B171" s="7"/>
      <c r="C171" s="8"/>
      <c r="D171" s="8"/>
      <c r="E171" s="8"/>
      <c r="F171" s="8"/>
      <c r="G171" s="8"/>
      <c r="H171" s="8"/>
    </row>
    <row r="172" spans="1:8" s="1" customFormat="1" x14ac:dyDescent="0.3">
      <c r="A172" s="56"/>
      <c r="B172" s="7"/>
      <c r="C172" s="8"/>
      <c r="D172" s="8"/>
      <c r="E172" s="8"/>
      <c r="F172" s="8"/>
      <c r="G172" s="8"/>
      <c r="H172" s="8"/>
    </row>
    <row r="173" spans="1:8" s="1" customFormat="1" x14ac:dyDescent="0.3">
      <c r="A173" s="56"/>
      <c r="B173" s="7"/>
      <c r="C173" s="8"/>
      <c r="D173" s="8"/>
      <c r="E173" s="8"/>
      <c r="F173" s="8"/>
      <c r="G173" s="8"/>
      <c r="H173" s="8"/>
    </row>
    <row r="174" spans="1:8" s="1" customFormat="1" x14ac:dyDescent="0.3">
      <c r="A174" s="56"/>
      <c r="B174" s="7"/>
      <c r="C174" s="8"/>
      <c r="D174" s="8"/>
      <c r="E174" s="8"/>
      <c r="F174" s="8"/>
      <c r="G174" s="8"/>
      <c r="H174" s="8"/>
    </row>
    <row r="175" spans="1:8" s="1" customFormat="1" x14ac:dyDescent="0.3">
      <c r="A175" s="56"/>
      <c r="B175" s="7"/>
      <c r="C175" s="8"/>
      <c r="D175" s="8"/>
      <c r="E175" s="8"/>
      <c r="F175" s="8"/>
      <c r="G175" s="8"/>
      <c r="H175" s="8"/>
    </row>
    <row r="176" spans="1:8" s="1" customFormat="1" x14ac:dyDescent="0.3">
      <c r="A176" s="56"/>
      <c r="B176" s="7"/>
      <c r="C176" s="8"/>
      <c r="D176" s="8"/>
      <c r="E176" s="8"/>
      <c r="F176" s="8"/>
      <c r="G176" s="8"/>
      <c r="H176" s="8"/>
    </row>
  </sheetData>
  <mergeCells count="14">
    <mergeCell ref="A30:B30"/>
    <mergeCell ref="A1:B1"/>
    <mergeCell ref="A2:B2"/>
    <mergeCell ref="A3:B3"/>
    <mergeCell ref="A12:B12"/>
    <mergeCell ref="A21:B21"/>
    <mergeCell ref="A93:B93"/>
    <mergeCell ref="A102:B102"/>
    <mergeCell ref="A39:B39"/>
    <mergeCell ref="A48:B48"/>
    <mergeCell ref="A57:B57"/>
    <mergeCell ref="A66:B66"/>
    <mergeCell ref="A75:B75"/>
    <mergeCell ref="A84:B84"/>
  </mergeCells>
  <pageMargins left="0.7" right="0.7" top="0.75" bottom="0.7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3"/>
  <sheetViews>
    <sheetView topLeftCell="K10" workbookViewId="0">
      <selection activeCell="Y17" sqref="Y17"/>
    </sheetView>
  </sheetViews>
  <sheetFormatPr baseColWidth="10" defaultRowHeight="15" x14ac:dyDescent="0.25"/>
  <cols>
    <col min="1" max="1" width="24" style="58" customWidth="1"/>
    <col min="2" max="2" width="52.28515625" style="58" customWidth="1"/>
    <col min="3" max="14" width="15.7109375" style="78" customWidth="1"/>
    <col min="15" max="15" width="15.7109375" style="87" customWidth="1"/>
    <col min="16" max="16384" width="11.42578125" style="58"/>
  </cols>
  <sheetData>
    <row r="1" spans="1:16" ht="33.75" customHeight="1" thickBot="1" x14ac:dyDescent="0.3">
      <c r="A1" s="110" t="s">
        <v>18</v>
      </c>
      <c r="B1" s="112"/>
      <c r="C1" s="110" t="s">
        <v>43</v>
      </c>
      <c r="D1" s="108"/>
      <c r="E1" s="108"/>
      <c r="F1" s="108"/>
      <c r="G1" s="110" t="s">
        <v>44</v>
      </c>
      <c r="H1" s="108"/>
      <c r="I1" s="108"/>
      <c r="J1" s="108"/>
      <c r="K1" s="110" t="s">
        <v>45</v>
      </c>
      <c r="L1" s="108"/>
      <c r="M1" s="108"/>
      <c r="N1" s="108"/>
      <c r="O1" s="88"/>
      <c r="P1" s="65"/>
    </row>
    <row r="2" spans="1:16" ht="18.75" customHeight="1" thickBot="1" x14ac:dyDescent="0.3">
      <c r="A2" s="103" t="s">
        <v>61</v>
      </c>
      <c r="B2" s="113"/>
      <c r="C2" s="111" t="s">
        <v>68</v>
      </c>
      <c r="D2" s="116"/>
      <c r="E2" s="116"/>
      <c r="F2" s="116"/>
      <c r="G2" s="111" t="s">
        <v>69</v>
      </c>
      <c r="H2" s="116"/>
      <c r="I2" s="116"/>
      <c r="J2" s="116"/>
      <c r="K2" s="111" t="s">
        <v>70</v>
      </c>
      <c r="L2" s="108"/>
      <c r="M2" s="108"/>
      <c r="N2" s="108"/>
      <c r="O2" s="89"/>
      <c r="P2" s="124"/>
    </row>
    <row r="3" spans="1:16" ht="70.5" customHeight="1" thickBot="1" x14ac:dyDescent="0.3">
      <c r="A3" s="114"/>
      <c r="B3" s="115"/>
      <c r="C3" s="71" t="s">
        <v>64</v>
      </c>
      <c r="D3" s="71" t="s">
        <v>65</v>
      </c>
      <c r="E3" s="83" t="s">
        <v>67</v>
      </c>
      <c r="F3" s="83" t="s">
        <v>66</v>
      </c>
      <c r="G3" s="71" t="s">
        <v>64</v>
      </c>
      <c r="H3" s="71" t="s">
        <v>65</v>
      </c>
      <c r="I3" s="71" t="s">
        <v>67</v>
      </c>
      <c r="J3" s="71" t="s">
        <v>66</v>
      </c>
      <c r="K3" s="71" t="s">
        <v>64</v>
      </c>
      <c r="L3" s="71" t="s">
        <v>65</v>
      </c>
      <c r="M3" s="71" t="s">
        <v>67</v>
      </c>
      <c r="N3" s="70" t="s">
        <v>66</v>
      </c>
      <c r="O3" s="83" t="s">
        <v>75</v>
      </c>
      <c r="P3" s="123" t="s">
        <v>76</v>
      </c>
    </row>
    <row r="4" spans="1:16" ht="18.95" customHeight="1" x14ac:dyDescent="0.25">
      <c r="A4" s="59" t="s">
        <v>47</v>
      </c>
      <c r="B4" s="60" t="s">
        <v>17</v>
      </c>
      <c r="C4" s="72">
        <v>7737</v>
      </c>
      <c r="D4" s="80">
        <v>6887339</v>
      </c>
      <c r="E4" s="84">
        <f>C4/D4</f>
        <v>1.1233656423765405E-3</v>
      </c>
      <c r="F4" s="91">
        <f>E4*12.1</f>
        <v>1.3592724272756139E-2</v>
      </c>
      <c r="G4" s="73">
        <v>9778</v>
      </c>
      <c r="H4" s="72">
        <v>5467657</v>
      </c>
      <c r="I4" s="84">
        <f>G4/H4</f>
        <v>1.7883345645127338E-3</v>
      </c>
      <c r="J4" s="91">
        <f>I4*12.1</f>
        <v>2.163884823060408E-2</v>
      </c>
      <c r="K4" s="72">
        <v>15149</v>
      </c>
      <c r="L4" s="72">
        <v>12551390</v>
      </c>
      <c r="M4" s="84">
        <f>K4/L4</f>
        <v>1.2069579544576338E-3</v>
      </c>
      <c r="N4" s="119">
        <f>M4*12.1</f>
        <v>1.460419124893737E-2</v>
      </c>
      <c r="O4" s="91">
        <f>AVERAGE(F4,J4,N4)</f>
        <v>1.6611921250765865E-2</v>
      </c>
      <c r="P4" s="132">
        <f>STDEVA(F4,J4,N4)</f>
        <v>4.3827231838715567E-3</v>
      </c>
    </row>
    <row r="5" spans="1:16" ht="18.95" customHeight="1" x14ac:dyDescent="0.25">
      <c r="A5" s="61" t="s">
        <v>55</v>
      </c>
      <c r="B5" s="62" t="s">
        <v>46</v>
      </c>
      <c r="C5" s="74">
        <v>22472</v>
      </c>
      <c r="D5" s="81">
        <v>183210</v>
      </c>
      <c r="E5" s="85">
        <f t="shared" ref="E5:E8" si="0">C5/D5</f>
        <v>0.12265706020413733</v>
      </c>
      <c r="F5" s="92">
        <f t="shared" ref="F5:F8" si="1">E5*12.1</f>
        <v>1.4841504284700617</v>
      </c>
      <c r="G5" s="75">
        <v>15153</v>
      </c>
      <c r="H5" s="74">
        <v>144523</v>
      </c>
      <c r="I5" s="85">
        <f t="shared" ref="I5:I8" si="2">G5/H5</f>
        <v>0.10484836323630149</v>
      </c>
      <c r="J5" s="92">
        <f t="shared" ref="J5:J8" si="3">I5*12.1</f>
        <v>1.268665195159248</v>
      </c>
      <c r="K5" s="74">
        <v>33358</v>
      </c>
      <c r="L5" s="74">
        <v>323429</v>
      </c>
      <c r="M5" s="85">
        <f t="shared" ref="M5:M8" si="4">K5/L5</f>
        <v>0.10313855591180754</v>
      </c>
      <c r="N5" s="120">
        <f t="shared" ref="N5:N8" si="5">M5*12.1</f>
        <v>1.2479765265328713</v>
      </c>
      <c r="O5" s="92">
        <f>AVERAGE(F5,J5,N5)</f>
        <v>1.3335973833873938</v>
      </c>
      <c r="P5" s="133">
        <f t="shared" ref="P5:P8" si="6">STDEVA(F5,J5,N5)</f>
        <v>0.13079246839986972</v>
      </c>
    </row>
    <row r="6" spans="1:16" ht="18.95" customHeight="1" x14ac:dyDescent="0.25">
      <c r="A6" s="61" t="s">
        <v>54</v>
      </c>
      <c r="B6" s="62" t="s">
        <v>58</v>
      </c>
      <c r="C6" s="74" t="s">
        <v>34</v>
      </c>
      <c r="D6" s="81"/>
      <c r="E6" s="85"/>
      <c r="F6" s="92"/>
      <c r="G6" s="75" t="s">
        <v>34</v>
      </c>
      <c r="H6" s="74"/>
      <c r="I6" s="85"/>
      <c r="J6" s="92"/>
      <c r="K6" s="74" t="s">
        <v>34</v>
      </c>
      <c r="L6" s="74"/>
      <c r="M6" s="85"/>
      <c r="N6" s="120"/>
      <c r="O6" s="92"/>
      <c r="P6" s="66"/>
    </row>
    <row r="7" spans="1:16" ht="18.95" customHeight="1" x14ac:dyDescent="0.25">
      <c r="A7" s="61" t="s">
        <v>56</v>
      </c>
      <c r="B7" s="62" t="s">
        <v>59</v>
      </c>
      <c r="C7" s="74">
        <v>7737</v>
      </c>
      <c r="D7" s="81">
        <v>6887339</v>
      </c>
      <c r="E7" s="85">
        <f t="shared" si="0"/>
        <v>1.1233656423765405E-3</v>
      </c>
      <c r="F7" s="92">
        <f t="shared" si="1"/>
        <v>1.3592724272756139E-2</v>
      </c>
      <c r="G7" s="75">
        <v>9778</v>
      </c>
      <c r="H7" s="74">
        <v>5467657</v>
      </c>
      <c r="I7" s="85">
        <f t="shared" si="2"/>
        <v>1.7883345645127338E-3</v>
      </c>
      <c r="J7" s="92">
        <f t="shared" si="3"/>
        <v>2.163884823060408E-2</v>
      </c>
      <c r="K7" s="74">
        <v>15149</v>
      </c>
      <c r="L7" s="74">
        <v>12551388</v>
      </c>
      <c r="M7" s="85">
        <f t="shared" ref="M7:M8" si="7">K7/L7</f>
        <v>1.2069581467802604E-3</v>
      </c>
      <c r="N7" s="120">
        <f t="shared" ref="N7:N8" si="8">M7*12.1</f>
        <v>1.460419357604115E-2</v>
      </c>
      <c r="O7" s="92">
        <f t="shared" ref="O6:O8" si="9">AVERAGE(F7,J7,N7)</f>
        <v>1.6611922026467121E-2</v>
      </c>
      <c r="P7" s="133">
        <f t="shared" si="6"/>
        <v>4.3827226508474301E-3</v>
      </c>
    </row>
    <row r="8" spans="1:16" ht="18.95" customHeight="1" thickBot="1" x14ac:dyDescent="0.3">
      <c r="A8" s="63" t="s">
        <v>57</v>
      </c>
      <c r="B8" s="64" t="s">
        <v>60</v>
      </c>
      <c r="C8" s="76">
        <v>532060</v>
      </c>
      <c r="D8" s="82">
        <v>5079408</v>
      </c>
      <c r="E8" s="86">
        <f t="shared" si="0"/>
        <v>0.10474842737578867</v>
      </c>
      <c r="F8" s="93">
        <f t="shared" si="1"/>
        <v>1.2674559712470428</v>
      </c>
      <c r="G8" s="77">
        <v>407101</v>
      </c>
      <c r="H8" s="76">
        <v>3969388</v>
      </c>
      <c r="I8" s="86">
        <f t="shared" si="2"/>
        <v>0.102560142772639</v>
      </c>
      <c r="J8" s="93">
        <f t="shared" si="3"/>
        <v>1.240977727548932</v>
      </c>
      <c r="K8" s="76">
        <v>1007558</v>
      </c>
      <c r="L8" s="76">
        <v>9773734</v>
      </c>
      <c r="M8" s="86">
        <f t="shared" si="7"/>
        <v>0.10308833860221692</v>
      </c>
      <c r="N8" s="121">
        <f t="shared" si="8"/>
        <v>1.2473688970868246</v>
      </c>
      <c r="O8" s="93">
        <f t="shared" si="9"/>
        <v>1.2519341986275998</v>
      </c>
      <c r="P8" s="134">
        <f t="shared" si="6"/>
        <v>1.3816867624493955E-2</v>
      </c>
    </row>
    <row r="9" spans="1:16" ht="18.95" customHeight="1" thickBot="1" x14ac:dyDescent="0.3">
      <c r="A9" s="103" t="s">
        <v>62</v>
      </c>
      <c r="B9" s="104"/>
      <c r="C9" s="107" t="s">
        <v>69</v>
      </c>
      <c r="D9" s="117"/>
      <c r="E9" s="118"/>
      <c r="F9" s="118"/>
      <c r="G9" s="107" t="s">
        <v>71</v>
      </c>
      <c r="H9" s="117"/>
      <c r="I9" s="117"/>
      <c r="J9" s="117"/>
      <c r="K9" s="107" t="s">
        <v>72</v>
      </c>
      <c r="L9" s="117"/>
      <c r="M9" s="117"/>
      <c r="N9" s="117"/>
      <c r="O9" s="122"/>
      <c r="P9" s="124"/>
    </row>
    <row r="10" spans="1:16" ht="72" customHeight="1" thickBot="1" x14ac:dyDescent="0.3">
      <c r="A10" s="105"/>
      <c r="B10" s="106"/>
      <c r="C10" s="71" t="s">
        <v>64</v>
      </c>
      <c r="D10" s="71" t="s">
        <v>65</v>
      </c>
      <c r="E10" s="71" t="s">
        <v>67</v>
      </c>
      <c r="F10" s="71" t="s">
        <v>66</v>
      </c>
      <c r="G10" s="71" t="s">
        <v>64</v>
      </c>
      <c r="H10" s="71" t="s">
        <v>65</v>
      </c>
      <c r="I10" s="71" t="s">
        <v>67</v>
      </c>
      <c r="J10" s="71" t="s">
        <v>66</v>
      </c>
      <c r="K10" s="71" t="s">
        <v>64</v>
      </c>
      <c r="L10" s="71" t="s">
        <v>65</v>
      </c>
      <c r="M10" s="71" t="s">
        <v>67</v>
      </c>
      <c r="N10" s="70" t="s">
        <v>66</v>
      </c>
      <c r="O10" s="83" t="s">
        <v>75</v>
      </c>
      <c r="P10" s="123" t="s">
        <v>76</v>
      </c>
    </row>
    <row r="11" spans="1:16" ht="18.95" customHeight="1" x14ac:dyDescent="0.25">
      <c r="A11" s="59" t="s">
        <v>47</v>
      </c>
      <c r="B11" s="60" t="s">
        <v>17</v>
      </c>
      <c r="C11" s="127" t="s">
        <v>34</v>
      </c>
      <c r="D11" s="127"/>
      <c r="E11" s="84"/>
      <c r="F11" s="91"/>
      <c r="G11" s="126" t="s">
        <v>34</v>
      </c>
      <c r="H11" s="127"/>
      <c r="I11" s="84"/>
      <c r="J11" s="91"/>
      <c r="K11" s="127" t="s">
        <v>34</v>
      </c>
      <c r="L11" s="127"/>
      <c r="M11" s="84"/>
      <c r="N11" s="91"/>
      <c r="O11" s="91"/>
      <c r="P11" s="65"/>
    </row>
    <row r="12" spans="1:16" ht="18.95" customHeight="1" x14ac:dyDescent="0.25">
      <c r="A12" s="61" t="s">
        <v>55</v>
      </c>
      <c r="B12" s="62" t="s">
        <v>46</v>
      </c>
      <c r="C12" s="129">
        <v>27571</v>
      </c>
      <c r="D12" s="129">
        <v>736366</v>
      </c>
      <c r="E12" s="85">
        <f t="shared" ref="E12:E15" si="10">C12/D12</f>
        <v>3.7441978581303319E-2</v>
      </c>
      <c r="F12" s="92">
        <f t="shared" ref="F12:F15" si="11">E12*12.1</f>
        <v>0.45304794083377015</v>
      </c>
      <c r="G12" s="128">
        <v>9355</v>
      </c>
      <c r="H12" s="129">
        <v>298633</v>
      </c>
      <c r="I12" s="85">
        <f t="shared" ref="I12:I15" si="12">G12/H12</f>
        <v>3.13260758188144E-2</v>
      </c>
      <c r="J12" s="92">
        <f t="shared" ref="J12:J15" si="13">I12*12.1</f>
        <v>0.37904551740765424</v>
      </c>
      <c r="K12" s="129">
        <v>8165</v>
      </c>
      <c r="L12" s="129">
        <v>189997</v>
      </c>
      <c r="M12" s="85">
        <f t="shared" ref="M12:M15" si="14">K12/L12</f>
        <v>4.2974362753096101E-2</v>
      </c>
      <c r="N12" s="92">
        <f t="shared" ref="N12:N15" si="15">M12*12.1</f>
        <v>0.51998978931246276</v>
      </c>
      <c r="O12" s="92">
        <f>AVERAGE(F12,J12,N12)</f>
        <v>0.45069441585129572</v>
      </c>
      <c r="P12" s="133">
        <f t="shared" ref="P12:P15" si="16">STDEVA(F12,J12,N12)</f>
        <v>7.0501604631217477E-2</v>
      </c>
    </row>
    <row r="13" spans="1:16" ht="18.95" customHeight="1" x14ac:dyDescent="0.25">
      <c r="A13" s="61" t="s">
        <v>54</v>
      </c>
      <c r="B13" s="62" t="s">
        <v>58</v>
      </c>
      <c r="C13" s="129" t="s">
        <v>34</v>
      </c>
      <c r="D13" s="129"/>
      <c r="E13" s="85"/>
      <c r="F13" s="92"/>
      <c r="G13" s="128" t="s">
        <v>34</v>
      </c>
      <c r="H13" s="129"/>
      <c r="I13" s="85"/>
      <c r="J13" s="92"/>
      <c r="K13" s="129" t="s">
        <v>34</v>
      </c>
      <c r="L13" s="129"/>
      <c r="M13" s="85"/>
      <c r="N13" s="92"/>
      <c r="O13" s="92"/>
      <c r="P13" s="66"/>
    </row>
    <row r="14" spans="1:16" ht="18.95" customHeight="1" x14ac:dyDescent="0.25">
      <c r="A14" s="61" t="s">
        <v>56</v>
      </c>
      <c r="B14" s="62" t="s">
        <v>59</v>
      </c>
      <c r="C14" s="129" t="s">
        <v>34</v>
      </c>
      <c r="D14" s="129"/>
      <c r="E14" s="85"/>
      <c r="F14" s="92"/>
      <c r="G14" s="128" t="s">
        <v>34</v>
      </c>
      <c r="H14" s="129"/>
      <c r="I14" s="85"/>
      <c r="J14" s="92"/>
      <c r="K14" s="129" t="s">
        <v>34</v>
      </c>
      <c r="L14" s="129"/>
      <c r="M14" s="85"/>
      <c r="N14" s="92"/>
      <c r="O14" s="92"/>
      <c r="P14" s="66"/>
    </row>
    <row r="15" spans="1:16" ht="18.95" customHeight="1" thickBot="1" x14ac:dyDescent="0.3">
      <c r="A15" s="63" t="s">
        <v>57</v>
      </c>
      <c r="B15" s="64" t="s">
        <v>60</v>
      </c>
      <c r="C15" s="131">
        <v>171252</v>
      </c>
      <c r="D15" s="131">
        <v>4116392</v>
      </c>
      <c r="E15" s="86">
        <f t="shared" si="10"/>
        <v>4.1602451855897109E-2</v>
      </c>
      <c r="F15" s="93">
        <f t="shared" si="11"/>
        <v>0.50338966745635505</v>
      </c>
      <c r="G15" s="130">
        <v>73751</v>
      </c>
      <c r="H15" s="131">
        <v>1616801</v>
      </c>
      <c r="I15" s="86">
        <f t="shared" ref="I15" si="17">G15/H15</f>
        <v>4.5615384948425937E-2</v>
      </c>
      <c r="J15" s="93">
        <f t="shared" ref="J15" si="18">I15*12.1</f>
        <v>0.5519461578759538</v>
      </c>
      <c r="K15" s="131">
        <v>49777</v>
      </c>
      <c r="L15" s="131">
        <v>1158420</v>
      </c>
      <c r="M15" s="86">
        <f t="shared" ref="M15" si="19">K15/L15</f>
        <v>4.2969734638559416E-2</v>
      </c>
      <c r="N15" s="93">
        <f t="shared" ref="N15" si="20">M15*12.1</f>
        <v>0.51993378912656896</v>
      </c>
      <c r="O15" s="93">
        <f t="shared" ref="O14:O15" si="21">AVERAGE(F15,J15,N15)</f>
        <v>0.5250898714862926</v>
      </c>
      <c r="P15" s="134">
        <f t="shared" ref="P14:P15" si="22">STDEVA(F15,J15,N15)</f>
        <v>2.4685462917319097E-2</v>
      </c>
    </row>
    <row r="16" spans="1:16" ht="18.95" customHeight="1" thickBot="1" x14ac:dyDescent="0.3">
      <c r="A16" s="103" t="s">
        <v>63</v>
      </c>
      <c r="B16" s="104"/>
      <c r="C16" s="107" t="s">
        <v>73</v>
      </c>
      <c r="D16" s="108"/>
      <c r="E16" s="108"/>
      <c r="F16" s="108"/>
      <c r="G16" s="107" t="s">
        <v>70</v>
      </c>
      <c r="H16" s="108"/>
      <c r="I16" s="108"/>
      <c r="J16" s="108"/>
      <c r="K16" s="107" t="s">
        <v>74</v>
      </c>
      <c r="L16" s="108"/>
      <c r="M16" s="108"/>
      <c r="N16" s="108"/>
      <c r="O16" s="109"/>
      <c r="P16" s="124"/>
    </row>
    <row r="17" spans="1:16" ht="71.25" customHeight="1" thickBot="1" x14ac:dyDescent="0.3">
      <c r="A17" s="105"/>
      <c r="B17" s="106"/>
      <c r="C17" s="71" t="s">
        <v>64</v>
      </c>
      <c r="D17" s="71" t="s">
        <v>65</v>
      </c>
      <c r="E17" s="71" t="s">
        <v>67</v>
      </c>
      <c r="F17" s="71" t="s">
        <v>66</v>
      </c>
      <c r="G17" s="71" t="s">
        <v>64</v>
      </c>
      <c r="H17" s="71" t="s">
        <v>65</v>
      </c>
      <c r="I17" s="71" t="s">
        <v>67</v>
      </c>
      <c r="J17" s="71" t="s">
        <v>66</v>
      </c>
      <c r="K17" s="71" t="s">
        <v>64</v>
      </c>
      <c r="L17" s="71" t="s">
        <v>65</v>
      </c>
      <c r="M17" s="71" t="s">
        <v>67</v>
      </c>
      <c r="N17" s="70" t="s">
        <v>66</v>
      </c>
      <c r="O17" s="83" t="s">
        <v>75</v>
      </c>
      <c r="P17" s="123" t="s">
        <v>76</v>
      </c>
    </row>
    <row r="18" spans="1:16" ht="18.95" customHeight="1" x14ac:dyDescent="0.25">
      <c r="A18" s="59" t="s">
        <v>47</v>
      </c>
      <c r="B18" s="60" t="s">
        <v>17</v>
      </c>
      <c r="C18" s="72" t="s">
        <v>34</v>
      </c>
      <c r="D18" s="72"/>
      <c r="E18" s="84"/>
      <c r="F18" s="91"/>
      <c r="G18" s="73" t="s">
        <v>34</v>
      </c>
      <c r="H18" s="73"/>
      <c r="I18" s="84"/>
      <c r="J18" s="91"/>
      <c r="K18" s="73" t="s">
        <v>34</v>
      </c>
      <c r="L18" s="72"/>
      <c r="M18" s="84"/>
      <c r="N18" s="91"/>
      <c r="O18" s="91"/>
      <c r="P18" s="65"/>
    </row>
    <row r="19" spans="1:16" ht="18.95" customHeight="1" x14ac:dyDescent="0.25">
      <c r="A19" s="61" t="s">
        <v>55</v>
      </c>
      <c r="B19" s="62" t="s">
        <v>46</v>
      </c>
      <c r="C19" s="74">
        <v>209095</v>
      </c>
      <c r="D19" s="74">
        <v>4207207</v>
      </c>
      <c r="E19" s="85">
        <f t="shared" ref="E19:E22" si="23">C19/D19</f>
        <v>4.9699242276408075E-2</v>
      </c>
      <c r="F19" s="92">
        <f t="shared" ref="F19:F22" si="24">E19*12.1</f>
        <v>0.60136083154453768</v>
      </c>
      <c r="G19" s="75">
        <v>18711</v>
      </c>
      <c r="H19" s="74">
        <v>327257</v>
      </c>
      <c r="I19" s="85">
        <f t="shared" ref="I19:I22" si="25">G19/H19</f>
        <v>5.7175247588286883E-2</v>
      </c>
      <c r="J19" s="92">
        <f t="shared" ref="J19:J22" si="26">I19*12.1</f>
        <v>0.69182049581827121</v>
      </c>
      <c r="K19" s="74">
        <v>7867</v>
      </c>
      <c r="L19" s="74">
        <v>153606</v>
      </c>
      <c r="M19" s="85">
        <f t="shared" ref="M19:M22" si="27">K19/L19</f>
        <v>5.1215447313255995E-2</v>
      </c>
      <c r="N19" s="92">
        <f t="shared" ref="N19:N22" si="28">M19*12.1</f>
        <v>0.61970691249039755</v>
      </c>
      <c r="O19" s="92">
        <f>AVERAGE(F19,J19,N19)</f>
        <v>0.63762941328440215</v>
      </c>
      <c r="P19" s="133">
        <f t="shared" ref="P19:P22" si="29">STDEVA(F19,J19,N19)</f>
        <v>4.7818926599856537E-2</v>
      </c>
    </row>
    <row r="20" spans="1:16" ht="18.95" customHeight="1" x14ac:dyDescent="0.25">
      <c r="A20" s="61" t="s">
        <v>54</v>
      </c>
      <c r="B20" s="62" t="s">
        <v>58</v>
      </c>
      <c r="C20" s="74" t="s">
        <v>34</v>
      </c>
      <c r="D20" s="74"/>
      <c r="E20" s="85"/>
      <c r="F20" s="92"/>
      <c r="G20" s="75" t="s">
        <v>34</v>
      </c>
      <c r="H20" s="75"/>
      <c r="I20" s="85"/>
      <c r="J20" s="92"/>
      <c r="K20" s="75" t="s">
        <v>34</v>
      </c>
      <c r="L20" s="74"/>
      <c r="M20" s="85"/>
      <c r="N20" s="92"/>
      <c r="O20" s="92"/>
      <c r="P20" s="66"/>
    </row>
    <row r="21" spans="1:16" ht="18.95" customHeight="1" x14ac:dyDescent="0.25">
      <c r="A21" s="61" t="s">
        <v>56</v>
      </c>
      <c r="B21" s="62" t="s">
        <v>59</v>
      </c>
      <c r="C21" s="74" t="s">
        <v>34</v>
      </c>
      <c r="D21" s="74"/>
      <c r="E21" s="85"/>
      <c r="F21" s="92"/>
      <c r="G21" s="75" t="s">
        <v>34</v>
      </c>
      <c r="H21" s="75"/>
      <c r="I21" s="85"/>
      <c r="J21" s="92"/>
      <c r="K21" s="75" t="s">
        <v>34</v>
      </c>
      <c r="L21" s="74"/>
      <c r="M21" s="85"/>
      <c r="N21" s="92"/>
      <c r="O21" s="92"/>
      <c r="P21" s="66"/>
    </row>
    <row r="22" spans="1:16" ht="18.95" customHeight="1" thickBot="1" x14ac:dyDescent="0.3">
      <c r="A22" s="63" t="s">
        <v>57</v>
      </c>
      <c r="B22" s="64" t="s">
        <v>60</v>
      </c>
      <c r="C22" s="76">
        <v>73893</v>
      </c>
      <c r="D22" s="76">
        <v>2443549</v>
      </c>
      <c r="E22" s="86">
        <f t="shared" ref="E22" si="30">C22/D22</f>
        <v>3.024003201900187E-2</v>
      </c>
      <c r="F22" s="93">
        <f t="shared" ref="F22" si="31">E22*12.1</f>
        <v>0.3659043874299226</v>
      </c>
      <c r="G22" s="77">
        <v>5789</v>
      </c>
      <c r="H22" s="76">
        <v>196930</v>
      </c>
      <c r="I22" s="86">
        <f t="shared" ref="I22" si="32">G22/H22</f>
        <v>2.9396232163712996E-2</v>
      </c>
      <c r="J22" s="93">
        <f t="shared" ref="J22" si="33">I22*12.1</f>
        <v>0.35569440918092726</v>
      </c>
      <c r="K22" s="76" t="s">
        <v>34</v>
      </c>
      <c r="L22" s="76"/>
      <c r="M22" s="86"/>
      <c r="N22" s="93"/>
      <c r="O22" s="93">
        <f>AVERAGE(F22,J22)</f>
        <v>0.36079939830542496</v>
      </c>
      <c r="P22" s="134"/>
    </row>
    <row r="23" spans="1:16" ht="14.25" customHeight="1" x14ac:dyDescent="0.25">
      <c r="O23" s="90"/>
    </row>
    <row r="24" spans="1:16" x14ac:dyDescent="0.25">
      <c r="O24" s="90"/>
    </row>
    <row r="25" spans="1:16" x14ac:dyDescent="0.25">
      <c r="O25" s="90"/>
    </row>
    <row r="26" spans="1:16" x14ac:dyDescent="0.25">
      <c r="O26" s="90"/>
    </row>
    <row r="27" spans="1:16" x14ac:dyDescent="0.25">
      <c r="O27" s="90"/>
    </row>
    <row r="28" spans="1:16" x14ac:dyDescent="0.25">
      <c r="O28" s="90"/>
    </row>
    <row r="29" spans="1:16" x14ac:dyDescent="0.25">
      <c r="O29" s="90"/>
    </row>
    <row r="30" spans="1:16" x14ac:dyDescent="0.25">
      <c r="O30" s="90"/>
    </row>
    <row r="31" spans="1:16" x14ac:dyDescent="0.25">
      <c r="O31" s="90"/>
    </row>
    <row r="32" spans="1:16" x14ac:dyDescent="0.25">
      <c r="O32" s="90"/>
    </row>
    <row r="33" spans="15:15" s="58" customFormat="1" x14ac:dyDescent="0.25">
      <c r="O33" s="90"/>
    </row>
    <row r="34" spans="15:15" s="58" customFormat="1" x14ac:dyDescent="0.25">
      <c r="O34" s="90"/>
    </row>
    <row r="35" spans="15:15" s="58" customFormat="1" x14ac:dyDescent="0.25">
      <c r="O35" s="90"/>
    </row>
    <row r="36" spans="15:15" s="58" customFormat="1" x14ac:dyDescent="0.25">
      <c r="O36" s="90"/>
    </row>
    <row r="37" spans="15:15" s="58" customFormat="1" x14ac:dyDescent="0.25">
      <c r="O37" s="90"/>
    </row>
    <row r="38" spans="15:15" s="58" customFormat="1" x14ac:dyDescent="0.25">
      <c r="O38" s="90"/>
    </row>
    <row r="39" spans="15:15" s="58" customFormat="1" x14ac:dyDescent="0.25">
      <c r="O39" s="90"/>
    </row>
    <row r="40" spans="15:15" s="58" customFormat="1" x14ac:dyDescent="0.25">
      <c r="O40" s="90"/>
    </row>
    <row r="41" spans="15:15" s="58" customFormat="1" x14ac:dyDescent="0.25">
      <c r="O41" s="90"/>
    </row>
    <row r="42" spans="15:15" s="58" customFormat="1" x14ac:dyDescent="0.25">
      <c r="O42" s="90"/>
    </row>
    <row r="43" spans="15:15" s="58" customFormat="1" x14ac:dyDescent="0.25">
      <c r="O43" s="90"/>
    </row>
    <row r="44" spans="15:15" s="58" customFormat="1" x14ac:dyDescent="0.25">
      <c r="O44" s="90"/>
    </row>
    <row r="45" spans="15:15" s="58" customFormat="1" x14ac:dyDescent="0.25">
      <c r="O45" s="90"/>
    </row>
    <row r="46" spans="15:15" s="58" customFormat="1" x14ac:dyDescent="0.25">
      <c r="O46" s="90"/>
    </row>
    <row r="47" spans="15:15" s="58" customFormat="1" x14ac:dyDescent="0.25">
      <c r="O47" s="90"/>
    </row>
    <row r="48" spans="15:15" s="58" customFormat="1" x14ac:dyDescent="0.25">
      <c r="O48" s="90"/>
    </row>
    <row r="49" spans="15:15" s="58" customFormat="1" x14ac:dyDescent="0.25">
      <c r="O49" s="90"/>
    </row>
    <row r="50" spans="15:15" s="58" customFormat="1" x14ac:dyDescent="0.25">
      <c r="O50" s="90"/>
    </row>
    <row r="51" spans="15:15" s="58" customFormat="1" x14ac:dyDescent="0.25">
      <c r="O51" s="90"/>
    </row>
    <row r="52" spans="15:15" s="58" customFormat="1" x14ac:dyDescent="0.25">
      <c r="O52" s="90"/>
    </row>
    <row r="53" spans="15:15" s="58" customFormat="1" x14ac:dyDescent="0.25">
      <c r="O53" s="90"/>
    </row>
    <row r="54" spans="15:15" s="58" customFormat="1" x14ac:dyDescent="0.25">
      <c r="O54" s="90"/>
    </row>
    <row r="55" spans="15:15" s="58" customFormat="1" x14ac:dyDescent="0.25">
      <c r="O55" s="90"/>
    </row>
    <row r="56" spans="15:15" s="58" customFormat="1" x14ac:dyDescent="0.25">
      <c r="O56" s="90"/>
    </row>
    <row r="57" spans="15:15" s="58" customFormat="1" x14ac:dyDescent="0.25">
      <c r="O57" s="90"/>
    </row>
    <row r="58" spans="15:15" s="58" customFormat="1" x14ac:dyDescent="0.25">
      <c r="O58" s="90"/>
    </row>
    <row r="59" spans="15:15" s="58" customFormat="1" x14ac:dyDescent="0.25">
      <c r="O59" s="90"/>
    </row>
    <row r="60" spans="15:15" s="58" customFormat="1" x14ac:dyDescent="0.25">
      <c r="O60" s="90"/>
    </row>
    <row r="61" spans="15:15" s="58" customFormat="1" x14ac:dyDescent="0.25">
      <c r="O61" s="90"/>
    </row>
    <row r="62" spans="15:15" s="58" customFormat="1" x14ac:dyDescent="0.25">
      <c r="O62" s="90"/>
    </row>
    <row r="63" spans="15:15" s="58" customFormat="1" x14ac:dyDescent="0.25">
      <c r="O63" s="90"/>
    </row>
    <row r="64" spans="15:15" s="58" customFormat="1" x14ac:dyDescent="0.25">
      <c r="O64" s="90"/>
    </row>
    <row r="65" spans="15:15" s="58" customFormat="1" x14ac:dyDescent="0.25">
      <c r="O65" s="90"/>
    </row>
    <row r="66" spans="15:15" s="58" customFormat="1" x14ac:dyDescent="0.25">
      <c r="O66" s="90"/>
    </row>
    <row r="67" spans="15:15" s="58" customFormat="1" x14ac:dyDescent="0.25">
      <c r="O67" s="90"/>
    </row>
    <row r="68" spans="15:15" s="58" customFormat="1" x14ac:dyDescent="0.25">
      <c r="O68" s="90"/>
    </row>
    <row r="69" spans="15:15" s="58" customFormat="1" x14ac:dyDescent="0.25">
      <c r="O69" s="90"/>
    </row>
    <row r="70" spans="15:15" s="58" customFormat="1" x14ac:dyDescent="0.25">
      <c r="O70" s="90"/>
    </row>
    <row r="71" spans="15:15" s="58" customFormat="1" x14ac:dyDescent="0.25">
      <c r="O71" s="90"/>
    </row>
    <row r="72" spans="15:15" s="58" customFormat="1" x14ac:dyDescent="0.25">
      <c r="O72" s="90"/>
    </row>
    <row r="73" spans="15:15" s="58" customFormat="1" x14ac:dyDescent="0.25">
      <c r="O73" s="90"/>
    </row>
    <row r="74" spans="15:15" s="58" customFormat="1" x14ac:dyDescent="0.25">
      <c r="O74" s="90"/>
    </row>
    <row r="75" spans="15:15" s="58" customFormat="1" x14ac:dyDescent="0.25">
      <c r="O75" s="90"/>
    </row>
    <row r="76" spans="15:15" s="58" customFormat="1" x14ac:dyDescent="0.25">
      <c r="O76" s="90"/>
    </row>
    <row r="77" spans="15:15" s="58" customFormat="1" x14ac:dyDescent="0.25">
      <c r="O77" s="90"/>
    </row>
    <row r="78" spans="15:15" s="58" customFormat="1" x14ac:dyDescent="0.25">
      <c r="O78" s="90"/>
    </row>
    <row r="79" spans="15:15" s="58" customFormat="1" x14ac:dyDescent="0.25">
      <c r="O79" s="90"/>
    </row>
    <row r="80" spans="15:15" s="58" customFormat="1" x14ac:dyDescent="0.25">
      <c r="O80" s="90"/>
    </row>
    <row r="81" spans="15:15" s="58" customFormat="1" x14ac:dyDescent="0.25">
      <c r="O81" s="90"/>
    </row>
    <row r="82" spans="15:15" s="58" customFormat="1" x14ac:dyDescent="0.25">
      <c r="O82" s="90"/>
    </row>
    <row r="83" spans="15:15" s="58" customFormat="1" x14ac:dyDescent="0.25">
      <c r="O83" s="90"/>
    </row>
    <row r="84" spans="15:15" s="58" customFormat="1" x14ac:dyDescent="0.25">
      <c r="O84" s="90"/>
    </row>
    <row r="85" spans="15:15" s="58" customFormat="1" x14ac:dyDescent="0.25">
      <c r="O85" s="90"/>
    </row>
    <row r="86" spans="15:15" s="58" customFormat="1" x14ac:dyDescent="0.25">
      <c r="O86" s="90"/>
    </row>
    <row r="87" spans="15:15" s="58" customFormat="1" x14ac:dyDescent="0.25">
      <c r="O87" s="90"/>
    </row>
    <row r="88" spans="15:15" s="58" customFormat="1" x14ac:dyDescent="0.25">
      <c r="O88" s="90"/>
    </row>
    <row r="89" spans="15:15" s="58" customFormat="1" x14ac:dyDescent="0.25">
      <c r="O89" s="90"/>
    </row>
    <row r="90" spans="15:15" s="58" customFormat="1" x14ac:dyDescent="0.25">
      <c r="O90" s="90"/>
    </row>
    <row r="91" spans="15:15" s="58" customFormat="1" x14ac:dyDescent="0.25">
      <c r="O91" s="90"/>
    </row>
    <row r="92" spans="15:15" s="58" customFormat="1" x14ac:dyDescent="0.25">
      <c r="O92" s="90"/>
    </row>
    <row r="93" spans="15:15" s="58" customFormat="1" x14ac:dyDescent="0.25">
      <c r="O93" s="90"/>
    </row>
    <row r="94" spans="15:15" s="58" customFormat="1" x14ac:dyDescent="0.25">
      <c r="O94" s="90"/>
    </row>
    <row r="95" spans="15:15" s="58" customFormat="1" x14ac:dyDescent="0.25">
      <c r="O95" s="90"/>
    </row>
    <row r="96" spans="15:15" s="58" customFormat="1" x14ac:dyDescent="0.25">
      <c r="O96" s="90"/>
    </row>
    <row r="97" spans="15:15" s="58" customFormat="1" x14ac:dyDescent="0.25">
      <c r="O97" s="90"/>
    </row>
    <row r="98" spans="15:15" s="58" customFormat="1" x14ac:dyDescent="0.25">
      <c r="O98" s="90"/>
    </row>
    <row r="99" spans="15:15" s="58" customFormat="1" x14ac:dyDescent="0.25">
      <c r="O99" s="90"/>
    </row>
    <row r="100" spans="15:15" s="58" customFormat="1" x14ac:dyDescent="0.25">
      <c r="O100" s="90"/>
    </row>
    <row r="101" spans="15:15" s="58" customFormat="1" x14ac:dyDescent="0.25">
      <c r="O101" s="90"/>
    </row>
    <row r="102" spans="15:15" s="58" customFormat="1" x14ac:dyDescent="0.25">
      <c r="O102" s="90"/>
    </row>
    <row r="103" spans="15:15" s="58" customFormat="1" x14ac:dyDescent="0.25">
      <c r="O103" s="90"/>
    </row>
    <row r="104" spans="15:15" s="58" customFormat="1" x14ac:dyDescent="0.25">
      <c r="O104" s="90"/>
    </row>
    <row r="105" spans="15:15" s="58" customFormat="1" x14ac:dyDescent="0.25">
      <c r="O105" s="90"/>
    </row>
    <row r="106" spans="15:15" s="58" customFormat="1" x14ac:dyDescent="0.25">
      <c r="O106" s="90"/>
    </row>
    <row r="107" spans="15:15" s="58" customFormat="1" x14ac:dyDescent="0.25">
      <c r="O107" s="90"/>
    </row>
    <row r="108" spans="15:15" s="58" customFormat="1" x14ac:dyDescent="0.25">
      <c r="O108" s="90"/>
    </row>
    <row r="109" spans="15:15" s="58" customFormat="1" x14ac:dyDescent="0.25">
      <c r="O109" s="90"/>
    </row>
    <row r="110" spans="15:15" s="58" customFormat="1" x14ac:dyDescent="0.25">
      <c r="O110" s="90"/>
    </row>
    <row r="111" spans="15:15" s="58" customFormat="1" x14ac:dyDescent="0.25">
      <c r="O111" s="90"/>
    </row>
    <row r="112" spans="15:15" s="58" customFormat="1" x14ac:dyDescent="0.25">
      <c r="O112" s="90"/>
    </row>
    <row r="113" spans="15:15" s="58" customFormat="1" x14ac:dyDescent="0.25">
      <c r="O113" s="90"/>
    </row>
    <row r="114" spans="15:15" s="58" customFormat="1" x14ac:dyDescent="0.25">
      <c r="O114" s="90"/>
    </row>
    <row r="115" spans="15:15" s="58" customFormat="1" x14ac:dyDescent="0.25">
      <c r="O115" s="90"/>
    </row>
    <row r="116" spans="15:15" s="58" customFormat="1" x14ac:dyDescent="0.25">
      <c r="O116" s="90"/>
    </row>
    <row r="117" spans="15:15" s="58" customFormat="1" x14ac:dyDescent="0.25">
      <c r="O117" s="90"/>
    </row>
    <row r="118" spans="15:15" s="58" customFormat="1" x14ac:dyDescent="0.25">
      <c r="O118" s="90"/>
    </row>
    <row r="119" spans="15:15" s="58" customFormat="1" x14ac:dyDescent="0.25">
      <c r="O119" s="90"/>
    </row>
    <row r="120" spans="15:15" s="58" customFormat="1" x14ac:dyDescent="0.25">
      <c r="O120" s="90"/>
    </row>
    <row r="121" spans="15:15" s="58" customFormat="1" x14ac:dyDescent="0.25">
      <c r="O121" s="90"/>
    </row>
    <row r="122" spans="15:15" s="58" customFormat="1" x14ac:dyDescent="0.25">
      <c r="O122" s="90"/>
    </row>
    <row r="123" spans="15:15" s="58" customFormat="1" x14ac:dyDescent="0.25">
      <c r="O123" s="90"/>
    </row>
    <row r="124" spans="15:15" s="58" customFormat="1" x14ac:dyDescent="0.25">
      <c r="O124" s="90"/>
    </row>
    <row r="125" spans="15:15" s="58" customFormat="1" x14ac:dyDescent="0.25">
      <c r="O125" s="90"/>
    </row>
    <row r="126" spans="15:15" s="58" customFormat="1" x14ac:dyDescent="0.25">
      <c r="O126" s="90"/>
    </row>
    <row r="127" spans="15:15" s="58" customFormat="1" x14ac:dyDescent="0.25">
      <c r="O127" s="90"/>
    </row>
    <row r="128" spans="15:15" s="58" customFormat="1" x14ac:dyDescent="0.25">
      <c r="O128" s="90"/>
    </row>
    <row r="129" spans="15:15" s="58" customFormat="1" x14ac:dyDescent="0.25">
      <c r="O129" s="90"/>
    </row>
    <row r="130" spans="15:15" s="58" customFormat="1" x14ac:dyDescent="0.25">
      <c r="O130" s="90"/>
    </row>
    <row r="131" spans="15:15" s="58" customFormat="1" x14ac:dyDescent="0.25">
      <c r="O131" s="90"/>
    </row>
    <row r="132" spans="15:15" s="58" customFormat="1" x14ac:dyDescent="0.25">
      <c r="O132" s="90"/>
    </row>
    <row r="133" spans="15:15" s="58" customFormat="1" x14ac:dyDescent="0.25">
      <c r="O133" s="90"/>
    </row>
    <row r="134" spans="15:15" s="58" customFormat="1" x14ac:dyDescent="0.25">
      <c r="O134" s="90"/>
    </row>
    <row r="135" spans="15:15" s="58" customFormat="1" x14ac:dyDescent="0.25">
      <c r="O135" s="90"/>
    </row>
    <row r="136" spans="15:15" s="58" customFormat="1" x14ac:dyDescent="0.25">
      <c r="O136" s="90"/>
    </row>
    <row r="137" spans="15:15" s="58" customFormat="1" x14ac:dyDescent="0.25">
      <c r="O137" s="90"/>
    </row>
    <row r="138" spans="15:15" s="58" customFormat="1" x14ac:dyDescent="0.25">
      <c r="O138" s="90"/>
    </row>
    <row r="139" spans="15:15" s="58" customFormat="1" x14ac:dyDescent="0.25">
      <c r="O139" s="90"/>
    </row>
    <row r="140" spans="15:15" s="58" customFormat="1" x14ac:dyDescent="0.25">
      <c r="O140" s="90"/>
    </row>
    <row r="141" spans="15:15" s="58" customFormat="1" x14ac:dyDescent="0.25">
      <c r="O141" s="90"/>
    </row>
    <row r="142" spans="15:15" s="58" customFormat="1" x14ac:dyDescent="0.25">
      <c r="O142" s="90"/>
    </row>
    <row r="143" spans="15:15" s="58" customFormat="1" x14ac:dyDescent="0.25">
      <c r="O143" s="90"/>
    </row>
    <row r="144" spans="15:15" s="58" customFormat="1" x14ac:dyDescent="0.25">
      <c r="O144" s="90"/>
    </row>
    <row r="145" spans="15:15" s="58" customFormat="1" x14ac:dyDescent="0.25">
      <c r="O145" s="90"/>
    </row>
    <row r="146" spans="15:15" s="58" customFormat="1" x14ac:dyDescent="0.25">
      <c r="O146" s="90"/>
    </row>
    <row r="147" spans="15:15" s="58" customFormat="1" x14ac:dyDescent="0.25">
      <c r="O147" s="90"/>
    </row>
    <row r="148" spans="15:15" s="58" customFormat="1" x14ac:dyDescent="0.25">
      <c r="O148" s="90"/>
    </row>
    <row r="149" spans="15:15" s="58" customFormat="1" x14ac:dyDescent="0.25">
      <c r="O149" s="90"/>
    </row>
    <row r="150" spans="15:15" s="58" customFormat="1" x14ac:dyDescent="0.25">
      <c r="O150" s="90"/>
    </row>
    <row r="151" spans="15:15" s="58" customFormat="1" x14ac:dyDescent="0.25">
      <c r="O151" s="90"/>
    </row>
    <row r="152" spans="15:15" s="58" customFormat="1" x14ac:dyDescent="0.25">
      <c r="O152" s="90"/>
    </row>
    <row r="153" spans="15:15" s="58" customFormat="1" x14ac:dyDescent="0.25">
      <c r="O153" s="90"/>
    </row>
    <row r="154" spans="15:15" s="58" customFormat="1" x14ac:dyDescent="0.25">
      <c r="O154" s="90"/>
    </row>
    <row r="155" spans="15:15" s="58" customFormat="1" x14ac:dyDescent="0.25">
      <c r="O155" s="90"/>
    </row>
    <row r="156" spans="15:15" s="58" customFormat="1" x14ac:dyDescent="0.25">
      <c r="O156" s="90"/>
    </row>
    <row r="157" spans="15:15" s="58" customFormat="1" x14ac:dyDescent="0.25">
      <c r="O157" s="90"/>
    </row>
    <row r="158" spans="15:15" s="58" customFormat="1" x14ac:dyDescent="0.25">
      <c r="O158" s="90"/>
    </row>
    <row r="159" spans="15:15" s="58" customFormat="1" x14ac:dyDescent="0.25">
      <c r="O159" s="90"/>
    </row>
    <row r="160" spans="15:15" s="58" customFormat="1" x14ac:dyDescent="0.25">
      <c r="O160" s="90"/>
    </row>
    <row r="161" spans="15:15" s="58" customFormat="1" x14ac:dyDescent="0.25">
      <c r="O161" s="90"/>
    </row>
    <row r="162" spans="15:15" s="58" customFormat="1" x14ac:dyDescent="0.25">
      <c r="O162" s="90"/>
    </row>
    <row r="163" spans="15:15" s="58" customFormat="1" x14ac:dyDescent="0.25">
      <c r="O163" s="90"/>
    </row>
    <row r="164" spans="15:15" s="58" customFormat="1" x14ac:dyDescent="0.25">
      <c r="O164" s="90"/>
    </row>
    <row r="165" spans="15:15" s="58" customFormat="1" x14ac:dyDescent="0.25">
      <c r="O165" s="90"/>
    </row>
    <row r="166" spans="15:15" s="58" customFormat="1" x14ac:dyDescent="0.25">
      <c r="O166" s="90"/>
    </row>
    <row r="167" spans="15:15" s="58" customFormat="1" x14ac:dyDescent="0.25">
      <c r="O167" s="90"/>
    </row>
    <row r="168" spans="15:15" s="58" customFormat="1" x14ac:dyDescent="0.25">
      <c r="O168" s="90"/>
    </row>
    <row r="169" spans="15:15" s="58" customFormat="1" x14ac:dyDescent="0.25">
      <c r="O169" s="90"/>
    </row>
    <row r="170" spans="15:15" s="58" customFormat="1" x14ac:dyDescent="0.25">
      <c r="O170" s="90"/>
    </row>
    <row r="171" spans="15:15" s="58" customFormat="1" x14ac:dyDescent="0.25">
      <c r="O171" s="90"/>
    </row>
    <row r="172" spans="15:15" s="58" customFormat="1" x14ac:dyDescent="0.25">
      <c r="O172" s="90"/>
    </row>
    <row r="173" spans="15:15" s="58" customFormat="1" x14ac:dyDescent="0.25">
      <c r="O173" s="90"/>
    </row>
    <row r="174" spans="15:15" s="58" customFormat="1" x14ac:dyDescent="0.25">
      <c r="O174" s="90"/>
    </row>
    <row r="175" spans="15:15" s="58" customFormat="1" x14ac:dyDescent="0.25">
      <c r="O175" s="90"/>
    </row>
    <row r="176" spans="15:15" s="58" customFormat="1" x14ac:dyDescent="0.25">
      <c r="O176" s="90"/>
    </row>
    <row r="177" spans="15:15" s="58" customFormat="1" x14ac:dyDescent="0.25">
      <c r="O177" s="90"/>
    </row>
    <row r="178" spans="15:15" s="58" customFormat="1" x14ac:dyDescent="0.25">
      <c r="O178" s="90"/>
    </row>
    <row r="179" spans="15:15" s="58" customFormat="1" x14ac:dyDescent="0.25">
      <c r="O179" s="90"/>
    </row>
    <row r="180" spans="15:15" s="58" customFormat="1" x14ac:dyDescent="0.25">
      <c r="O180" s="90"/>
    </row>
    <row r="181" spans="15:15" s="58" customFormat="1" x14ac:dyDescent="0.25">
      <c r="O181" s="90"/>
    </row>
    <row r="182" spans="15:15" s="58" customFormat="1" x14ac:dyDescent="0.25">
      <c r="O182" s="90"/>
    </row>
    <row r="183" spans="15:15" s="58" customFormat="1" x14ac:dyDescent="0.25">
      <c r="O183" s="90"/>
    </row>
    <row r="184" spans="15:15" s="58" customFormat="1" x14ac:dyDescent="0.25">
      <c r="O184" s="90"/>
    </row>
    <row r="185" spans="15:15" s="58" customFormat="1" x14ac:dyDescent="0.25">
      <c r="O185" s="90"/>
    </row>
    <row r="186" spans="15:15" s="58" customFormat="1" x14ac:dyDescent="0.25">
      <c r="O186" s="90"/>
    </row>
    <row r="187" spans="15:15" s="58" customFormat="1" x14ac:dyDescent="0.25">
      <c r="O187" s="90"/>
    </row>
    <row r="188" spans="15:15" s="58" customFormat="1" x14ac:dyDescent="0.25">
      <c r="O188" s="90"/>
    </row>
    <row r="189" spans="15:15" s="58" customFormat="1" x14ac:dyDescent="0.25">
      <c r="O189" s="90"/>
    </row>
    <row r="190" spans="15:15" s="58" customFormat="1" x14ac:dyDescent="0.25">
      <c r="O190" s="90"/>
    </row>
    <row r="191" spans="15:15" s="58" customFormat="1" x14ac:dyDescent="0.25">
      <c r="O191" s="90"/>
    </row>
    <row r="192" spans="15:15" s="58" customFormat="1" x14ac:dyDescent="0.25">
      <c r="O192" s="90"/>
    </row>
    <row r="193" spans="15:15" s="58" customFormat="1" x14ac:dyDescent="0.25">
      <c r="O193" s="90"/>
    </row>
    <row r="194" spans="15:15" s="58" customFormat="1" x14ac:dyDescent="0.25">
      <c r="O194" s="90"/>
    </row>
    <row r="195" spans="15:15" s="58" customFormat="1" x14ac:dyDescent="0.25">
      <c r="O195" s="90"/>
    </row>
    <row r="196" spans="15:15" s="58" customFormat="1" x14ac:dyDescent="0.25">
      <c r="O196" s="90"/>
    </row>
    <row r="197" spans="15:15" s="58" customFormat="1" x14ac:dyDescent="0.25">
      <c r="O197" s="90"/>
    </row>
    <row r="198" spans="15:15" s="58" customFormat="1" x14ac:dyDescent="0.25">
      <c r="O198" s="90"/>
    </row>
    <row r="199" spans="15:15" s="58" customFormat="1" x14ac:dyDescent="0.25">
      <c r="O199" s="90"/>
    </row>
    <row r="200" spans="15:15" s="58" customFormat="1" x14ac:dyDescent="0.25">
      <c r="O200" s="90"/>
    </row>
    <row r="201" spans="15:15" s="58" customFormat="1" x14ac:dyDescent="0.25">
      <c r="O201" s="90"/>
    </row>
    <row r="202" spans="15:15" s="58" customFormat="1" x14ac:dyDescent="0.25">
      <c r="O202" s="90"/>
    </row>
    <row r="203" spans="15:15" s="58" customFormat="1" x14ac:dyDescent="0.25">
      <c r="O203" s="90"/>
    </row>
    <row r="204" spans="15:15" s="58" customFormat="1" x14ac:dyDescent="0.25">
      <c r="O204" s="90"/>
    </row>
    <row r="205" spans="15:15" s="58" customFormat="1" x14ac:dyDescent="0.25">
      <c r="O205" s="90"/>
    </row>
    <row r="206" spans="15:15" s="58" customFormat="1" x14ac:dyDescent="0.25">
      <c r="O206" s="90"/>
    </row>
    <row r="207" spans="15:15" s="58" customFormat="1" x14ac:dyDescent="0.25">
      <c r="O207" s="90"/>
    </row>
    <row r="208" spans="15:15" s="58" customFormat="1" x14ac:dyDescent="0.25">
      <c r="O208" s="90"/>
    </row>
    <row r="209" spans="15:15" s="58" customFormat="1" x14ac:dyDescent="0.25">
      <c r="O209" s="90"/>
    </row>
    <row r="210" spans="15:15" s="58" customFormat="1" x14ac:dyDescent="0.25">
      <c r="O210" s="90"/>
    </row>
    <row r="211" spans="15:15" s="58" customFormat="1" x14ac:dyDescent="0.25">
      <c r="O211" s="90"/>
    </row>
    <row r="212" spans="15:15" s="58" customFormat="1" x14ac:dyDescent="0.25">
      <c r="O212" s="90"/>
    </row>
    <row r="213" spans="15:15" s="58" customFormat="1" x14ac:dyDescent="0.25">
      <c r="O213" s="90"/>
    </row>
    <row r="214" spans="15:15" s="58" customFormat="1" x14ac:dyDescent="0.25">
      <c r="O214" s="90"/>
    </row>
    <row r="215" spans="15:15" s="58" customFormat="1" x14ac:dyDescent="0.25">
      <c r="O215" s="90"/>
    </row>
    <row r="216" spans="15:15" s="58" customFormat="1" x14ac:dyDescent="0.25">
      <c r="O216" s="90"/>
    </row>
    <row r="217" spans="15:15" s="58" customFormat="1" x14ac:dyDescent="0.25">
      <c r="O217" s="90"/>
    </row>
    <row r="218" spans="15:15" s="58" customFormat="1" x14ac:dyDescent="0.25">
      <c r="O218" s="90"/>
    </row>
    <row r="219" spans="15:15" s="58" customFormat="1" x14ac:dyDescent="0.25">
      <c r="O219" s="90"/>
    </row>
    <row r="220" spans="15:15" s="58" customFormat="1" x14ac:dyDescent="0.25">
      <c r="O220" s="90"/>
    </row>
    <row r="221" spans="15:15" s="58" customFormat="1" x14ac:dyDescent="0.25">
      <c r="O221" s="90"/>
    </row>
    <row r="222" spans="15:15" s="58" customFormat="1" x14ac:dyDescent="0.25">
      <c r="O222" s="90"/>
    </row>
    <row r="223" spans="15:15" s="58" customFormat="1" x14ac:dyDescent="0.25">
      <c r="O223" s="90"/>
    </row>
    <row r="224" spans="15:15" s="58" customFormat="1" x14ac:dyDescent="0.25">
      <c r="O224" s="90"/>
    </row>
    <row r="225" spans="15:15" s="58" customFormat="1" x14ac:dyDescent="0.25">
      <c r="O225" s="90"/>
    </row>
    <row r="226" spans="15:15" s="58" customFormat="1" x14ac:dyDescent="0.25">
      <c r="O226" s="90"/>
    </row>
    <row r="227" spans="15:15" s="58" customFormat="1" x14ac:dyDescent="0.25">
      <c r="O227" s="90"/>
    </row>
    <row r="228" spans="15:15" s="58" customFormat="1" x14ac:dyDescent="0.25">
      <c r="O228" s="90"/>
    </row>
    <row r="229" spans="15:15" s="58" customFormat="1" x14ac:dyDescent="0.25">
      <c r="O229" s="90"/>
    </row>
    <row r="230" spans="15:15" s="58" customFormat="1" x14ac:dyDescent="0.25">
      <c r="O230" s="90"/>
    </row>
    <row r="231" spans="15:15" s="58" customFormat="1" x14ac:dyDescent="0.25">
      <c r="O231" s="90"/>
    </row>
    <row r="232" spans="15:15" s="58" customFormat="1" x14ac:dyDescent="0.25">
      <c r="O232" s="90"/>
    </row>
    <row r="233" spans="15:15" s="58" customFormat="1" x14ac:dyDescent="0.25">
      <c r="O233" s="90"/>
    </row>
    <row r="234" spans="15:15" s="58" customFormat="1" x14ac:dyDescent="0.25">
      <c r="O234" s="90"/>
    </row>
    <row r="235" spans="15:15" s="58" customFormat="1" x14ac:dyDescent="0.25">
      <c r="O235" s="90"/>
    </row>
    <row r="236" spans="15:15" s="58" customFormat="1" x14ac:dyDescent="0.25">
      <c r="O236" s="90"/>
    </row>
    <row r="237" spans="15:15" s="58" customFormat="1" x14ac:dyDescent="0.25">
      <c r="O237" s="90"/>
    </row>
    <row r="238" spans="15:15" s="58" customFormat="1" x14ac:dyDescent="0.25">
      <c r="O238" s="90"/>
    </row>
    <row r="239" spans="15:15" s="58" customFormat="1" x14ac:dyDescent="0.25">
      <c r="O239" s="90"/>
    </row>
    <row r="240" spans="15:15" s="58" customFormat="1" x14ac:dyDescent="0.25">
      <c r="O240" s="90"/>
    </row>
    <row r="241" spans="15:15" s="58" customFormat="1" x14ac:dyDescent="0.25">
      <c r="O241" s="90"/>
    </row>
    <row r="242" spans="15:15" s="58" customFormat="1" x14ac:dyDescent="0.25">
      <c r="O242" s="90"/>
    </row>
    <row r="243" spans="15:15" s="58" customFormat="1" x14ac:dyDescent="0.25">
      <c r="O243" s="90"/>
    </row>
    <row r="244" spans="15:15" s="58" customFormat="1" x14ac:dyDescent="0.25">
      <c r="O244" s="90"/>
    </row>
    <row r="245" spans="15:15" s="58" customFormat="1" x14ac:dyDescent="0.25">
      <c r="O245" s="90"/>
    </row>
    <row r="246" spans="15:15" s="58" customFormat="1" x14ac:dyDescent="0.25">
      <c r="O246" s="90"/>
    </row>
    <row r="247" spans="15:15" s="58" customFormat="1" x14ac:dyDescent="0.25">
      <c r="O247" s="90"/>
    </row>
    <row r="248" spans="15:15" s="58" customFormat="1" x14ac:dyDescent="0.25">
      <c r="O248" s="90"/>
    </row>
    <row r="249" spans="15:15" s="58" customFormat="1" x14ac:dyDescent="0.25">
      <c r="O249" s="90"/>
    </row>
    <row r="250" spans="15:15" s="58" customFormat="1" x14ac:dyDescent="0.25">
      <c r="O250" s="90"/>
    </row>
    <row r="251" spans="15:15" s="58" customFormat="1" x14ac:dyDescent="0.25">
      <c r="O251" s="90"/>
    </row>
    <row r="252" spans="15:15" s="58" customFormat="1" x14ac:dyDescent="0.25">
      <c r="O252" s="90"/>
    </row>
    <row r="253" spans="15:15" s="58" customFormat="1" x14ac:dyDescent="0.25">
      <c r="O253" s="90"/>
    </row>
    <row r="254" spans="15:15" s="58" customFormat="1" x14ac:dyDescent="0.25">
      <c r="O254" s="90"/>
    </row>
    <row r="255" spans="15:15" s="58" customFormat="1" x14ac:dyDescent="0.25">
      <c r="O255" s="90"/>
    </row>
    <row r="256" spans="15:15" s="58" customFormat="1" x14ac:dyDescent="0.25">
      <c r="O256" s="90"/>
    </row>
    <row r="257" spans="15:15" s="58" customFormat="1" x14ac:dyDescent="0.25">
      <c r="O257" s="90"/>
    </row>
    <row r="258" spans="15:15" s="58" customFormat="1" x14ac:dyDescent="0.25">
      <c r="O258" s="90"/>
    </row>
    <row r="259" spans="15:15" s="58" customFormat="1" x14ac:dyDescent="0.25">
      <c r="O259" s="90"/>
    </row>
    <row r="260" spans="15:15" s="58" customFormat="1" x14ac:dyDescent="0.25">
      <c r="O260" s="90"/>
    </row>
    <row r="261" spans="15:15" s="58" customFormat="1" x14ac:dyDescent="0.25">
      <c r="O261" s="90"/>
    </row>
    <row r="262" spans="15:15" s="58" customFormat="1" x14ac:dyDescent="0.25">
      <c r="O262" s="90"/>
    </row>
    <row r="263" spans="15:15" s="58" customFormat="1" x14ac:dyDescent="0.25">
      <c r="O263" s="90"/>
    </row>
    <row r="264" spans="15:15" s="58" customFormat="1" x14ac:dyDescent="0.25">
      <c r="O264" s="90"/>
    </row>
    <row r="265" spans="15:15" s="58" customFormat="1" x14ac:dyDescent="0.25">
      <c r="O265" s="90"/>
    </row>
    <row r="266" spans="15:15" s="58" customFormat="1" x14ac:dyDescent="0.25">
      <c r="O266" s="90"/>
    </row>
    <row r="267" spans="15:15" s="58" customFormat="1" x14ac:dyDescent="0.25">
      <c r="O267" s="90"/>
    </row>
    <row r="268" spans="15:15" s="58" customFormat="1" x14ac:dyDescent="0.25">
      <c r="O268" s="90"/>
    </row>
    <row r="269" spans="15:15" s="58" customFormat="1" x14ac:dyDescent="0.25">
      <c r="O269" s="90"/>
    </row>
    <row r="270" spans="15:15" s="58" customFormat="1" x14ac:dyDescent="0.25">
      <c r="O270" s="90"/>
    </row>
    <row r="271" spans="15:15" s="58" customFormat="1" x14ac:dyDescent="0.25">
      <c r="O271" s="90"/>
    </row>
    <row r="272" spans="15:15" s="58" customFormat="1" x14ac:dyDescent="0.25">
      <c r="O272" s="90"/>
    </row>
    <row r="273" spans="15:15" s="58" customFormat="1" x14ac:dyDescent="0.25">
      <c r="O273" s="90"/>
    </row>
    <row r="274" spans="15:15" s="58" customFormat="1" x14ac:dyDescent="0.25">
      <c r="O274" s="90"/>
    </row>
    <row r="275" spans="15:15" s="58" customFormat="1" x14ac:dyDescent="0.25">
      <c r="O275" s="90"/>
    </row>
    <row r="276" spans="15:15" s="58" customFormat="1" x14ac:dyDescent="0.25">
      <c r="O276" s="90"/>
    </row>
    <row r="277" spans="15:15" s="58" customFormat="1" x14ac:dyDescent="0.25">
      <c r="O277" s="90"/>
    </row>
    <row r="278" spans="15:15" s="58" customFormat="1" x14ac:dyDescent="0.25">
      <c r="O278" s="90"/>
    </row>
    <row r="279" spans="15:15" s="58" customFormat="1" x14ac:dyDescent="0.25">
      <c r="O279" s="90"/>
    </row>
    <row r="280" spans="15:15" s="58" customFormat="1" x14ac:dyDescent="0.25">
      <c r="O280" s="90"/>
    </row>
    <row r="281" spans="15:15" s="58" customFormat="1" x14ac:dyDescent="0.25">
      <c r="O281" s="90"/>
    </row>
    <row r="282" spans="15:15" s="58" customFormat="1" x14ac:dyDescent="0.25">
      <c r="O282" s="90"/>
    </row>
    <row r="283" spans="15:15" s="58" customFormat="1" x14ac:dyDescent="0.25">
      <c r="O283" s="90"/>
    </row>
    <row r="284" spans="15:15" s="58" customFormat="1" x14ac:dyDescent="0.25">
      <c r="O284" s="90"/>
    </row>
    <row r="285" spans="15:15" s="58" customFormat="1" x14ac:dyDescent="0.25">
      <c r="O285" s="90"/>
    </row>
    <row r="286" spans="15:15" s="58" customFormat="1" x14ac:dyDescent="0.25">
      <c r="O286" s="90"/>
    </row>
    <row r="287" spans="15:15" s="58" customFormat="1" x14ac:dyDescent="0.25">
      <c r="O287" s="90"/>
    </row>
    <row r="288" spans="15:15" s="58" customFormat="1" x14ac:dyDescent="0.25">
      <c r="O288" s="90"/>
    </row>
    <row r="289" spans="15:15" s="58" customFormat="1" x14ac:dyDescent="0.25">
      <c r="O289" s="90"/>
    </row>
    <row r="290" spans="15:15" s="58" customFormat="1" x14ac:dyDescent="0.25">
      <c r="O290" s="90"/>
    </row>
    <row r="291" spans="15:15" s="58" customFormat="1" x14ac:dyDescent="0.25">
      <c r="O291" s="90"/>
    </row>
    <row r="292" spans="15:15" s="58" customFormat="1" x14ac:dyDescent="0.25">
      <c r="O292" s="90"/>
    </row>
    <row r="293" spans="15:15" s="58" customFormat="1" x14ac:dyDescent="0.25">
      <c r="O293" s="90"/>
    </row>
    <row r="294" spans="15:15" s="58" customFormat="1" x14ac:dyDescent="0.25">
      <c r="O294" s="90"/>
    </row>
    <row r="295" spans="15:15" s="58" customFormat="1" x14ac:dyDescent="0.25">
      <c r="O295" s="90"/>
    </row>
    <row r="296" spans="15:15" s="58" customFormat="1" x14ac:dyDescent="0.25">
      <c r="O296" s="90"/>
    </row>
    <row r="297" spans="15:15" s="58" customFormat="1" x14ac:dyDescent="0.25">
      <c r="O297" s="90"/>
    </row>
    <row r="298" spans="15:15" s="58" customFormat="1" x14ac:dyDescent="0.25">
      <c r="O298" s="90"/>
    </row>
    <row r="299" spans="15:15" s="58" customFormat="1" x14ac:dyDescent="0.25">
      <c r="O299" s="90"/>
    </row>
    <row r="300" spans="15:15" s="58" customFormat="1" x14ac:dyDescent="0.25">
      <c r="O300" s="90"/>
    </row>
    <row r="301" spans="15:15" s="58" customFormat="1" x14ac:dyDescent="0.25">
      <c r="O301" s="90"/>
    </row>
    <row r="302" spans="15:15" s="58" customFormat="1" x14ac:dyDescent="0.25">
      <c r="O302" s="90"/>
    </row>
    <row r="303" spans="15:15" s="58" customFormat="1" x14ac:dyDescent="0.25">
      <c r="O303" s="90"/>
    </row>
    <row r="304" spans="15:15" s="58" customFormat="1" x14ac:dyDescent="0.25">
      <c r="O304" s="90"/>
    </row>
    <row r="305" spans="15:15" s="58" customFormat="1" x14ac:dyDescent="0.25">
      <c r="O305" s="90"/>
    </row>
    <row r="306" spans="15:15" s="58" customFormat="1" x14ac:dyDescent="0.25">
      <c r="O306" s="90"/>
    </row>
    <row r="307" spans="15:15" s="58" customFormat="1" x14ac:dyDescent="0.25">
      <c r="O307" s="90"/>
    </row>
    <row r="308" spans="15:15" s="58" customFormat="1" x14ac:dyDescent="0.25">
      <c r="O308" s="90"/>
    </row>
    <row r="309" spans="15:15" s="58" customFormat="1" x14ac:dyDescent="0.25">
      <c r="O309" s="90"/>
    </row>
    <row r="310" spans="15:15" s="58" customFormat="1" x14ac:dyDescent="0.25">
      <c r="O310" s="90"/>
    </row>
    <row r="311" spans="15:15" s="58" customFormat="1" x14ac:dyDescent="0.25">
      <c r="O311" s="90"/>
    </row>
    <row r="312" spans="15:15" s="58" customFormat="1" x14ac:dyDescent="0.25">
      <c r="O312" s="90"/>
    </row>
    <row r="313" spans="15:15" s="58" customFormat="1" x14ac:dyDescent="0.25">
      <c r="O313" s="90"/>
    </row>
    <row r="314" spans="15:15" s="58" customFormat="1" x14ac:dyDescent="0.25">
      <c r="O314" s="90"/>
    </row>
    <row r="315" spans="15:15" s="58" customFormat="1" x14ac:dyDescent="0.25">
      <c r="O315" s="90"/>
    </row>
    <row r="316" spans="15:15" s="58" customFormat="1" x14ac:dyDescent="0.25">
      <c r="O316" s="90"/>
    </row>
    <row r="317" spans="15:15" s="58" customFormat="1" x14ac:dyDescent="0.25">
      <c r="O317" s="90"/>
    </row>
    <row r="318" spans="15:15" s="58" customFormat="1" x14ac:dyDescent="0.25">
      <c r="O318" s="90"/>
    </row>
    <row r="319" spans="15:15" s="58" customFormat="1" x14ac:dyDescent="0.25">
      <c r="O319" s="90"/>
    </row>
    <row r="320" spans="15:15" s="58" customFormat="1" x14ac:dyDescent="0.25">
      <c r="O320" s="90"/>
    </row>
    <row r="321" spans="15:15" s="58" customFormat="1" x14ac:dyDescent="0.25">
      <c r="O321" s="90"/>
    </row>
    <row r="322" spans="15:15" s="58" customFormat="1" x14ac:dyDescent="0.25">
      <c r="O322" s="90"/>
    </row>
    <row r="323" spans="15:15" s="58" customFormat="1" x14ac:dyDescent="0.25">
      <c r="O323" s="90"/>
    </row>
    <row r="324" spans="15:15" s="58" customFormat="1" x14ac:dyDescent="0.25">
      <c r="O324" s="90"/>
    </row>
    <row r="325" spans="15:15" s="58" customFormat="1" x14ac:dyDescent="0.25">
      <c r="O325" s="90"/>
    </row>
    <row r="326" spans="15:15" s="58" customFormat="1" x14ac:dyDescent="0.25">
      <c r="O326" s="90"/>
    </row>
    <row r="327" spans="15:15" s="58" customFormat="1" x14ac:dyDescent="0.25">
      <c r="O327" s="90"/>
    </row>
    <row r="328" spans="15:15" s="58" customFormat="1" x14ac:dyDescent="0.25">
      <c r="O328" s="90"/>
    </row>
    <row r="329" spans="15:15" s="58" customFormat="1" x14ac:dyDescent="0.25">
      <c r="O329" s="90"/>
    </row>
    <row r="330" spans="15:15" s="58" customFormat="1" x14ac:dyDescent="0.25">
      <c r="O330" s="90"/>
    </row>
    <row r="331" spans="15:15" s="58" customFormat="1" x14ac:dyDescent="0.25">
      <c r="O331" s="90"/>
    </row>
    <row r="332" spans="15:15" s="58" customFormat="1" x14ac:dyDescent="0.25">
      <c r="O332" s="90"/>
    </row>
    <row r="333" spans="15:15" s="58" customFormat="1" x14ac:dyDescent="0.25">
      <c r="O333" s="90"/>
    </row>
    <row r="334" spans="15:15" s="58" customFormat="1" x14ac:dyDescent="0.25">
      <c r="O334" s="90"/>
    </row>
    <row r="335" spans="15:15" s="58" customFormat="1" x14ac:dyDescent="0.25">
      <c r="O335" s="90"/>
    </row>
    <row r="336" spans="15:15" s="58" customFormat="1" x14ac:dyDescent="0.25">
      <c r="O336" s="90"/>
    </row>
    <row r="337" spans="15:15" s="58" customFormat="1" x14ac:dyDescent="0.25">
      <c r="O337" s="90"/>
    </row>
    <row r="338" spans="15:15" s="58" customFormat="1" x14ac:dyDescent="0.25">
      <c r="O338" s="90"/>
    </row>
    <row r="339" spans="15:15" s="58" customFormat="1" x14ac:dyDescent="0.25">
      <c r="O339" s="90"/>
    </row>
    <row r="340" spans="15:15" s="58" customFormat="1" x14ac:dyDescent="0.25">
      <c r="O340" s="90"/>
    </row>
    <row r="341" spans="15:15" s="58" customFormat="1" x14ac:dyDescent="0.25">
      <c r="O341" s="90"/>
    </row>
    <row r="342" spans="15:15" s="58" customFormat="1" x14ac:dyDescent="0.25">
      <c r="O342" s="90"/>
    </row>
    <row r="343" spans="15:15" s="58" customFormat="1" x14ac:dyDescent="0.25">
      <c r="O343" s="90"/>
    </row>
    <row r="344" spans="15:15" s="58" customFormat="1" x14ac:dyDescent="0.25">
      <c r="O344" s="90"/>
    </row>
    <row r="345" spans="15:15" s="58" customFormat="1" x14ac:dyDescent="0.25">
      <c r="O345" s="90"/>
    </row>
    <row r="346" spans="15:15" s="58" customFormat="1" x14ac:dyDescent="0.25">
      <c r="O346" s="90"/>
    </row>
    <row r="347" spans="15:15" s="58" customFormat="1" x14ac:dyDescent="0.25">
      <c r="O347" s="90"/>
    </row>
    <row r="348" spans="15:15" s="58" customFormat="1" x14ac:dyDescent="0.25">
      <c r="O348" s="90"/>
    </row>
    <row r="349" spans="15:15" s="58" customFormat="1" x14ac:dyDescent="0.25">
      <c r="O349" s="90"/>
    </row>
    <row r="350" spans="15:15" s="58" customFormat="1" x14ac:dyDescent="0.25">
      <c r="O350" s="90"/>
    </row>
    <row r="351" spans="15:15" s="58" customFormat="1" x14ac:dyDescent="0.25">
      <c r="O351" s="90"/>
    </row>
    <row r="352" spans="15:15" s="58" customFormat="1" x14ac:dyDescent="0.25">
      <c r="O352" s="90"/>
    </row>
    <row r="353" spans="15:15" s="58" customFormat="1" x14ac:dyDescent="0.25">
      <c r="O353" s="90"/>
    </row>
    <row r="354" spans="15:15" s="58" customFormat="1" x14ac:dyDescent="0.25">
      <c r="O354" s="90"/>
    </row>
    <row r="355" spans="15:15" s="58" customFormat="1" x14ac:dyDescent="0.25">
      <c r="O355" s="90"/>
    </row>
    <row r="356" spans="15:15" s="58" customFormat="1" x14ac:dyDescent="0.25">
      <c r="O356" s="90"/>
    </row>
    <row r="357" spans="15:15" s="58" customFormat="1" x14ac:dyDescent="0.25">
      <c r="O357" s="90"/>
    </row>
    <row r="358" spans="15:15" s="58" customFormat="1" x14ac:dyDescent="0.25">
      <c r="O358" s="90"/>
    </row>
    <row r="359" spans="15:15" s="58" customFormat="1" x14ac:dyDescent="0.25">
      <c r="O359" s="90"/>
    </row>
    <row r="360" spans="15:15" s="58" customFormat="1" x14ac:dyDescent="0.25">
      <c r="O360" s="90"/>
    </row>
    <row r="361" spans="15:15" s="58" customFormat="1" x14ac:dyDescent="0.25">
      <c r="O361" s="90"/>
    </row>
    <row r="362" spans="15:15" s="58" customFormat="1" x14ac:dyDescent="0.25">
      <c r="O362" s="90"/>
    </row>
    <row r="363" spans="15:15" s="58" customFormat="1" x14ac:dyDescent="0.25">
      <c r="O363" s="90"/>
    </row>
    <row r="364" spans="15:15" s="58" customFormat="1" x14ac:dyDescent="0.25">
      <c r="O364" s="90"/>
    </row>
    <row r="365" spans="15:15" s="58" customFormat="1" x14ac:dyDescent="0.25">
      <c r="O365" s="90"/>
    </row>
    <row r="366" spans="15:15" s="58" customFormat="1" x14ac:dyDescent="0.25">
      <c r="O366" s="90"/>
    </row>
    <row r="367" spans="15:15" s="58" customFormat="1" x14ac:dyDescent="0.25">
      <c r="O367" s="90"/>
    </row>
    <row r="368" spans="15:15" s="58" customFormat="1" x14ac:dyDescent="0.25">
      <c r="O368" s="90"/>
    </row>
    <row r="369" spans="15:15" s="58" customFormat="1" x14ac:dyDescent="0.25">
      <c r="O369" s="90"/>
    </row>
    <row r="370" spans="15:15" s="58" customFormat="1" x14ac:dyDescent="0.25">
      <c r="O370" s="90"/>
    </row>
    <row r="371" spans="15:15" s="58" customFormat="1" x14ac:dyDescent="0.25">
      <c r="O371" s="90"/>
    </row>
    <row r="372" spans="15:15" s="58" customFormat="1" x14ac:dyDescent="0.25">
      <c r="O372" s="90"/>
    </row>
    <row r="373" spans="15:15" s="58" customFormat="1" x14ac:dyDescent="0.25">
      <c r="O373" s="90"/>
    </row>
    <row r="374" spans="15:15" s="58" customFormat="1" x14ac:dyDescent="0.25">
      <c r="O374" s="90"/>
    </row>
    <row r="375" spans="15:15" s="58" customFormat="1" x14ac:dyDescent="0.25">
      <c r="O375" s="90"/>
    </row>
    <row r="376" spans="15:15" s="58" customFormat="1" x14ac:dyDescent="0.25">
      <c r="O376" s="90"/>
    </row>
    <row r="377" spans="15:15" s="58" customFormat="1" x14ac:dyDescent="0.25">
      <c r="O377" s="90"/>
    </row>
    <row r="378" spans="15:15" s="58" customFormat="1" x14ac:dyDescent="0.25">
      <c r="O378" s="90"/>
    </row>
    <row r="379" spans="15:15" s="58" customFormat="1" x14ac:dyDescent="0.25">
      <c r="O379" s="90"/>
    </row>
    <row r="380" spans="15:15" s="58" customFormat="1" x14ac:dyDescent="0.25">
      <c r="O380" s="90"/>
    </row>
    <row r="381" spans="15:15" s="58" customFormat="1" x14ac:dyDescent="0.25">
      <c r="O381" s="90"/>
    </row>
    <row r="382" spans="15:15" s="58" customFormat="1" x14ac:dyDescent="0.25">
      <c r="O382" s="90"/>
    </row>
    <row r="383" spans="15:15" s="58" customFormat="1" x14ac:dyDescent="0.25">
      <c r="O383" s="90"/>
    </row>
    <row r="384" spans="15:15" s="58" customFormat="1" x14ac:dyDescent="0.25">
      <c r="O384" s="90"/>
    </row>
    <row r="385" spans="15:15" s="58" customFormat="1" x14ac:dyDescent="0.25">
      <c r="O385" s="90"/>
    </row>
    <row r="386" spans="15:15" s="58" customFormat="1" x14ac:dyDescent="0.25">
      <c r="O386" s="90"/>
    </row>
    <row r="387" spans="15:15" s="58" customFormat="1" x14ac:dyDescent="0.25">
      <c r="O387" s="90"/>
    </row>
    <row r="388" spans="15:15" s="58" customFormat="1" x14ac:dyDescent="0.25">
      <c r="O388" s="90"/>
    </row>
    <row r="389" spans="15:15" s="58" customFormat="1" x14ac:dyDescent="0.25">
      <c r="O389" s="90"/>
    </row>
    <row r="390" spans="15:15" s="58" customFormat="1" x14ac:dyDescent="0.25">
      <c r="O390" s="90"/>
    </row>
    <row r="391" spans="15:15" s="58" customFormat="1" x14ac:dyDescent="0.25">
      <c r="O391" s="90"/>
    </row>
    <row r="392" spans="15:15" s="58" customFormat="1" x14ac:dyDescent="0.25">
      <c r="O392" s="90"/>
    </row>
    <row r="393" spans="15:15" s="58" customFormat="1" x14ac:dyDescent="0.25">
      <c r="O393" s="90"/>
    </row>
    <row r="394" spans="15:15" s="58" customFormat="1" x14ac:dyDescent="0.25">
      <c r="O394" s="90"/>
    </row>
    <row r="395" spans="15:15" s="58" customFormat="1" x14ac:dyDescent="0.25">
      <c r="O395" s="90"/>
    </row>
    <row r="396" spans="15:15" s="58" customFormat="1" x14ac:dyDescent="0.25">
      <c r="O396" s="90"/>
    </row>
    <row r="397" spans="15:15" s="58" customFormat="1" x14ac:dyDescent="0.25">
      <c r="O397" s="90"/>
    </row>
    <row r="398" spans="15:15" s="58" customFormat="1" x14ac:dyDescent="0.25">
      <c r="O398" s="90"/>
    </row>
    <row r="399" spans="15:15" s="58" customFormat="1" x14ac:dyDescent="0.25">
      <c r="O399" s="90"/>
    </row>
    <row r="400" spans="15:15" s="58" customFormat="1" x14ac:dyDescent="0.25">
      <c r="O400" s="90"/>
    </row>
    <row r="401" spans="15:15" s="58" customFormat="1" x14ac:dyDescent="0.25">
      <c r="O401" s="90"/>
    </row>
    <row r="402" spans="15:15" s="58" customFormat="1" x14ac:dyDescent="0.25">
      <c r="O402" s="90"/>
    </row>
    <row r="403" spans="15:15" s="58" customFormat="1" x14ac:dyDescent="0.25">
      <c r="O403" s="90"/>
    </row>
    <row r="404" spans="15:15" s="58" customFormat="1" x14ac:dyDescent="0.25">
      <c r="O404" s="90"/>
    </row>
    <row r="405" spans="15:15" s="58" customFormat="1" x14ac:dyDescent="0.25">
      <c r="O405" s="90"/>
    </row>
    <row r="406" spans="15:15" s="58" customFormat="1" x14ac:dyDescent="0.25">
      <c r="O406" s="90"/>
    </row>
    <row r="407" spans="15:15" s="58" customFormat="1" x14ac:dyDescent="0.25">
      <c r="O407" s="90"/>
    </row>
    <row r="408" spans="15:15" s="58" customFormat="1" x14ac:dyDescent="0.25">
      <c r="O408" s="90"/>
    </row>
    <row r="409" spans="15:15" s="58" customFormat="1" x14ac:dyDescent="0.25">
      <c r="O409" s="90"/>
    </row>
    <row r="410" spans="15:15" s="58" customFormat="1" x14ac:dyDescent="0.25">
      <c r="O410" s="90"/>
    </row>
    <row r="411" spans="15:15" s="58" customFormat="1" x14ac:dyDescent="0.25">
      <c r="O411" s="90"/>
    </row>
    <row r="412" spans="15:15" s="58" customFormat="1" x14ac:dyDescent="0.25">
      <c r="O412" s="90"/>
    </row>
    <row r="413" spans="15:15" s="58" customFormat="1" x14ac:dyDescent="0.25">
      <c r="O413" s="90"/>
    </row>
    <row r="414" spans="15:15" s="58" customFormat="1" x14ac:dyDescent="0.25">
      <c r="O414" s="90"/>
    </row>
    <row r="415" spans="15:15" s="58" customFormat="1" x14ac:dyDescent="0.25">
      <c r="O415" s="90"/>
    </row>
    <row r="416" spans="15:15" s="58" customFormat="1" x14ac:dyDescent="0.25">
      <c r="O416" s="90"/>
    </row>
    <row r="417" spans="15:15" s="58" customFormat="1" x14ac:dyDescent="0.25">
      <c r="O417" s="90"/>
    </row>
    <row r="418" spans="15:15" s="58" customFormat="1" x14ac:dyDescent="0.25">
      <c r="O418" s="90"/>
    </row>
    <row r="419" spans="15:15" s="58" customFormat="1" x14ac:dyDescent="0.25">
      <c r="O419" s="90"/>
    </row>
    <row r="420" spans="15:15" s="58" customFormat="1" x14ac:dyDescent="0.25">
      <c r="O420" s="90"/>
    </row>
    <row r="421" spans="15:15" s="58" customFormat="1" x14ac:dyDescent="0.25">
      <c r="O421" s="90"/>
    </row>
    <row r="422" spans="15:15" s="58" customFormat="1" x14ac:dyDescent="0.25">
      <c r="O422" s="90"/>
    </row>
    <row r="423" spans="15:15" s="58" customFormat="1" x14ac:dyDescent="0.25">
      <c r="O423" s="90"/>
    </row>
    <row r="424" spans="15:15" s="58" customFormat="1" x14ac:dyDescent="0.25">
      <c r="O424" s="90"/>
    </row>
    <row r="425" spans="15:15" s="58" customFormat="1" x14ac:dyDescent="0.25">
      <c r="O425" s="90"/>
    </row>
    <row r="426" spans="15:15" s="58" customFormat="1" x14ac:dyDescent="0.25">
      <c r="O426" s="90"/>
    </row>
    <row r="427" spans="15:15" s="58" customFormat="1" x14ac:dyDescent="0.25">
      <c r="O427" s="90"/>
    </row>
    <row r="428" spans="15:15" s="58" customFormat="1" x14ac:dyDescent="0.25">
      <c r="O428" s="90"/>
    </row>
    <row r="429" spans="15:15" s="58" customFormat="1" x14ac:dyDescent="0.25">
      <c r="O429" s="90"/>
    </row>
    <row r="430" spans="15:15" s="58" customFormat="1" x14ac:dyDescent="0.25">
      <c r="O430" s="90"/>
    </row>
    <row r="431" spans="15:15" s="58" customFormat="1" x14ac:dyDescent="0.25">
      <c r="O431" s="90"/>
    </row>
    <row r="432" spans="15:15" s="58" customFormat="1" x14ac:dyDescent="0.25">
      <c r="O432" s="90"/>
    </row>
    <row r="433" spans="15:15" s="58" customFormat="1" x14ac:dyDescent="0.25">
      <c r="O433" s="90"/>
    </row>
    <row r="434" spans="15:15" s="58" customFormat="1" x14ac:dyDescent="0.25">
      <c r="O434" s="90"/>
    </row>
    <row r="435" spans="15:15" s="58" customFormat="1" x14ac:dyDescent="0.25">
      <c r="O435" s="90"/>
    </row>
    <row r="436" spans="15:15" s="58" customFormat="1" x14ac:dyDescent="0.25">
      <c r="O436" s="90"/>
    </row>
    <row r="437" spans="15:15" s="58" customFormat="1" x14ac:dyDescent="0.25">
      <c r="O437" s="90"/>
    </row>
    <row r="438" spans="15:15" s="58" customFormat="1" x14ac:dyDescent="0.25">
      <c r="O438" s="90"/>
    </row>
    <row r="439" spans="15:15" s="58" customFormat="1" x14ac:dyDescent="0.25">
      <c r="O439" s="90"/>
    </row>
    <row r="440" spans="15:15" s="58" customFormat="1" x14ac:dyDescent="0.25">
      <c r="O440" s="90"/>
    </row>
    <row r="441" spans="15:15" s="58" customFormat="1" x14ac:dyDescent="0.25">
      <c r="O441" s="90"/>
    </row>
    <row r="442" spans="15:15" s="58" customFormat="1" x14ac:dyDescent="0.25">
      <c r="O442" s="90"/>
    </row>
    <row r="443" spans="15:15" s="58" customFormat="1" x14ac:dyDescent="0.25">
      <c r="O443" s="90"/>
    </row>
    <row r="444" spans="15:15" s="58" customFormat="1" x14ac:dyDescent="0.25">
      <c r="O444" s="90"/>
    </row>
    <row r="445" spans="15:15" s="58" customFormat="1" x14ac:dyDescent="0.25">
      <c r="O445" s="90"/>
    </row>
    <row r="446" spans="15:15" s="58" customFormat="1" x14ac:dyDescent="0.25">
      <c r="O446" s="90"/>
    </row>
    <row r="447" spans="15:15" s="58" customFormat="1" x14ac:dyDescent="0.25">
      <c r="O447" s="90"/>
    </row>
    <row r="448" spans="15:15" s="58" customFormat="1" x14ac:dyDescent="0.25">
      <c r="O448" s="90"/>
    </row>
    <row r="449" spans="15:15" s="58" customFormat="1" x14ac:dyDescent="0.25">
      <c r="O449" s="90"/>
    </row>
    <row r="450" spans="15:15" s="58" customFormat="1" x14ac:dyDescent="0.25">
      <c r="O450" s="90"/>
    </row>
    <row r="451" spans="15:15" s="58" customFormat="1" x14ac:dyDescent="0.25">
      <c r="O451" s="90"/>
    </row>
    <row r="452" spans="15:15" s="58" customFormat="1" x14ac:dyDescent="0.25">
      <c r="O452" s="90"/>
    </row>
    <row r="453" spans="15:15" s="58" customFormat="1" x14ac:dyDescent="0.25">
      <c r="O453" s="90"/>
    </row>
    <row r="454" spans="15:15" s="58" customFormat="1" x14ac:dyDescent="0.25">
      <c r="O454" s="90"/>
    </row>
    <row r="455" spans="15:15" s="58" customFormat="1" x14ac:dyDescent="0.25">
      <c r="O455" s="90"/>
    </row>
    <row r="456" spans="15:15" s="58" customFormat="1" x14ac:dyDescent="0.25">
      <c r="O456" s="90"/>
    </row>
    <row r="457" spans="15:15" s="58" customFormat="1" x14ac:dyDescent="0.25">
      <c r="O457" s="90"/>
    </row>
    <row r="458" spans="15:15" s="58" customFormat="1" x14ac:dyDescent="0.25">
      <c r="O458" s="90"/>
    </row>
    <row r="459" spans="15:15" s="58" customFormat="1" x14ac:dyDescent="0.25">
      <c r="O459" s="90"/>
    </row>
    <row r="460" spans="15:15" s="58" customFormat="1" x14ac:dyDescent="0.25">
      <c r="O460" s="90"/>
    </row>
    <row r="461" spans="15:15" s="58" customFormat="1" x14ac:dyDescent="0.25">
      <c r="O461" s="90"/>
    </row>
    <row r="462" spans="15:15" s="58" customFormat="1" x14ac:dyDescent="0.25">
      <c r="O462" s="90"/>
    </row>
    <row r="463" spans="15:15" s="58" customFormat="1" x14ac:dyDescent="0.25">
      <c r="O463" s="90"/>
    </row>
    <row r="464" spans="15:15" s="58" customFormat="1" x14ac:dyDescent="0.25">
      <c r="O464" s="90"/>
    </row>
    <row r="465" spans="15:15" s="58" customFormat="1" x14ac:dyDescent="0.25">
      <c r="O465" s="90"/>
    </row>
    <row r="466" spans="15:15" s="58" customFormat="1" x14ac:dyDescent="0.25">
      <c r="O466" s="90"/>
    </row>
    <row r="467" spans="15:15" s="58" customFormat="1" x14ac:dyDescent="0.25">
      <c r="O467" s="90"/>
    </row>
    <row r="468" spans="15:15" s="58" customFormat="1" x14ac:dyDescent="0.25">
      <c r="O468" s="90"/>
    </row>
    <row r="469" spans="15:15" s="58" customFormat="1" x14ac:dyDescent="0.25">
      <c r="O469" s="90"/>
    </row>
    <row r="470" spans="15:15" s="58" customFormat="1" x14ac:dyDescent="0.25">
      <c r="O470" s="90"/>
    </row>
    <row r="471" spans="15:15" s="58" customFormat="1" x14ac:dyDescent="0.25">
      <c r="O471" s="90"/>
    </row>
    <row r="472" spans="15:15" s="58" customFormat="1" x14ac:dyDescent="0.25">
      <c r="O472" s="90"/>
    </row>
    <row r="473" spans="15:15" s="58" customFormat="1" x14ac:dyDescent="0.25">
      <c r="O473" s="90"/>
    </row>
    <row r="474" spans="15:15" s="58" customFormat="1" x14ac:dyDescent="0.25">
      <c r="O474" s="90"/>
    </row>
    <row r="475" spans="15:15" s="58" customFormat="1" x14ac:dyDescent="0.25">
      <c r="O475" s="90"/>
    </row>
    <row r="476" spans="15:15" s="58" customFormat="1" x14ac:dyDescent="0.25">
      <c r="O476" s="90"/>
    </row>
    <row r="477" spans="15:15" s="58" customFormat="1" x14ac:dyDescent="0.25">
      <c r="O477" s="90"/>
    </row>
    <row r="478" spans="15:15" s="58" customFormat="1" x14ac:dyDescent="0.25">
      <c r="O478" s="90"/>
    </row>
    <row r="479" spans="15:15" s="58" customFormat="1" x14ac:dyDescent="0.25">
      <c r="O479" s="90"/>
    </row>
    <row r="480" spans="15:15" s="58" customFormat="1" x14ac:dyDescent="0.25">
      <c r="O480" s="90"/>
    </row>
    <row r="481" spans="15:15" s="58" customFormat="1" x14ac:dyDescent="0.25">
      <c r="O481" s="90"/>
    </row>
    <row r="482" spans="15:15" s="58" customFormat="1" x14ac:dyDescent="0.25">
      <c r="O482" s="90"/>
    </row>
    <row r="483" spans="15:15" s="58" customFormat="1" x14ac:dyDescent="0.25">
      <c r="O483" s="90"/>
    </row>
    <row r="484" spans="15:15" s="58" customFormat="1" x14ac:dyDescent="0.25">
      <c r="O484" s="90"/>
    </row>
    <row r="485" spans="15:15" s="58" customFormat="1" x14ac:dyDescent="0.25">
      <c r="O485" s="90"/>
    </row>
    <row r="486" spans="15:15" s="58" customFormat="1" x14ac:dyDescent="0.25">
      <c r="O486" s="90"/>
    </row>
    <row r="487" spans="15:15" s="58" customFormat="1" x14ac:dyDescent="0.25">
      <c r="O487" s="90"/>
    </row>
    <row r="488" spans="15:15" s="58" customFormat="1" x14ac:dyDescent="0.25">
      <c r="O488" s="90"/>
    </row>
    <row r="489" spans="15:15" s="58" customFormat="1" x14ac:dyDescent="0.25">
      <c r="O489" s="90"/>
    </row>
    <row r="490" spans="15:15" s="58" customFormat="1" x14ac:dyDescent="0.25">
      <c r="O490" s="90"/>
    </row>
    <row r="491" spans="15:15" s="58" customFormat="1" x14ac:dyDescent="0.25">
      <c r="O491" s="90"/>
    </row>
    <row r="492" spans="15:15" s="58" customFormat="1" x14ac:dyDescent="0.25">
      <c r="O492" s="90"/>
    </row>
    <row r="493" spans="15:15" s="58" customFormat="1" x14ac:dyDescent="0.25">
      <c r="O493" s="90"/>
    </row>
    <row r="494" spans="15:15" s="58" customFormat="1" x14ac:dyDescent="0.25">
      <c r="O494" s="90"/>
    </row>
    <row r="495" spans="15:15" s="58" customFormat="1" x14ac:dyDescent="0.25">
      <c r="O495" s="90"/>
    </row>
    <row r="496" spans="15:15" s="58" customFormat="1" x14ac:dyDescent="0.25">
      <c r="O496" s="90"/>
    </row>
    <row r="497" spans="15:15" s="58" customFormat="1" x14ac:dyDescent="0.25">
      <c r="O497" s="90"/>
    </row>
    <row r="498" spans="15:15" s="58" customFormat="1" x14ac:dyDescent="0.25">
      <c r="O498" s="90"/>
    </row>
    <row r="499" spans="15:15" s="58" customFormat="1" x14ac:dyDescent="0.25">
      <c r="O499" s="90"/>
    </row>
    <row r="500" spans="15:15" s="58" customFormat="1" x14ac:dyDescent="0.25">
      <c r="O500" s="90"/>
    </row>
    <row r="501" spans="15:15" s="58" customFormat="1" x14ac:dyDescent="0.25">
      <c r="O501" s="90"/>
    </row>
    <row r="502" spans="15:15" s="58" customFormat="1" x14ac:dyDescent="0.25">
      <c r="O502" s="90"/>
    </row>
    <row r="503" spans="15:15" s="58" customFormat="1" x14ac:dyDescent="0.25">
      <c r="O503" s="90"/>
    </row>
    <row r="504" spans="15:15" s="58" customFormat="1" x14ac:dyDescent="0.25">
      <c r="O504" s="90"/>
    </row>
    <row r="505" spans="15:15" s="58" customFormat="1" x14ac:dyDescent="0.25">
      <c r="O505" s="90"/>
    </row>
    <row r="506" spans="15:15" s="58" customFormat="1" x14ac:dyDescent="0.25">
      <c r="O506" s="90"/>
    </row>
    <row r="507" spans="15:15" s="58" customFormat="1" x14ac:dyDescent="0.25">
      <c r="O507" s="90"/>
    </row>
    <row r="508" spans="15:15" s="58" customFormat="1" x14ac:dyDescent="0.25">
      <c r="O508" s="90"/>
    </row>
    <row r="509" spans="15:15" s="58" customFormat="1" x14ac:dyDescent="0.25">
      <c r="O509" s="90"/>
    </row>
    <row r="510" spans="15:15" s="58" customFormat="1" x14ac:dyDescent="0.25">
      <c r="O510" s="90"/>
    </row>
    <row r="511" spans="15:15" s="58" customFormat="1" x14ac:dyDescent="0.25">
      <c r="O511" s="90"/>
    </row>
    <row r="512" spans="15:15" s="58" customFormat="1" x14ac:dyDescent="0.25">
      <c r="O512" s="90"/>
    </row>
    <row r="513" spans="15:15" s="58" customFormat="1" x14ac:dyDescent="0.25">
      <c r="O513" s="90"/>
    </row>
    <row r="514" spans="15:15" s="58" customFormat="1" x14ac:dyDescent="0.25">
      <c r="O514" s="90"/>
    </row>
    <row r="515" spans="15:15" s="58" customFormat="1" x14ac:dyDescent="0.25">
      <c r="O515" s="90"/>
    </row>
    <row r="516" spans="15:15" s="58" customFormat="1" x14ac:dyDescent="0.25">
      <c r="O516" s="90"/>
    </row>
    <row r="517" spans="15:15" s="58" customFormat="1" x14ac:dyDescent="0.25">
      <c r="O517" s="90"/>
    </row>
    <row r="518" spans="15:15" s="58" customFormat="1" x14ac:dyDescent="0.25">
      <c r="O518" s="90"/>
    </row>
    <row r="519" spans="15:15" s="58" customFormat="1" x14ac:dyDescent="0.25">
      <c r="O519" s="90"/>
    </row>
    <row r="520" spans="15:15" s="58" customFormat="1" x14ac:dyDescent="0.25">
      <c r="O520" s="90"/>
    </row>
    <row r="521" spans="15:15" s="58" customFormat="1" x14ac:dyDescent="0.25">
      <c r="O521" s="90"/>
    </row>
    <row r="522" spans="15:15" s="58" customFormat="1" x14ac:dyDescent="0.25">
      <c r="O522" s="90"/>
    </row>
    <row r="523" spans="15:15" s="58" customFormat="1" x14ac:dyDescent="0.25">
      <c r="O523" s="90"/>
    </row>
    <row r="524" spans="15:15" s="58" customFormat="1" x14ac:dyDescent="0.25">
      <c r="O524" s="90"/>
    </row>
    <row r="525" spans="15:15" s="58" customFormat="1" x14ac:dyDescent="0.25">
      <c r="O525" s="90"/>
    </row>
    <row r="526" spans="15:15" s="58" customFormat="1" x14ac:dyDescent="0.25">
      <c r="O526" s="90"/>
    </row>
    <row r="527" spans="15:15" s="58" customFormat="1" x14ac:dyDescent="0.25">
      <c r="O527" s="90"/>
    </row>
    <row r="528" spans="15:15" s="58" customFormat="1" x14ac:dyDescent="0.25">
      <c r="O528" s="90"/>
    </row>
    <row r="529" spans="15:15" s="58" customFormat="1" x14ac:dyDescent="0.25">
      <c r="O529" s="90"/>
    </row>
    <row r="530" spans="15:15" s="58" customFormat="1" x14ac:dyDescent="0.25">
      <c r="O530" s="90"/>
    </row>
    <row r="531" spans="15:15" s="58" customFormat="1" x14ac:dyDescent="0.25">
      <c r="O531" s="90"/>
    </row>
    <row r="532" spans="15:15" s="58" customFormat="1" x14ac:dyDescent="0.25">
      <c r="O532" s="90"/>
    </row>
    <row r="533" spans="15:15" s="58" customFormat="1" x14ac:dyDescent="0.25">
      <c r="O533" s="90"/>
    </row>
    <row r="534" spans="15:15" s="58" customFormat="1" x14ac:dyDescent="0.25">
      <c r="O534" s="90"/>
    </row>
    <row r="535" spans="15:15" s="58" customFormat="1" x14ac:dyDescent="0.25">
      <c r="O535" s="90"/>
    </row>
    <row r="536" spans="15:15" s="58" customFormat="1" x14ac:dyDescent="0.25">
      <c r="O536" s="90"/>
    </row>
    <row r="537" spans="15:15" s="58" customFormat="1" x14ac:dyDescent="0.25">
      <c r="O537" s="90"/>
    </row>
    <row r="538" spans="15:15" s="58" customFormat="1" x14ac:dyDescent="0.25">
      <c r="O538" s="90"/>
    </row>
    <row r="539" spans="15:15" s="58" customFormat="1" x14ac:dyDescent="0.25">
      <c r="O539" s="90"/>
    </row>
    <row r="540" spans="15:15" s="58" customFormat="1" x14ac:dyDescent="0.25">
      <c r="O540" s="90"/>
    </row>
    <row r="541" spans="15:15" s="58" customFormat="1" x14ac:dyDescent="0.25">
      <c r="O541" s="90"/>
    </row>
    <row r="542" spans="15:15" s="58" customFormat="1" x14ac:dyDescent="0.25">
      <c r="O542" s="90"/>
    </row>
    <row r="543" spans="15:15" s="58" customFormat="1" x14ac:dyDescent="0.25">
      <c r="O543" s="90"/>
    </row>
    <row r="544" spans="15:15" s="58" customFormat="1" x14ac:dyDescent="0.25">
      <c r="O544" s="90"/>
    </row>
    <row r="545" spans="15:15" s="58" customFormat="1" x14ac:dyDescent="0.25">
      <c r="O545" s="90"/>
    </row>
    <row r="546" spans="15:15" s="58" customFormat="1" x14ac:dyDescent="0.25">
      <c r="O546" s="90"/>
    </row>
    <row r="547" spans="15:15" s="58" customFormat="1" x14ac:dyDescent="0.25">
      <c r="O547" s="90"/>
    </row>
    <row r="548" spans="15:15" s="58" customFormat="1" x14ac:dyDescent="0.25">
      <c r="O548" s="90"/>
    </row>
    <row r="549" spans="15:15" s="58" customFormat="1" x14ac:dyDescent="0.25">
      <c r="O549" s="90"/>
    </row>
    <row r="550" spans="15:15" s="58" customFormat="1" x14ac:dyDescent="0.25">
      <c r="O550" s="90"/>
    </row>
    <row r="551" spans="15:15" s="58" customFormat="1" x14ac:dyDescent="0.25">
      <c r="O551" s="90"/>
    </row>
    <row r="552" spans="15:15" s="58" customFormat="1" x14ac:dyDescent="0.25">
      <c r="O552" s="90"/>
    </row>
    <row r="553" spans="15:15" s="58" customFormat="1" x14ac:dyDescent="0.25">
      <c r="O553" s="90"/>
    </row>
    <row r="554" spans="15:15" s="58" customFormat="1" x14ac:dyDescent="0.25">
      <c r="O554" s="90"/>
    </row>
    <row r="555" spans="15:15" s="58" customFormat="1" x14ac:dyDescent="0.25">
      <c r="O555" s="90"/>
    </row>
    <row r="556" spans="15:15" s="58" customFormat="1" x14ac:dyDescent="0.25">
      <c r="O556" s="90"/>
    </row>
    <row r="557" spans="15:15" s="58" customFormat="1" x14ac:dyDescent="0.25">
      <c r="O557" s="90"/>
    </row>
    <row r="558" spans="15:15" s="58" customFormat="1" x14ac:dyDescent="0.25">
      <c r="O558" s="90"/>
    </row>
    <row r="559" spans="15:15" s="58" customFormat="1" x14ac:dyDescent="0.25">
      <c r="O559" s="90"/>
    </row>
    <row r="560" spans="15:15" s="58" customFormat="1" x14ac:dyDescent="0.25">
      <c r="O560" s="90"/>
    </row>
    <row r="561" spans="15:15" s="58" customFormat="1" x14ac:dyDescent="0.25">
      <c r="O561" s="90"/>
    </row>
    <row r="562" spans="15:15" s="58" customFormat="1" x14ac:dyDescent="0.25">
      <c r="O562" s="90"/>
    </row>
    <row r="563" spans="15:15" s="58" customFormat="1" x14ac:dyDescent="0.25">
      <c r="O563" s="90"/>
    </row>
    <row r="564" spans="15:15" s="58" customFormat="1" x14ac:dyDescent="0.25">
      <c r="O564" s="90"/>
    </row>
    <row r="565" spans="15:15" s="58" customFormat="1" x14ac:dyDescent="0.25">
      <c r="O565" s="90"/>
    </row>
    <row r="566" spans="15:15" s="58" customFormat="1" x14ac:dyDescent="0.25">
      <c r="O566" s="90"/>
    </row>
    <row r="567" spans="15:15" s="58" customFormat="1" x14ac:dyDescent="0.25">
      <c r="O567" s="90"/>
    </row>
    <row r="568" spans="15:15" s="58" customFormat="1" x14ac:dyDescent="0.25">
      <c r="O568" s="90"/>
    </row>
    <row r="569" spans="15:15" s="58" customFormat="1" x14ac:dyDescent="0.25">
      <c r="O569" s="90"/>
    </row>
    <row r="570" spans="15:15" s="58" customFormat="1" x14ac:dyDescent="0.25">
      <c r="O570" s="90"/>
    </row>
    <row r="571" spans="15:15" s="58" customFormat="1" x14ac:dyDescent="0.25">
      <c r="O571" s="90"/>
    </row>
    <row r="572" spans="15:15" s="58" customFormat="1" x14ac:dyDescent="0.25">
      <c r="O572" s="90"/>
    </row>
    <row r="573" spans="15:15" s="58" customFormat="1" x14ac:dyDescent="0.25">
      <c r="O573" s="90"/>
    </row>
    <row r="574" spans="15:15" s="58" customFormat="1" x14ac:dyDescent="0.25">
      <c r="O574" s="90"/>
    </row>
    <row r="575" spans="15:15" s="58" customFormat="1" x14ac:dyDescent="0.25">
      <c r="O575" s="90"/>
    </row>
    <row r="576" spans="15:15" s="58" customFormat="1" x14ac:dyDescent="0.25">
      <c r="O576" s="90"/>
    </row>
    <row r="577" spans="15:15" s="58" customFormat="1" x14ac:dyDescent="0.25">
      <c r="O577" s="90"/>
    </row>
    <row r="578" spans="15:15" s="58" customFormat="1" x14ac:dyDescent="0.25">
      <c r="O578" s="90"/>
    </row>
    <row r="579" spans="15:15" s="58" customFormat="1" x14ac:dyDescent="0.25">
      <c r="O579" s="90"/>
    </row>
    <row r="580" spans="15:15" s="58" customFormat="1" x14ac:dyDescent="0.25">
      <c r="O580" s="90"/>
    </row>
    <row r="581" spans="15:15" s="58" customFormat="1" x14ac:dyDescent="0.25">
      <c r="O581" s="90"/>
    </row>
    <row r="582" spans="15:15" s="58" customFormat="1" x14ac:dyDescent="0.25">
      <c r="O582" s="90"/>
    </row>
    <row r="583" spans="15:15" s="58" customFormat="1" x14ac:dyDescent="0.25">
      <c r="O583" s="90"/>
    </row>
    <row r="584" spans="15:15" s="58" customFormat="1" x14ac:dyDescent="0.25">
      <c r="O584" s="90"/>
    </row>
    <row r="585" spans="15:15" s="58" customFormat="1" x14ac:dyDescent="0.25">
      <c r="O585" s="90"/>
    </row>
    <row r="586" spans="15:15" s="58" customFormat="1" x14ac:dyDescent="0.25">
      <c r="O586" s="90"/>
    </row>
    <row r="587" spans="15:15" s="58" customFormat="1" x14ac:dyDescent="0.25">
      <c r="O587" s="90"/>
    </row>
    <row r="588" spans="15:15" s="58" customFormat="1" x14ac:dyDescent="0.25">
      <c r="O588" s="90"/>
    </row>
    <row r="589" spans="15:15" s="58" customFormat="1" x14ac:dyDescent="0.25">
      <c r="O589" s="90"/>
    </row>
    <row r="590" spans="15:15" s="58" customFormat="1" x14ac:dyDescent="0.25">
      <c r="O590" s="90"/>
    </row>
    <row r="591" spans="15:15" s="58" customFormat="1" x14ac:dyDescent="0.25">
      <c r="O591" s="90"/>
    </row>
    <row r="592" spans="15:15" s="58" customFormat="1" x14ac:dyDescent="0.25">
      <c r="O592" s="90"/>
    </row>
    <row r="593" spans="15:15" s="58" customFormat="1" x14ac:dyDescent="0.25">
      <c r="O593" s="90"/>
    </row>
    <row r="594" spans="15:15" s="58" customFormat="1" x14ac:dyDescent="0.25">
      <c r="O594" s="90"/>
    </row>
    <row r="595" spans="15:15" s="58" customFormat="1" x14ac:dyDescent="0.25">
      <c r="O595" s="90"/>
    </row>
    <row r="596" spans="15:15" s="58" customFormat="1" x14ac:dyDescent="0.25">
      <c r="O596" s="90"/>
    </row>
    <row r="597" spans="15:15" s="58" customFormat="1" x14ac:dyDescent="0.25">
      <c r="O597" s="90"/>
    </row>
    <row r="598" spans="15:15" s="58" customFormat="1" x14ac:dyDescent="0.25">
      <c r="O598" s="90"/>
    </row>
    <row r="599" spans="15:15" s="58" customFormat="1" x14ac:dyDescent="0.25">
      <c r="O599" s="90"/>
    </row>
    <row r="600" spans="15:15" s="58" customFormat="1" x14ac:dyDescent="0.25">
      <c r="O600" s="90"/>
    </row>
    <row r="601" spans="15:15" s="58" customFormat="1" x14ac:dyDescent="0.25">
      <c r="O601" s="90"/>
    </row>
    <row r="602" spans="15:15" s="58" customFormat="1" x14ac:dyDescent="0.25">
      <c r="O602" s="90"/>
    </row>
    <row r="603" spans="15:15" s="58" customFormat="1" x14ac:dyDescent="0.25">
      <c r="O603" s="90"/>
    </row>
    <row r="604" spans="15:15" s="58" customFormat="1" x14ac:dyDescent="0.25">
      <c r="O604" s="90"/>
    </row>
    <row r="605" spans="15:15" s="58" customFormat="1" x14ac:dyDescent="0.25">
      <c r="O605" s="90"/>
    </row>
    <row r="606" spans="15:15" s="58" customFormat="1" x14ac:dyDescent="0.25">
      <c r="O606" s="90"/>
    </row>
    <row r="607" spans="15:15" s="58" customFormat="1" x14ac:dyDescent="0.25">
      <c r="O607" s="90"/>
    </row>
    <row r="608" spans="15:15" s="58" customFormat="1" x14ac:dyDescent="0.25">
      <c r="O608" s="90"/>
    </row>
    <row r="609" spans="15:15" s="58" customFormat="1" x14ac:dyDescent="0.25">
      <c r="O609" s="90"/>
    </row>
    <row r="610" spans="15:15" s="58" customFormat="1" x14ac:dyDescent="0.25">
      <c r="O610" s="90"/>
    </row>
    <row r="611" spans="15:15" s="58" customFormat="1" x14ac:dyDescent="0.25">
      <c r="O611" s="90"/>
    </row>
    <row r="612" spans="15:15" s="58" customFormat="1" x14ac:dyDescent="0.25">
      <c r="O612" s="90"/>
    </row>
    <row r="613" spans="15:15" s="58" customFormat="1" x14ac:dyDescent="0.25">
      <c r="O613" s="90"/>
    </row>
    <row r="614" spans="15:15" s="58" customFormat="1" x14ac:dyDescent="0.25">
      <c r="O614" s="90"/>
    </row>
    <row r="615" spans="15:15" s="58" customFormat="1" x14ac:dyDescent="0.25">
      <c r="O615" s="90"/>
    </row>
    <row r="616" spans="15:15" s="58" customFormat="1" x14ac:dyDescent="0.25">
      <c r="O616" s="90"/>
    </row>
    <row r="617" spans="15:15" s="58" customFormat="1" x14ac:dyDescent="0.25">
      <c r="O617" s="90"/>
    </row>
    <row r="618" spans="15:15" s="58" customFormat="1" x14ac:dyDescent="0.25">
      <c r="O618" s="90"/>
    </row>
    <row r="619" spans="15:15" s="58" customFormat="1" x14ac:dyDescent="0.25">
      <c r="O619" s="90"/>
    </row>
    <row r="620" spans="15:15" s="58" customFormat="1" x14ac:dyDescent="0.25">
      <c r="O620" s="90"/>
    </row>
    <row r="621" spans="15:15" s="58" customFormat="1" x14ac:dyDescent="0.25">
      <c r="O621" s="90"/>
    </row>
    <row r="622" spans="15:15" s="58" customFormat="1" x14ac:dyDescent="0.25">
      <c r="O622" s="90"/>
    </row>
    <row r="623" spans="15:15" s="58" customFormat="1" x14ac:dyDescent="0.25">
      <c r="O623" s="90"/>
    </row>
    <row r="624" spans="15:15" s="58" customFormat="1" x14ac:dyDescent="0.25">
      <c r="O624" s="90"/>
    </row>
    <row r="625" spans="15:15" s="58" customFormat="1" x14ac:dyDescent="0.25">
      <c r="O625" s="90"/>
    </row>
    <row r="626" spans="15:15" s="58" customFormat="1" x14ac:dyDescent="0.25">
      <c r="O626" s="90"/>
    </row>
    <row r="627" spans="15:15" s="58" customFormat="1" x14ac:dyDescent="0.25">
      <c r="O627" s="90"/>
    </row>
    <row r="628" spans="15:15" s="58" customFormat="1" x14ac:dyDescent="0.25">
      <c r="O628" s="90"/>
    </row>
    <row r="629" spans="15:15" s="58" customFormat="1" x14ac:dyDescent="0.25">
      <c r="O629" s="90"/>
    </row>
    <row r="630" spans="15:15" s="58" customFormat="1" x14ac:dyDescent="0.25">
      <c r="O630" s="90"/>
    </row>
    <row r="631" spans="15:15" s="58" customFormat="1" x14ac:dyDescent="0.25">
      <c r="O631" s="90"/>
    </row>
    <row r="632" spans="15:15" s="58" customFormat="1" x14ac:dyDescent="0.25">
      <c r="O632" s="90"/>
    </row>
    <row r="633" spans="15:15" s="58" customFormat="1" x14ac:dyDescent="0.25">
      <c r="O633" s="90"/>
    </row>
    <row r="634" spans="15:15" s="58" customFormat="1" x14ac:dyDescent="0.25">
      <c r="O634" s="90"/>
    </row>
    <row r="635" spans="15:15" s="58" customFormat="1" x14ac:dyDescent="0.25">
      <c r="O635" s="90"/>
    </row>
    <row r="636" spans="15:15" s="58" customFormat="1" x14ac:dyDescent="0.25">
      <c r="O636" s="90"/>
    </row>
    <row r="637" spans="15:15" s="58" customFormat="1" x14ac:dyDescent="0.25">
      <c r="O637" s="90"/>
    </row>
    <row r="638" spans="15:15" s="58" customFormat="1" x14ac:dyDescent="0.25">
      <c r="O638" s="90"/>
    </row>
    <row r="639" spans="15:15" s="58" customFormat="1" x14ac:dyDescent="0.25">
      <c r="O639" s="90"/>
    </row>
    <row r="640" spans="15:15" s="58" customFormat="1" x14ac:dyDescent="0.25">
      <c r="O640" s="90"/>
    </row>
    <row r="641" spans="15:15" s="58" customFormat="1" x14ac:dyDescent="0.25">
      <c r="O641" s="90"/>
    </row>
    <row r="642" spans="15:15" s="58" customFormat="1" x14ac:dyDescent="0.25">
      <c r="O642" s="90"/>
    </row>
    <row r="643" spans="15:15" s="58" customFormat="1" x14ac:dyDescent="0.25">
      <c r="O643" s="90"/>
    </row>
    <row r="644" spans="15:15" s="58" customFormat="1" x14ac:dyDescent="0.25">
      <c r="O644" s="90"/>
    </row>
    <row r="645" spans="15:15" s="58" customFormat="1" x14ac:dyDescent="0.25">
      <c r="O645" s="90"/>
    </row>
    <row r="646" spans="15:15" s="58" customFormat="1" x14ac:dyDescent="0.25">
      <c r="O646" s="90"/>
    </row>
    <row r="647" spans="15:15" s="58" customFormat="1" x14ac:dyDescent="0.25">
      <c r="O647" s="90"/>
    </row>
    <row r="648" spans="15:15" s="58" customFormat="1" x14ac:dyDescent="0.25">
      <c r="O648" s="90"/>
    </row>
    <row r="649" spans="15:15" s="58" customFormat="1" x14ac:dyDescent="0.25">
      <c r="O649" s="90"/>
    </row>
    <row r="650" spans="15:15" s="58" customFormat="1" x14ac:dyDescent="0.25">
      <c r="O650" s="90"/>
    </row>
    <row r="651" spans="15:15" s="58" customFormat="1" x14ac:dyDescent="0.25">
      <c r="O651" s="90"/>
    </row>
    <row r="652" spans="15:15" s="58" customFormat="1" x14ac:dyDescent="0.25">
      <c r="O652" s="90"/>
    </row>
    <row r="653" spans="15:15" s="58" customFormat="1" x14ac:dyDescent="0.25">
      <c r="O653" s="90"/>
    </row>
    <row r="654" spans="15:15" s="58" customFormat="1" x14ac:dyDescent="0.25">
      <c r="O654" s="90"/>
    </row>
    <row r="655" spans="15:15" s="58" customFormat="1" x14ac:dyDescent="0.25">
      <c r="O655" s="90"/>
    </row>
    <row r="656" spans="15:15" s="58" customFormat="1" x14ac:dyDescent="0.25">
      <c r="O656" s="90"/>
    </row>
    <row r="657" spans="15:15" s="58" customFormat="1" x14ac:dyDescent="0.25">
      <c r="O657" s="90"/>
    </row>
    <row r="658" spans="15:15" s="58" customFormat="1" x14ac:dyDescent="0.25">
      <c r="O658" s="90"/>
    </row>
    <row r="659" spans="15:15" s="58" customFormat="1" x14ac:dyDescent="0.25">
      <c r="O659" s="90"/>
    </row>
    <row r="660" spans="15:15" s="58" customFormat="1" x14ac:dyDescent="0.25">
      <c r="O660" s="90"/>
    </row>
    <row r="661" spans="15:15" s="58" customFormat="1" x14ac:dyDescent="0.25">
      <c r="O661" s="90"/>
    </row>
    <row r="662" spans="15:15" s="58" customFormat="1" x14ac:dyDescent="0.25">
      <c r="O662" s="90"/>
    </row>
    <row r="663" spans="15:15" s="58" customFormat="1" x14ac:dyDescent="0.25">
      <c r="O663" s="90"/>
    </row>
    <row r="664" spans="15:15" s="58" customFormat="1" x14ac:dyDescent="0.25">
      <c r="O664" s="90"/>
    </row>
    <row r="665" spans="15:15" s="58" customFormat="1" x14ac:dyDescent="0.25">
      <c r="O665" s="90"/>
    </row>
    <row r="666" spans="15:15" s="58" customFormat="1" x14ac:dyDescent="0.25">
      <c r="O666" s="90"/>
    </row>
    <row r="667" spans="15:15" s="58" customFormat="1" x14ac:dyDescent="0.25">
      <c r="O667" s="90"/>
    </row>
    <row r="668" spans="15:15" s="58" customFormat="1" x14ac:dyDescent="0.25">
      <c r="O668" s="90"/>
    </row>
    <row r="669" spans="15:15" s="58" customFormat="1" x14ac:dyDescent="0.25">
      <c r="O669" s="90"/>
    </row>
    <row r="670" spans="15:15" s="58" customFormat="1" x14ac:dyDescent="0.25">
      <c r="O670" s="90"/>
    </row>
    <row r="671" spans="15:15" s="58" customFormat="1" x14ac:dyDescent="0.25">
      <c r="O671" s="90"/>
    </row>
    <row r="672" spans="15:15" s="58" customFormat="1" x14ac:dyDescent="0.25">
      <c r="O672" s="90"/>
    </row>
    <row r="673" spans="15:15" s="58" customFormat="1" x14ac:dyDescent="0.25">
      <c r="O673" s="90"/>
    </row>
    <row r="674" spans="15:15" s="58" customFormat="1" x14ac:dyDescent="0.25">
      <c r="O674" s="90"/>
    </row>
    <row r="675" spans="15:15" s="58" customFormat="1" x14ac:dyDescent="0.25">
      <c r="O675" s="90"/>
    </row>
    <row r="676" spans="15:15" s="58" customFormat="1" x14ac:dyDescent="0.25">
      <c r="O676" s="90"/>
    </row>
    <row r="677" spans="15:15" s="58" customFormat="1" x14ac:dyDescent="0.25">
      <c r="O677" s="90"/>
    </row>
    <row r="678" spans="15:15" s="58" customFormat="1" x14ac:dyDescent="0.25">
      <c r="O678" s="90"/>
    </row>
    <row r="679" spans="15:15" s="58" customFormat="1" x14ac:dyDescent="0.25">
      <c r="O679" s="90"/>
    </row>
    <row r="680" spans="15:15" s="58" customFormat="1" x14ac:dyDescent="0.25">
      <c r="O680" s="90"/>
    </row>
    <row r="681" spans="15:15" s="58" customFormat="1" x14ac:dyDescent="0.25">
      <c r="O681" s="90"/>
    </row>
    <row r="682" spans="15:15" s="58" customFormat="1" x14ac:dyDescent="0.25">
      <c r="O682" s="90"/>
    </row>
    <row r="683" spans="15:15" s="58" customFormat="1" x14ac:dyDescent="0.25">
      <c r="O683" s="90"/>
    </row>
    <row r="684" spans="15:15" s="58" customFormat="1" x14ac:dyDescent="0.25">
      <c r="O684" s="90"/>
    </row>
    <row r="685" spans="15:15" s="58" customFormat="1" x14ac:dyDescent="0.25">
      <c r="O685" s="90"/>
    </row>
    <row r="686" spans="15:15" s="58" customFormat="1" x14ac:dyDescent="0.25">
      <c r="O686" s="90"/>
    </row>
    <row r="687" spans="15:15" s="58" customFormat="1" x14ac:dyDescent="0.25">
      <c r="O687" s="90"/>
    </row>
    <row r="688" spans="15:15" s="58" customFormat="1" x14ac:dyDescent="0.25">
      <c r="O688" s="90"/>
    </row>
    <row r="689" spans="15:15" s="58" customFormat="1" x14ac:dyDescent="0.25">
      <c r="O689" s="90"/>
    </row>
    <row r="690" spans="15:15" s="58" customFormat="1" x14ac:dyDescent="0.25">
      <c r="O690" s="90"/>
    </row>
    <row r="691" spans="15:15" s="58" customFormat="1" x14ac:dyDescent="0.25">
      <c r="O691" s="90"/>
    </row>
    <row r="692" spans="15:15" s="58" customFormat="1" x14ac:dyDescent="0.25">
      <c r="O692" s="90"/>
    </row>
    <row r="693" spans="15:15" s="58" customFormat="1" x14ac:dyDescent="0.25">
      <c r="O693" s="90"/>
    </row>
    <row r="694" spans="15:15" s="58" customFormat="1" x14ac:dyDescent="0.25">
      <c r="O694" s="90"/>
    </row>
    <row r="695" spans="15:15" s="58" customFormat="1" x14ac:dyDescent="0.25">
      <c r="O695" s="90"/>
    </row>
    <row r="696" spans="15:15" s="58" customFormat="1" x14ac:dyDescent="0.25">
      <c r="O696" s="90"/>
    </row>
    <row r="697" spans="15:15" s="58" customFormat="1" x14ac:dyDescent="0.25">
      <c r="O697" s="90"/>
    </row>
    <row r="698" spans="15:15" s="58" customFormat="1" x14ac:dyDescent="0.25">
      <c r="O698" s="90"/>
    </row>
    <row r="699" spans="15:15" s="58" customFormat="1" x14ac:dyDescent="0.25">
      <c r="O699" s="90"/>
    </row>
    <row r="700" spans="15:15" s="58" customFormat="1" x14ac:dyDescent="0.25">
      <c r="O700" s="90"/>
    </row>
    <row r="701" spans="15:15" s="58" customFormat="1" x14ac:dyDescent="0.25">
      <c r="O701" s="90"/>
    </row>
    <row r="702" spans="15:15" s="58" customFormat="1" x14ac:dyDescent="0.25">
      <c r="O702" s="90"/>
    </row>
    <row r="703" spans="15:15" s="58" customFormat="1" x14ac:dyDescent="0.25">
      <c r="O703" s="90"/>
    </row>
    <row r="704" spans="15:15" s="58" customFormat="1" x14ac:dyDescent="0.25">
      <c r="O704" s="90"/>
    </row>
    <row r="705" spans="15:15" s="58" customFormat="1" x14ac:dyDescent="0.25">
      <c r="O705" s="90"/>
    </row>
    <row r="706" spans="15:15" s="58" customFormat="1" x14ac:dyDescent="0.25">
      <c r="O706" s="90"/>
    </row>
    <row r="707" spans="15:15" s="58" customFormat="1" x14ac:dyDescent="0.25">
      <c r="O707" s="90"/>
    </row>
    <row r="708" spans="15:15" s="58" customFormat="1" x14ac:dyDescent="0.25">
      <c r="O708" s="90"/>
    </row>
    <row r="709" spans="15:15" s="58" customFormat="1" x14ac:dyDescent="0.25">
      <c r="O709" s="90"/>
    </row>
    <row r="710" spans="15:15" s="58" customFormat="1" x14ac:dyDescent="0.25">
      <c r="O710" s="90"/>
    </row>
    <row r="711" spans="15:15" s="58" customFormat="1" x14ac:dyDescent="0.25">
      <c r="O711" s="90"/>
    </row>
    <row r="712" spans="15:15" s="58" customFormat="1" x14ac:dyDescent="0.25">
      <c r="O712" s="90"/>
    </row>
    <row r="713" spans="15:15" s="58" customFormat="1" x14ac:dyDescent="0.25">
      <c r="O713" s="90"/>
    </row>
    <row r="714" spans="15:15" s="58" customFormat="1" x14ac:dyDescent="0.25">
      <c r="O714" s="90"/>
    </row>
    <row r="715" spans="15:15" s="58" customFormat="1" x14ac:dyDescent="0.25">
      <c r="O715" s="90"/>
    </row>
    <row r="716" spans="15:15" s="58" customFormat="1" x14ac:dyDescent="0.25">
      <c r="O716" s="90"/>
    </row>
    <row r="717" spans="15:15" s="58" customFormat="1" x14ac:dyDescent="0.25">
      <c r="O717" s="90"/>
    </row>
    <row r="718" spans="15:15" s="58" customFormat="1" x14ac:dyDescent="0.25">
      <c r="O718" s="90"/>
    </row>
    <row r="719" spans="15:15" s="58" customFormat="1" x14ac:dyDescent="0.25">
      <c r="O719" s="90"/>
    </row>
    <row r="720" spans="15:15" s="58" customFormat="1" x14ac:dyDescent="0.25">
      <c r="O720" s="90"/>
    </row>
    <row r="721" spans="15:15" s="58" customFormat="1" x14ac:dyDescent="0.25">
      <c r="O721" s="90"/>
    </row>
    <row r="722" spans="15:15" s="58" customFormat="1" x14ac:dyDescent="0.25">
      <c r="O722" s="90"/>
    </row>
    <row r="723" spans="15:15" s="58" customFormat="1" x14ac:dyDescent="0.25">
      <c r="O723" s="90"/>
    </row>
    <row r="724" spans="15:15" s="58" customFormat="1" x14ac:dyDescent="0.25">
      <c r="O724" s="90"/>
    </row>
    <row r="725" spans="15:15" s="58" customFormat="1" x14ac:dyDescent="0.25">
      <c r="O725" s="90"/>
    </row>
    <row r="726" spans="15:15" s="58" customFormat="1" x14ac:dyDescent="0.25">
      <c r="O726" s="90"/>
    </row>
    <row r="727" spans="15:15" s="58" customFormat="1" x14ac:dyDescent="0.25">
      <c r="O727" s="90"/>
    </row>
    <row r="728" spans="15:15" s="58" customFormat="1" x14ac:dyDescent="0.25">
      <c r="O728" s="90"/>
    </row>
    <row r="729" spans="15:15" s="58" customFormat="1" x14ac:dyDescent="0.25">
      <c r="O729" s="90"/>
    </row>
    <row r="730" spans="15:15" s="58" customFormat="1" x14ac:dyDescent="0.25">
      <c r="O730" s="90"/>
    </row>
    <row r="731" spans="15:15" s="58" customFormat="1" x14ac:dyDescent="0.25">
      <c r="O731" s="90"/>
    </row>
    <row r="732" spans="15:15" s="58" customFormat="1" x14ac:dyDescent="0.25">
      <c r="O732" s="90"/>
    </row>
    <row r="733" spans="15:15" s="58" customFormat="1" x14ac:dyDescent="0.25">
      <c r="O733" s="90"/>
    </row>
    <row r="734" spans="15:15" s="58" customFormat="1" x14ac:dyDescent="0.25">
      <c r="O734" s="90"/>
    </row>
    <row r="735" spans="15:15" s="58" customFormat="1" x14ac:dyDescent="0.25">
      <c r="O735" s="90"/>
    </row>
    <row r="736" spans="15:15" s="58" customFormat="1" x14ac:dyDescent="0.25">
      <c r="O736" s="90"/>
    </row>
    <row r="737" spans="15:15" s="58" customFormat="1" x14ac:dyDescent="0.25">
      <c r="O737" s="90"/>
    </row>
    <row r="738" spans="15:15" s="58" customFormat="1" x14ac:dyDescent="0.25">
      <c r="O738" s="90"/>
    </row>
    <row r="739" spans="15:15" s="58" customFormat="1" x14ac:dyDescent="0.25">
      <c r="O739" s="90"/>
    </row>
    <row r="740" spans="15:15" s="58" customFormat="1" x14ac:dyDescent="0.25">
      <c r="O740" s="90"/>
    </row>
    <row r="741" spans="15:15" s="58" customFormat="1" x14ac:dyDescent="0.25">
      <c r="O741" s="90"/>
    </row>
    <row r="742" spans="15:15" s="58" customFormat="1" x14ac:dyDescent="0.25">
      <c r="O742" s="90"/>
    </row>
    <row r="743" spans="15:15" s="58" customFormat="1" x14ac:dyDescent="0.25">
      <c r="O743" s="90"/>
    </row>
    <row r="744" spans="15:15" s="58" customFormat="1" x14ac:dyDescent="0.25">
      <c r="O744" s="90"/>
    </row>
    <row r="745" spans="15:15" s="58" customFormat="1" x14ac:dyDescent="0.25">
      <c r="O745" s="90"/>
    </row>
    <row r="746" spans="15:15" s="58" customFormat="1" x14ac:dyDescent="0.25">
      <c r="O746" s="90"/>
    </row>
    <row r="747" spans="15:15" s="58" customFormat="1" x14ac:dyDescent="0.25">
      <c r="O747" s="90"/>
    </row>
    <row r="748" spans="15:15" s="58" customFormat="1" x14ac:dyDescent="0.25">
      <c r="O748" s="90"/>
    </row>
    <row r="749" spans="15:15" s="58" customFormat="1" x14ac:dyDescent="0.25">
      <c r="O749" s="90"/>
    </row>
    <row r="750" spans="15:15" s="58" customFormat="1" x14ac:dyDescent="0.25">
      <c r="O750" s="90"/>
    </row>
    <row r="751" spans="15:15" s="58" customFormat="1" x14ac:dyDescent="0.25">
      <c r="O751" s="90"/>
    </row>
    <row r="752" spans="15:15" s="58" customFormat="1" x14ac:dyDescent="0.25">
      <c r="O752" s="90"/>
    </row>
    <row r="753" spans="15:15" s="58" customFormat="1" x14ac:dyDescent="0.25">
      <c r="O753" s="90"/>
    </row>
    <row r="754" spans="15:15" s="58" customFormat="1" x14ac:dyDescent="0.25">
      <c r="O754" s="90"/>
    </row>
    <row r="755" spans="15:15" s="58" customFormat="1" x14ac:dyDescent="0.25">
      <c r="O755" s="90"/>
    </row>
    <row r="756" spans="15:15" s="58" customFormat="1" x14ac:dyDescent="0.25">
      <c r="O756" s="90"/>
    </row>
    <row r="757" spans="15:15" s="58" customFormat="1" x14ac:dyDescent="0.25">
      <c r="O757" s="90"/>
    </row>
    <row r="758" spans="15:15" s="58" customFormat="1" x14ac:dyDescent="0.25">
      <c r="O758" s="90"/>
    </row>
    <row r="759" spans="15:15" s="58" customFormat="1" x14ac:dyDescent="0.25">
      <c r="O759" s="90"/>
    </row>
    <row r="760" spans="15:15" s="58" customFormat="1" x14ac:dyDescent="0.25">
      <c r="O760" s="90"/>
    </row>
    <row r="761" spans="15:15" s="58" customFormat="1" x14ac:dyDescent="0.25">
      <c r="O761" s="90"/>
    </row>
    <row r="762" spans="15:15" s="58" customFormat="1" x14ac:dyDescent="0.25">
      <c r="O762" s="90"/>
    </row>
    <row r="763" spans="15:15" s="58" customFormat="1" x14ac:dyDescent="0.25">
      <c r="O763" s="90"/>
    </row>
    <row r="764" spans="15:15" s="58" customFormat="1" x14ac:dyDescent="0.25">
      <c r="O764" s="90"/>
    </row>
    <row r="765" spans="15:15" s="58" customFormat="1" x14ac:dyDescent="0.25">
      <c r="O765" s="90"/>
    </row>
    <row r="766" spans="15:15" s="58" customFormat="1" x14ac:dyDescent="0.25">
      <c r="O766" s="90"/>
    </row>
    <row r="767" spans="15:15" s="58" customFormat="1" x14ac:dyDescent="0.25">
      <c r="O767" s="90"/>
    </row>
    <row r="768" spans="15:15" s="58" customFormat="1" x14ac:dyDescent="0.25">
      <c r="O768" s="90"/>
    </row>
    <row r="769" spans="15:15" s="58" customFormat="1" x14ac:dyDescent="0.25">
      <c r="O769" s="90"/>
    </row>
    <row r="770" spans="15:15" s="58" customFormat="1" x14ac:dyDescent="0.25">
      <c r="O770" s="90"/>
    </row>
    <row r="771" spans="15:15" s="58" customFormat="1" x14ac:dyDescent="0.25">
      <c r="O771" s="90"/>
    </row>
    <row r="772" spans="15:15" s="58" customFormat="1" x14ac:dyDescent="0.25">
      <c r="O772" s="90"/>
    </row>
    <row r="773" spans="15:15" s="58" customFormat="1" x14ac:dyDescent="0.25">
      <c r="O773" s="90"/>
    </row>
    <row r="774" spans="15:15" s="58" customFormat="1" x14ac:dyDescent="0.25">
      <c r="O774" s="90"/>
    </row>
    <row r="775" spans="15:15" s="58" customFormat="1" x14ac:dyDescent="0.25">
      <c r="O775" s="90"/>
    </row>
    <row r="776" spans="15:15" s="58" customFormat="1" x14ac:dyDescent="0.25">
      <c r="O776" s="90"/>
    </row>
    <row r="777" spans="15:15" s="58" customFormat="1" x14ac:dyDescent="0.25">
      <c r="O777" s="90"/>
    </row>
    <row r="778" spans="15:15" s="58" customFormat="1" x14ac:dyDescent="0.25">
      <c r="O778" s="90"/>
    </row>
    <row r="779" spans="15:15" s="58" customFormat="1" x14ac:dyDescent="0.25">
      <c r="O779" s="90"/>
    </row>
    <row r="780" spans="15:15" s="58" customFormat="1" x14ac:dyDescent="0.25">
      <c r="O780" s="90"/>
    </row>
    <row r="781" spans="15:15" s="58" customFormat="1" x14ac:dyDescent="0.25">
      <c r="O781" s="90"/>
    </row>
    <row r="782" spans="15:15" s="58" customFormat="1" x14ac:dyDescent="0.25">
      <c r="O782" s="90"/>
    </row>
    <row r="783" spans="15:15" s="58" customFormat="1" x14ac:dyDescent="0.25">
      <c r="O783" s="90"/>
    </row>
    <row r="784" spans="15:15" s="58" customFormat="1" x14ac:dyDescent="0.25">
      <c r="O784" s="90"/>
    </row>
    <row r="785" spans="15:15" s="58" customFormat="1" x14ac:dyDescent="0.25">
      <c r="O785" s="90"/>
    </row>
    <row r="786" spans="15:15" s="58" customFormat="1" x14ac:dyDescent="0.25">
      <c r="O786" s="90"/>
    </row>
    <row r="787" spans="15:15" s="58" customFormat="1" x14ac:dyDescent="0.25">
      <c r="O787" s="90"/>
    </row>
    <row r="788" spans="15:15" s="58" customFormat="1" x14ac:dyDescent="0.25">
      <c r="O788" s="90"/>
    </row>
    <row r="789" spans="15:15" s="58" customFormat="1" x14ac:dyDescent="0.25">
      <c r="O789" s="90"/>
    </row>
    <row r="790" spans="15:15" s="58" customFormat="1" x14ac:dyDescent="0.25">
      <c r="O790" s="90"/>
    </row>
    <row r="791" spans="15:15" s="58" customFormat="1" x14ac:dyDescent="0.25">
      <c r="O791" s="90"/>
    </row>
    <row r="792" spans="15:15" s="58" customFormat="1" x14ac:dyDescent="0.25">
      <c r="O792" s="90"/>
    </row>
    <row r="793" spans="15:15" s="58" customFormat="1" x14ac:dyDescent="0.25">
      <c r="O793" s="90"/>
    </row>
    <row r="794" spans="15:15" s="58" customFormat="1" x14ac:dyDescent="0.25">
      <c r="O794" s="90"/>
    </row>
    <row r="795" spans="15:15" s="58" customFormat="1" x14ac:dyDescent="0.25">
      <c r="O795" s="90"/>
    </row>
    <row r="796" spans="15:15" s="58" customFormat="1" x14ac:dyDescent="0.25">
      <c r="O796" s="90"/>
    </row>
    <row r="797" spans="15:15" s="58" customFormat="1" x14ac:dyDescent="0.25">
      <c r="O797" s="90"/>
    </row>
    <row r="798" spans="15:15" s="58" customFormat="1" x14ac:dyDescent="0.25">
      <c r="O798" s="90"/>
    </row>
    <row r="799" spans="15:15" s="58" customFormat="1" x14ac:dyDescent="0.25">
      <c r="O799" s="90"/>
    </row>
    <row r="800" spans="15:15" s="58" customFormat="1" x14ac:dyDescent="0.25">
      <c r="O800" s="90"/>
    </row>
    <row r="801" spans="15:15" s="58" customFormat="1" x14ac:dyDescent="0.25">
      <c r="O801" s="90"/>
    </row>
    <row r="802" spans="15:15" s="58" customFormat="1" x14ac:dyDescent="0.25">
      <c r="O802" s="90"/>
    </row>
    <row r="803" spans="15:15" s="58" customFormat="1" x14ac:dyDescent="0.25">
      <c r="O803" s="90"/>
    </row>
    <row r="804" spans="15:15" s="58" customFormat="1" x14ac:dyDescent="0.25">
      <c r="O804" s="90"/>
    </row>
    <row r="805" spans="15:15" s="58" customFormat="1" x14ac:dyDescent="0.25">
      <c r="O805" s="90"/>
    </row>
    <row r="806" spans="15:15" s="58" customFormat="1" x14ac:dyDescent="0.25">
      <c r="O806" s="90"/>
    </row>
    <row r="807" spans="15:15" s="58" customFormat="1" x14ac:dyDescent="0.25">
      <c r="O807" s="90"/>
    </row>
    <row r="808" spans="15:15" s="58" customFormat="1" x14ac:dyDescent="0.25">
      <c r="O808" s="90"/>
    </row>
    <row r="809" spans="15:15" s="58" customFormat="1" x14ac:dyDescent="0.25">
      <c r="O809" s="90"/>
    </row>
    <row r="810" spans="15:15" s="58" customFormat="1" x14ac:dyDescent="0.25">
      <c r="O810" s="90"/>
    </row>
    <row r="811" spans="15:15" s="58" customFormat="1" x14ac:dyDescent="0.25">
      <c r="O811" s="90"/>
    </row>
    <row r="812" spans="15:15" s="58" customFormat="1" x14ac:dyDescent="0.25">
      <c r="O812" s="90"/>
    </row>
    <row r="813" spans="15:15" s="58" customFormat="1" x14ac:dyDescent="0.25">
      <c r="O813" s="90"/>
    </row>
    <row r="814" spans="15:15" s="58" customFormat="1" x14ac:dyDescent="0.25">
      <c r="O814" s="90"/>
    </row>
    <row r="815" spans="15:15" s="58" customFormat="1" x14ac:dyDescent="0.25">
      <c r="O815" s="90"/>
    </row>
    <row r="816" spans="15:15" s="58" customFormat="1" x14ac:dyDescent="0.25">
      <c r="O816" s="90"/>
    </row>
    <row r="817" spans="15:15" s="58" customFormat="1" x14ac:dyDescent="0.25">
      <c r="O817" s="90"/>
    </row>
    <row r="818" spans="15:15" s="58" customFormat="1" x14ac:dyDescent="0.25">
      <c r="O818" s="90"/>
    </row>
    <row r="819" spans="15:15" s="58" customFormat="1" x14ac:dyDescent="0.25">
      <c r="O819" s="90"/>
    </row>
    <row r="820" spans="15:15" s="58" customFormat="1" x14ac:dyDescent="0.25">
      <c r="O820" s="90"/>
    </row>
    <row r="821" spans="15:15" s="58" customFormat="1" x14ac:dyDescent="0.25">
      <c r="O821" s="90"/>
    </row>
    <row r="822" spans="15:15" s="58" customFormat="1" x14ac:dyDescent="0.25">
      <c r="O822" s="90"/>
    </row>
    <row r="823" spans="15:15" s="58" customFormat="1" x14ac:dyDescent="0.25">
      <c r="O823" s="90"/>
    </row>
    <row r="824" spans="15:15" s="58" customFormat="1" x14ac:dyDescent="0.25">
      <c r="O824" s="90"/>
    </row>
    <row r="825" spans="15:15" s="58" customFormat="1" x14ac:dyDescent="0.25">
      <c r="O825" s="90"/>
    </row>
    <row r="826" spans="15:15" s="58" customFormat="1" x14ac:dyDescent="0.25">
      <c r="O826" s="90"/>
    </row>
    <row r="827" spans="15:15" s="58" customFormat="1" x14ac:dyDescent="0.25">
      <c r="O827" s="90"/>
    </row>
    <row r="828" spans="15:15" s="58" customFormat="1" x14ac:dyDescent="0.25">
      <c r="O828" s="90"/>
    </row>
    <row r="829" spans="15:15" s="58" customFormat="1" x14ac:dyDescent="0.25">
      <c r="O829" s="90"/>
    </row>
    <row r="830" spans="15:15" s="58" customFormat="1" x14ac:dyDescent="0.25">
      <c r="O830" s="90"/>
    </row>
    <row r="831" spans="15:15" s="58" customFormat="1" x14ac:dyDescent="0.25">
      <c r="O831" s="90"/>
    </row>
    <row r="832" spans="15:15" s="58" customFormat="1" x14ac:dyDescent="0.25">
      <c r="O832" s="90"/>
    </row>
    <row r="833" spans="15:15" s="58" customFormat="1" x14ac:dyDescent="0.25">
      <c r="O833" s="90"/>
    </row>
    <row r="834" spans="15:15" s="58" customFormat="1" x14ac:dyDescent="0.25">
      <c r="O834" s="90"/>
    </row>
    <row r="835" spans="15:15" s="58" customFormat="1" x14ac:dyDescent="0.25">
      <c r="O835" s="90"/>
    </row>
    <row r="836" spans="15:15" s="58" customFormat="1" x14ac:dyDescent="0.25">
      <c r="O836" s="90"/>
    </row>
    <row r="837" spans="15:15" s="58" customFormat="1" x14ac:dyDescent="0.25">
      <c r="O837" s="90"/>
    </row>
    <row r="838" spans="15:15" s="58" customFormat="1" x14ac:dyDescent="0.25">
      <c r="O838" s="90"/>
    </row>
    <row r="839" spans="15:15" s="58" customFormat="1" x14ac:dyDescent="0.25">
      <c r="O839" s="90"/>
    </row>
    <row r="840" spans="15:15" s="58" customFormat="1" x14ac:dyDescent="0.25">
      <c r="O840" s="90"/>
    </row>
    <row r="841" spans="15:15" s="58" customFormat="1" x14ac:dyDescent="0.25">
      <c r="O841" s="90"/>
    </row>
    <row r="842" spans="15:15" s="58" customFormat="1" x14ac:dyDescent="0.25">
      <c r="O842" s="90"/>
    </row>
    <row r="843" spans="15:15" s="58" customFormat="1" x14ac:dyDescent="0.25">
      <c r="O843" s="90"/>
    </row>
    <row r="844" spans="15:15" s="58" customFormat="1" x14ac:dyDescent="0.25">
      <c r="O844" s="90"/>
    </row>
    <row r="845" spans="15:15" s="58" customFormat="1" x14ac:dyDescent="0.25">
      <c r="O845" s="90"/>
    </row>
    <row r="846" spans="15:15" s="58" customFormat="1" x14ac:dyDescent="0.25">
      <c r="O846" s="90"/>
    </row>
    <row r="847" spans="15:15" s="58" customFormat="1" x14ac:dyDescent="0.25">
      <c r="O847" s="90"/>
    </row>
    <row r="848" spans="15:15" s="58" customFormat="1" x14ac:dyDescent="0.25">
      <c r="O848" s="90"/>
    </row>
    <row r="849" spans="15:15" s="58" customFormat="1" x14ac:dyDescent="0.25">
      <c r="O849" s="90"/>
    </row>
    <row r="850" spans="15:15" s="58" customFormat="1" x14ac:dyDescent="0.25">
      <c r="O850" s="90"/>
    </row>
    <row r="851" spans="15:15" s="58" customFormat="1" x14ac:dyDescent="0.25">
      <c r="O851" s="90"/>
    </row>
    <row r="852" spans="15:15" s="58" customFormat="1" x14ac:dyDescent="0.25">
      <c r="O852" s="90"/>
    </row>
    <row r="853" spans="15:15" s="58" customFormat="1" x14ac:dyDescent="0.25">
      <c r="O853" s="90"/>
    </row>
    <row r="854" spans="15:15" s="58" customFormat="1" x14ac:dyDescent="0.25">
      <c r="O854" s="90"/>
    </row>
    <row r="855" spans="15:15" s="58" customFormat="1" x14ac:dyDescent="0.25">
      <c r="O855" s="90"/>
    </row>
    <row r="856" spans="15:15" s="58" customFormat="1" x14ac:dyDescent="0.25">
      <c r="O856" s="90"/>
    </row>
    <row r="857" spans="15:15" s="58" customFormat="1" x14ac:dyDescent="0.25">
      <c r="O857" s="90"/>
    </row>
    <row r="858" spans="15:15" s="58" customFormat="1" x14ac:dyDescent="0.25">
      <c r="O858" s="90"/>
    </row>
    <row r="859" spans="15:15" s="58" customFormat="1" x14ac:dyDescent="0.25">
      <c r="O859" s="90"/>
    </row>
    <row r="860" spans="15:15" s="58" customFormat="1" x14ac:dyDescent="0.25">
      <c r="O860" s="90"/>
    </row>
    <row r="861" spans="15:15" s="58" customFormat="1" x14ac:dyDescent="0.25">
      <c r="O861" s="90"/>
    </row>
    <row r="862" spans="15:15" s="58" customFormat="1" x14ac:dyDescent="0.25">
      <c r="O862" s="90"/>
    </row>
    <row r="863" spans="15:15" s="58" customFormat="1" x14ac:dyDescent="0.25">
      <c r="O863" s="90"/>
    </row>
    <row r="864" spans="15:15" s="58" customFormat="1" x14ac:dyDescent="0.25">
      <c r="O864" s="90"/>
    </row>
    <row r="865" spans="15:15" s="58" customFormat="1" x14ac:dyDescent="0.25">
      <c r="O865" s="90"/>
    </row>
    <row r="866" spans="15:15" s="58" customFormat="1" x14ac:dyDescent="0.25">
      <c r="O866" s="90"/>
    </row>
    <row r="867" spans="15:15" s="58" customFormat="1" x14ac:dyDescent="0.25">
      <c r="O867" s="90"/>
    </row>
    <row r="868" spans="15:15" s="58" customFormat="1" x14ac:dyDescent="0.25">
      <c r="O868" s="90"/>
    </row>
    <row r="869" spans="15:15" s="58" customFormat="1" x14ac:dyDescent="0.25">
      <c r="O869" s="90"/>
    </row>
    <row r="870" spans="15:15" s="58" customFormat="1" x14ac:dyDescent="0.25">
      <c r="O870" s="90"/>
    </row>
    <row r="871" spans="15:15" s="58" customFormat="1" x14ac:dyDescent="0.25">
      <c r="O871" s="90"/>
    </row>
    <row r="872" spans="15:15" s="58" customFormat="1" x14ac:dyDescent="0.25">
      <c r="O872" s="90"/>
    </row>
    <row r="873" spans="15:15" s="58" customFormat="1" x14ac:dyDescent="0.25">
      <c r="O873" s="90"/>
    </row>
    <row r="874" spans="15:15" s="58" customFormat="1" x14ac:dyDescent="0.25">
      <c r="O874" s="90"/>
    </row>
    <row r="875" spans="15:15" s="58" customFormat="1" x14ac:dyDescent="0.25">
      <c r="O875" s="90"/>
    </row>
    <row r="876" spans="15:15" s="58" customFormat="1" x14ac:dyDescent="0.25">
      <c r="O876" s="90"/>
    </row>
    <row r="877" spans="15:15" s="58" customFormat="1" x14ac:dyDescent="0.25">
      <c r="O877" s="90"/>
    </row>
    <row r="878" spans="15:15" s="58" customFormat="1" x14ac:dyDescent="0.25">
      <c r="O878" s="90"/>
    </row>
    <row r="879" spans="15:15" s="58" customFormat="1" x14ac:dyDescent="0.25">
      <c r="O879" s="90"/>
    </row>
    <row r="880" spans="15:15" s="58" customFormat="1" x14ac:dyDescent="0.25">
      <c r="O880" s="90"/>
    </row>
    <row r="881" spans="15:15" s="58" customFormat="1" x14ac:dyDescent="0.25">
      <c r="O881" s="90"/>
    </row>
    <row r="882" spans="15:15" s="58" customFormat="1" x14ac:dyDescent="0.25">
      <c r="O882" s="90"/>
    </row>
    <row r="883" spans="15:15" s="58" customFormat="1" x14ac:dyDescent="0.25">
      <c r="O883" s="90"/>
    </row>
    <row r="884" spans="15:15" s="58" customFormat="1" x14ac:dyDescent="0.25">
      <c r="O884" s="90"/>
    </row>
    <row r="885" spans="15:15" s="58" customFormat="1" x14ac:dyDescent="0.25">
      <c r="O885" s="90"/>
    </row>
    <row r="886" spans="15:15" s="58" customFormat="1" x14ac:dyDescent="0.25">
      <c r="O886" s="90"/>
    </row>
    <row r="887" spans="15:15" s="58" customFormat="1" x14ac:dyDescent="0.25">
      <c r="O887" s="90"/>
    </row>
    <row r="888" spans="15:15" s="58" customFormat="1" x14ac:dyDescent="0.25">
      <c r="O888" s="90"/>
    </row>
    <row r="889" spans="15:15" s="58" customFormat="1" x14ac:dyDescent="0.25">
      <c r="O889" s="90"/>
    </row>
    <row r="890" spans="15:15" s="58" customFormat="1" x14ac:dyDescent="0.25">
      <c r="O890" s="90"/>
    </row>
    <row r="891" spans="15:15" s="58" customFormat="1" x14ac:dyDescent="0.25">
      <c r="O891" s="90"/>
    </row>
    <row r="892" spans="15:15" s="58" customFormat="1" x14ac:dyDescent="0.25">
      <c r="O892" s="90"/>
    </row>
    <row r="893" spans="15:15" s="58" customFormat="1" x14ac:dyDescent="0.25">
      <c r="O893" s="90"/>
    </row>
    <row r="894" spans="15:15" s="58" customFormat="1" x14ac:dyDescent="0.25">
      <c r="O894" s="90"/>
    </row>
    <row r="895" spans="15:15" s="58" customFormat="1" x14ac:dyDescent="0.25">
      <c r="O895" s="90"/>
    </row>
    <row r="896" spans="15:15" s="58" customFormat="1" x14ac:dyDescent="0.25">
      <c r="O896" s="90"/>
    </row>
    <row r="897" spans="15:15" s="58" customFormat="1" x14ac:dyDescent="0.25">
      <c r="O897" s="90"/>
    </row>
    <row r="898" spans="15:15" s="58" customFormat="1" x14ac:dyDescent="0.25">
      <c r="O898" s="90"/>
    </row>
    <row r="899" spans="15:15" s="58" customFormat="1" x14ac:dyDescent="0.25">
      <c r="O899" s="90"/>
    </row>
    <row r="900" spans="15:15" s="58" customFormat="1" x14ac:dyDescent="0.25">
      <c r="O900" s="90"/>
    </row>
    <row r="901" spans="15:15" s="58" customFormat="1" x14ac:dyDescent="0.25">
      <c r="O901" s="90"/>
    </row>
    <row r="902" spans="15:15" s="58" customFormat="1" x14ac:dyDescent="0.25">
      <c r="O902" s="90"/>
    </row>
    <row r="903" spans="15:15" s="58" customFormat="1" x14ac:dyDescent="0.25">
      <c r="O903" s="90"/>
    </row>
    <row r="904" spans="15:15" s="58" customFormat="1" x14ac:dyDescent="0.25">
      <c r="O904" s="90"/>
    </row>
    <row r="905" spans="15:15" s="58" customFormat="1" x14ac:dyDescent="0.25">
      <c r="O905" s="90"/>
    </row>
    <row r="906" spans="15:15" s="58" customFormat="1" x14ac:dyDescent="0.25">
      <c r="O906" s="90"/>
    </row>
    <row r="907" spans="15:15" s="58" customFormat="1" x14ac:dyDescent="0.25">
      <c r="O907" s="90"/>
    </row>
    <row r="908" spans="15:15" s="58" customFormat="1" x14ac:dyDescent="0.25">
      <c r="O908" s="90"/>
    </row>
    <row r="909" spans="15:15" s="58" customFormat="1" x14ac:dyDescent="0.25">
      <c r="O909" s="90"/>
    </row>
    <row r="910" spans="15:15" s="58" customFormat="1" x14ac:dyDescent="0.25">
      <c r="O910" s="90"/>
    </row>
    <row r="911" spans="15:15" s="58" customFormat="1" x14ac:dyDescent="0.25">
      <c r="O911" s="90"/>
    </row>
    <row r="912" spans="15:15" s="58" customFormat="1" x14ac:dyDescent="0.25">
      <c r="O912" s="90"/>
    </row>
    <row r="913" spans="15:15" s="58" customFormat="1" x14ac:dyDescent="0.25">
      <c r="O913" s="90"/>
    </row>
    <row r="914" spans="15:15" s="58" customFormat="1" x14ac:dyDescent="0.25">
      <c r="O914" s="90"/>
    </row>
    <row r="915" spans="15:15" s="58" customFormat="1" x14ac:dyDescent="0.25">
      <c r="O915" s="90"/>
    </row>
    <row r="916" spans="15:15" s="58" customFormat="1" x14ac:dyDescent="0.25">
      <c r="O916" s="90"/>
    </row>
    <row r="917" spans="15:15" s="58" customFormat="1" x14ac:dyDescent="0.25">
      <c r="O917" s="90"/>
    </row>
    <row r="918" spans="15:15" s="58" customFormat="1" x14ac:dyDescent="0.25">
      <c r="O918" s="90"/>
    </row>
    <row r="919" spans="15:15" s="58" customFormat="1" x14ac:dyDescent="0.25">
      <c r="O919" s="90"/>
    </row>
    <row r="920" spans="15:15" s="58" customFormat="1" x14ac:dyDescent="0.25">
      <c r="O920" s="90"/>
    </row>
    <row r="921" spans="15:15" s="58" customFormat="1" x14ac:dyDescent="0.25">
      <c r="O921" s="90"/>
    </row>
    <row r="922" spans="15:15" s="58" customFormat="1" x14ac:dyDescent="0.25">
      <c r="O922" s="90"/>
    </row>
    <row r="923" spans="15:15" s="58" customFormat="1" x14ac:dyDescent="0.25">
      <c r="O923" s="90"/>
    </row>
    <row r="924" spans="15:15" s="58" customFormat="1" x14ac:dyDescent="0.25">
      <c r="O924" s="90"/>
    </row>
    <row r="925" spans="15:15" s="58" customFormat="1" x14ac:dyDescent="0.25">
      <c r="O925" s="90"/>
    </row>
    <row r="926" spans="15:15" s="58" customFormat="1" x14ac:dyDescent="0.25">
      <c r="O926" s="90"/>
    </row>
    <row r="927" spans="15:15" s="58" customFormat="1" x14ac:dyDescent="0.25">
      <c r="O927" s="90"/>
    </row>
    <row r="928" spans="15:15" s="58" customFormat="1" x14ac:dyDescent="0.25">
      <c r="O928" s="90"/>
    </row>
    <row r="929" spans="15:15" s="58" customFormat="1" x14ac:dyDescent="0.25">
      <c r="O929" s="90"/>
    </row>
    <row r="930" spans="15:15" s="58" customFormat="1" x14ac:dyDescent="0.25">
      <c r="O930" s="90"/>
    </row>
    <row r="931" spans="15:15" s="58" customFormat="1" x14ac:dyDescent="0.25">
      <c r="O931" s="90"/>
    </row>
    <row r="932" spans="15:15" s="58" customFormat="1" x14ac:dyDescent="0.25">
      <c r="O932" s="90"/>
    </row>
    <row r="933" spans="15:15" s="58" customFormat="1" x14ac:dyDescent="0.25">
      <c r="O933" s="90"/>
    </row>
    <row r="934" spans="15:15" s="58" customFormat="1" x14ac:dyDescent="0.25">
      <c r="O934" s="90"/>
    </row>
    <row r="935" spans="15:15" s="58" customFormat="1" x14ac:dyDescent="0.25">
      <c r="O935" s="90"/>
    </row>
    <row r="936" spans="15:15" s="58" customFormat="1" x14ac:dyDescent="0.25">
      <c r="O936" s="90"/>
    </row>
    <row r="937" spans="15:15" s="58" customFormat="1" x14ac:dyDescent="0.25">
      <c r="O937" s="90"/>
    </row>
    <row r="938" spans="15:15" s="58" customFormat="1" x14ac:dyDescent="0.25">
      <c r="O938" s="90"/>
    </row>
    <row r="939" spans="15:15" s="58" customFormat="1" x14ac:dyDescent="0.25">
      <c r="O939" s="90"/>
    </row>
    <row r="940" spans="15:15" s="58" customFormat="1" x14ac:dyDescent="0.25">
      <c r="O940" s="90"/>
    </row>
    <row r="941" spans="15:15" s="58" customFormat="1" x14ac:dyDescent="0.25">
      <c r="O941" s="90"/>
    </row>
    <row r="942" spans="15:15" s="58" customFormat="1" x14ac:dyDescent="0.25">
      <c r="O942" s="90"/>
    </row>
    <row r="943" spans="15:15" s="58" customFormat="1" x14ac:dyDescent="0.25">
      <c r="O943" s="90"/>
    </row>
  </sheetData>
  <mergeCells count="16">
    <mergeCell ref="A16:B17"/>
    <mergeCell ref="C16:F16"/>
    <mergeCell ref="G16:J16"/>
    <mergeCell ref="K16:O16"/>
    <mergeCell ref="K1:N1"/>
    <mergeCell ref="K2:N2"/>
    <mergeCell ref="C1:F1"/>
    <mergeCell ref="G1:J1"/>
    <mergeCell ref="A1:B1"/>
    <mergeCell ref="A2:B3"/>
    <mergeCell ref="C2:F2"/>
    <mergeCell ref="G2:J2"/>
    <mergeCell ref="C9:F9"/>
    <mergeCell ref="G9:J9"/>
    <mergeCell ref="K9:O9"/>
    <mergeCell ref="A9:B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7"/>
  <sheetViews>
    <sheetView tabSelected="1" topLeftCell="J7" workbookViewId="0">
      <selection activeCell="V9" sqref="V9"/>
    </sheetView>
  </sheetViews>
  <sheetFormatPr baseColWidth="10" defaultRowHeight="15" x14ac:dyDescent="0.25"/>
  <cols>
    <col min="1" max="1" width="24" style="58" customWidth="1"/>
    <col min="2" max="2" width="61.85546875" style="58" customWidth="1"/>
    <col min="3" max="14" width="15.7109375" style="78" customWidth="1"/>
    <col min="15" max="15" width="15.7109375" style="87" customWidth="1"/>
    <col min="16" max="16384" width="11.42578125" style="58"/>
  </cols>
  <sheetData>
    <row r="1" spans="1:16" ht="33.75" customHeight="1" thickBot="1" x14ac:dyDescent="0.3">
      <c r="A1" s="110" t="s">
        <v>18</v>
      </c>
      <c r="B1" s="112"/>
      <c r="C1" s="110" t="s">
        <v>43</v>
      </c>
      <c r="D1" s="108"/>
      <c r="E1" s="108"/>
      <c r="F1" s="108"/>
      <c r="G1" s="110" t="s">
        <v>44</v>
      </c>
      <c r="H1" s="108"/>
      <c r="I1" s="108"/>
      <c r="J1" s="108"/>
      <c r="K1" s="110" t="s">
        <v>45</v>
      </c>
      <c r="L1" s="108"/>
      <c r="M1" s="108"/>
      <c r="N1" s="108"/>
      <c r="O1" s="88"/>
      <c r="P1" s="65"/>
    </row>
    <row r="2" spans="1:16" ht="18.75" customHeight="1" thickBot="1" x14ac:dyDescent="0.3">
      <c r="A2" s="103" t="s">
        <v>61</v>
      </c>
      <c r="B2" s="113"/>
      <c r="C2" s="111" t="s">
        <v>68</v>
      </c>
      <c r="D2" s="116"/>
      <c r="E2" s="116"/>
      <c r="F2" s="116"/>
      <c r="G2" s="111" t="s">
        <v>69</v>
      </c>
      <c r="H2" s="116"/>
      <c r="I2" s="116"/>
      <c r="J2" s="116"/>
      <c r="K2" s="111" t="s">
        <v>70</v>
      </c>
      <c r="L2" s="108"/>
      <c r="M2" s="108"/>
      <c r="N2" s="108"/>
      <c r="O2" s="89"/>
      <c r="P2" s="124"/>
    </row>
    <row r="3" spans="1:16" ht="70.5" customHeight="1" thickBot="1" x14ac:dyDescent="0.3">
      <c r="A3" s="114"/>
      <c r="B3" s="115"/>
      <c r="C3" s="71" t="s">
        <v>64</v>
      </c>
      <c r="D3" s="71" t="s">
        <v>65</v>
      </c>
      <c r="E3" s="83" t="s">
        <v>67</v>
      </c>
      <c r="F3" s="83" t="s">
        <v>66</v>
      </c>
      <c r="G3" s="71" t="s">
        <v>64</v>
      </c>
      <c r="H3" s="71" t="s">
        <v>65</v>
      </c>
      <c r="I3" s="71" t="s">
        <v>67</v>
      </c>
      <c r="J3" s="83" t="s">
        <v>66</v>
      </c>
      <c r="K3" s="71" t="s">
        <v>64</v>
      </c>
      <c r="L3" s="71" t="s">
        <v>65</v>
      </c>
      <c r="M3" s="71" t="s">
        <v>67</v>
      </c>
      <c r="N3" s="79" t="s">
        <v>66</v>
      </c>
      <c r="O3" s="83" t="s">
        <v>75</v>
      </c>
      <c r="P3" s="123" t="s">
        <v>76</v>
      </c>
    </row>
    <row r="4" spans="1:16" ht="18.95" customHeight="1" x14ac:dyDescent="0.25">
      <c r="A4" s="59" t="s">
        <v>47</v>
      </c>
      <c r="B4" s="60" t="s">
        <v>17</v>
      </c>
      <c r="C4" s="72" t="s">
        <v>34</v>
      </c>
      <c r="D4" s="80"/>
      <c r="E4" s="84"/>
      <c r="F4" s="91"/>
      <c r="G4" s="73">
        <v>3604</v>
      </c>
      <c r="H4" s="72">
        <v>5879012</v>
      </c>
      <c r="I4" s="84">
        <f>G4/H4</f>
        <v>6.1302817548254706E-4</v>
      </c>
      <c r="J4" s="91">
        <f>I4*12.1</f>
        <v>7.4176409233388191E-3</v>
      </c>
      <c r="K4" s="72">
        <v>11909</v>
      </c>
      <c r="L4" s="72">
        <v>13734930</v>
      </c>
      <c r="M4" s="84">
        <f>K4/L4</f>
        <v>8.6705938799833712E-4</v>
      </c>
      <c r="N4" s="91">
        <f>M4*12.1</f>
        <v>1.0491418594779879E-2</v>
      </c>
      <c r="O4" s="91">
        <f>AVERAGE(J4,N4)</f>
        <v>8.9545297590593494E-3</v>
      </c>
      <c r="P4" s="137">
        <f>STDEVA(J4,N4)</f>
        <v>2.1734890353357688E-3</v>
      </c>
    </row>
    <row r="5" spans="1:16" ht="18.95" customHeight="1" x14ac:dyDescent="0.25">
      <c r="A5" s="61" t="s">
        <v>53</v>
      </c>
      <c r="B5" s="62" t="s">
        <v>77</v>
      </c>
      <c r="C5" s="74">
        <v>778708</v>
      </c>
      <c r="D5" s="81">
        <v>4975399</v>
      </c>
      <c r="E5" s="85">
        <f>C5/D5</f>
        <v>0.15651166871239874</v>
      </c>
      <c r="F5" s="92">
        <f>E5*12.1</f>
        <v>1.8937911914200247</v>
      </c>
      <c r="G5" s="75">
        <v>1196130</v>
      </c>
      <c r="H5" s="74">
        <v>7318631</v>
      </c>
      <c r="I5" s="85">
        <f>G5/H5</f>
        <v>0.16343630386611924</v>
      </c>
      <c r="J5" s="92">
        <f t="shared" ref="J5:J6" si="0">I5*12.1</f>
        <v>1.9775792767800426</v>
      </c>
      <c r="K5" s="74">
        <v>3097187</v>
      </c>
      <c r="L5" s="74">
        <v>17303416</v>
      </c>
      <c r="M5" s="85">
        <f>K5/L5</f>
        <v>0.17899280696944464</v>
      </c>
      <c r="N5" s="92">
        <f t="shared" ref="N5:N6" si="1">M5*12.1</f>
        <v>2.1658129643302799</v>
      </c>
      <c r="O5" s="92">
        <f t="shared" ref="O5:O6" si="2">AVERAGE(F5,J5,N5)</f>
        <v>2.0123944775101159</v>
      </c>
      <c r="P5" s="140">
        <f>STDEVA(F5,J5,N5)</f>
        <v>0.13931272334469696</v>
      </c>
    </row>
    <row r="6" spans="1:16" ht="18.95" customHeight="1" thickBot="1" x14ac:dyDescent="0.3">
      <c r="A6" s="63" t="s">
        <v>55</v>
      </c>
      <c r="B6" s="64" t="s">
        <v>78</v>
      </c>
      <c r="C6" s="76">
        <v>25968</v>
      </c>
      <c r="D6" s="82">
        <v>6442413</v>
      </c>
      <c r="E6" s="86">
        <f>C6/D6</f>
        <v>4.0307878430023035E-3</v>
      </c>
      <c r="F6" s="93">
        <f>E6*12.1</f>
        <v>4.8772532900327868E-2</v>
      </c>
      <c r="G6" s="77">
        <v>33938</v>
      </c>
      <c r="H6" s="76">
        <v>8986084</v>
      </c>
      <c r="I6" s="86">
        <f>G6/H6</f>
        <v>3.7767285505009747E-3</v>
      </c>
      <c r="J6" s="93">
        <f t="shared" si="0"/>
        <v>4.5698415461061792E-2</v>
      </c>
      <c r="K6" s="76">
        <v>69956</v>
      </c>
      <c r="L6" s="76">
        <v>22575160</v>
      </c>
      <c r="M6" s="86">
        <f>K6/L6</f>
        <v>3.0988041723735292E-3</v>
      </c>
      <c r="N6" s="93">
        <f t="shared" si="1"/>
        <v>3.74955304857197E-2</v>
      </c>
      <c r="O6" s="93">
        <f t="shared" si="2"/>
        <v>4.3988826282369796E-2</v>
      </c>
      <c r="P6" s="141">
        <f>STDEVA(F6,J6,N6)</f>
        <v>5.8296412612351385E-3</v>
      </c>
    </row>
    <row r="7" spans="1:16" ht="18.95" customHeight="1" thickBot="1" x14ac:dyDescent="0.3">
      <c r="A7" s="135" t="s">
        <v>62</v>
      </c>
      <c r="B7" s="136"/>
      <c r="C7" s="125" t="s">
        <v>69</v>
      </c>
      <c r="D7" s="118"/>
      <c r="E7" s="118"/>
      <c r="F7" s="118"/>
      <c r="G7" s="125" t="s">
        <v>71</v>
      </c>
      <c r="H7" s="118"/>
      <c r="I7" s="118"/>
      <c r="J7" s="118"/>
      <c r="K7" s="125" t="s">
        <v>72</v>
      </c>
      <c r="L7" s="118"/>
      <c r="M7" s="118"/>
      <c r="N7" s="118"/>
      <c r="O7" s="122"/>
      <c r="P7" s="123"/>
    </row>
    <row r="8" spans="1:16" ht="72" customHeight="1" thickBot="1" x14ac:dyDescent="0.3">
      <c r="A8" s="105"/>
      <c r="B8" s="106"/>
      <c r="C8" s="71" t="s">
        <v>64</v>
      </c>
      <c r="D8" s="71" t="s">
        <v>65</v>
      </c>
      <c r="E8" s="71" t="s">
        <v>67</v>
      </c>
      <c r="F8" s="71" t="s">
        <v>66</v>
      </c>
      <c r="G8" s="71" t="s">
        <v>64</v>
      </c>
      <c r="H8" s="71" t="s">
        <v>65</v>
      </c>
      <c r="I8" s="71" t="s">
        <v>67</v>
      </c>
      <c r="J8" s="71" t="s">
        <v>66</v>
      </c>
      <c r="K8" s="71" t="s">
        <v>64</v>
      </c>
      <c r="L8" s="71" t="s">
        <v>65</v>
      </c>
      <c r="M8" s="71" t="s">
        <v>67</v>
      </c>
      <c r="N8" s="79" t="s">
        <v>66</v>
      </c>
      <c r="O8" s="83" t="s">
        <v>75</v>
      </c>
      <c r="P8" s="138" t="s">
        <v>76</v>
      </c>
    </row>
    <row r="9" spans="1:16" ht="18.95" customHeight="1" x14ac:dyDescent="0.25">
      <c r="A9" s="59" t="s">
        <v>47</v>
      </c>
      <c r="B9" s="60" t="s">
        <v>17</v>
      </c>
      <c r="C9" s="127">
        <v>5279</v>
      </c>
      <c r="D9" s="127">
        <v>2287423</v>
      </c>
      <c r="E9" s="84">
        <f>C9/D9</f>
        <v>2.3078372474177274E-3</v>
      </c>
      <c r="F9" s="91">
        <f>E9*12.1</f>
        <v>2.7924830693754503E-2</v>
      </c>
      <c r="G9" s="126">
        <v>8530</v>
      </c>
      <c r="H9" s="127">
        <v>2514784</v>
      </c>
      <c r="I9" s="84">
        <f>G9/H9</f>
        <v>3.3919414152467965E-3</v>
      </c>
      <c r="J9" s="91">
        <f>I9*12.1</f>
        <v>4.1042491124486234E-2</v>
      </c>
      <c r="K9" s="127">
        <v>10724</v>
      </c>
      <c r="L9" s="127">
        <v>1799094</v>
      </c>
      <c r="M9" s="84">
        <f>K9/L9</f>
        <v>5.9607780360559255E-3</v>
      </c>
      <c r="N9" s="119">
        <f>M9*12.1</f>
        <v>7.2125414236276691E-2</v>
      </c>
      <c r="O9" s="91">
        <f>AVERAGE(F9,J9,N9)</f>
        <v>4.7030912018172479E-2</v>
      </c>
      <c r="P9" s="137">
        <f>STDEVA(F9,J9,N9)</f>
        <v>2.2700634021428197E-2</v>
      </c>
    </row>
    <row r="10" spans="1:16" ht="18.95" customHeight="1" x14ac:dyDescent="0.25">
      <c r="A10" s="61" t="s">
        <v>53</v>
      </c>
      <c r="B10" s="62" t="s">
        <v>77</v>
      </c>
      <c r="C10" s="129">
        <v>229677</v>
      </c>
      <c r="D10" s="129">
        <v>2993520</v>
      </c>
      <c r="E10" s="85">
        <f>C10/D10</f>
        <v>7.6724725406878858E-2</v>
      </c>
      <c r="F10" s="92">
        <f t="shared" ref="F10:F11" si="3">E10*12.1</f>
        <v>0.9283691774232341</v>
      </c>
      <c r="G10" s="128">
        <v>92110</v>
      </c>
      <c r="H10" s="129">
        <v>3086193</v>
      </c>
      <c r="I10" s="85">
        <f>G10/H10</f>
        <v>2.9845832713637804E-2</v>
      </c>
      <c r="J10" s="92">
        <f t="shared" ref="J10:J11" si="4">I10*12.1</f>
        <v>0.3611345758350174</v>
      </c>
      <c r="K10" s="129">
        <v>106986</v>
      </c>
      <c r="L10" s="129">
        <v>2153285</v>
      </c>
      <c r="M10" s="85">
        <f>K10/L10</f>
        <v>4.96850161497433E-2</v>
      </c>
      <c r="N10" s="120">
        <f t="shared" ref="N10:N11" si="5">M10*12.1</f>
        <v>0.6011886954118939</v>
      </c>
      <c r="O10" s="92">
        <f t="shared" ref="O10:O11" si="6">AVERAGE(F10,J10,N10)</f>
        <v>0.63023081622338184</v>
      </c>
      <c r="P10" s="140">
        <f>STDEVA(F10,J10,N10)</f>
        <v>0.28473032310531571</v>
      </c>
    </row>
    <row r="11" spans="1:16" ht="18.95" customHeight="1" thickBot="1" x14ac:dyDescent="0.3">
      <c r="A11" s="61" t="s">
        <v>55</v>
      </c>
      <c r="B11" s="62" t="s">
        <v>78</v>
      </c>
      <c r="C11" s="129">
        <v>293166</v>
      </c>
      <c r="D11" s="129">
        <v>4423236</v>
      </c>
      <c r="E11" s="86">
        <f>C11/D11</f>
        <v>6.6278624970496719E-2</v>
      </c>
      <c r="F11" s="93">
        <f t="shared" si="3"/>
        <v>0.80197136214301024</v>
      </c>
      <c r="G11" s="128">
        <v>74718</v>
      </c>
      <c r="H11" s="129">
        <v>4435083</v>
      </c>
      <c r="I11" s="86">
        <f>G11/H11</f>
        <v>1.6847035331695032E-2</v>
      </c>
      <c r="J11" s="93">
        <f t="shared" si="4"/>
        <v>0.20384912751350989</v>
      </c>
      <c r="K11" s="129">
        <v>49703</v>
      </c>
      <c r="L11" s="129">
        <v>3084043</v>
      </c>
      <c r="M11" s="86">
        <f>K11/L11</f>
        <v>1.6116182556468895E-2</v>
      </c>
      <c r="N11" s="121">
        <f t="shared" si="5"/>
        <v>0.19500580893327363</v>
      </c>
      <c r="O11" s="93">
        <f t="shared" si="6"/>
        <v>0.40027543286326456</v>
      </c>
      <c r="P11" s="141">
        <f>STDEVA(F11,J11,N11)</f>
        <v>0.34790697861758496</v>
      </c>
    </row>
    <row r="12" spans="1:16" ht="18.95" customHeight="1" thickBot="1" x14ac:dyDescent="0.3">
      <c r="A12" s="103" t="s">
        <v>63</v>
      </c>
      <c r="B12" s="104"/>
      <c r="C12" s="107" t="s">
        <v>73</v>
      </c>
      <c r="D12" s="108"/>
      <c r="E12" s="108"/>
      <c r="F12" s="108"/>
      <c r="G12" s="107" t="s">
        <v>74</v>
      </c>
      <c r="H12" s="108"/>
      <c r="I12" s="108"/>
      <c r="J12" s="108"/>
      <c r="K12" s="107" t="s">
        <v>79</v>
      </c>
      <c r="L12" s="108"/>
      <c r="M12" s="108"/>
      <c r="N12" s="108"/>
      <c r="O12" s="139"/>
      <c r="P12" s="123"/>
    </row>
    <row r="13" spans="1:16" ht="71.25" customHeight="1" thickBot="1" x14ac:dyDescent="0.3">
      <c r="A13" s="105"/>
      <c r="B13" s="106"/>
      <c r="C13" s="71" t="s">
        <v>64</v>
      </c>
      <c r="D13" s="71" t="s">
        <v>65</v>
      </c>
      <c r="E13" s="71" t="s">
        <v>67</v>
      </c>
      <c r="F13" s="71" t="s">
        <v>66</v>
      </c>
      <c r="G13" s="71" t="s">
        <v>64</v>
      </c>
      <c r="H13" s="71" t="s">
        <v>65</v>
      </c>
      <c r="I13" s="71" t="s">
        <v>67</v>
      </c>
      <c r="J13" s="71" t="s">
        <v>66</v>
      </c>
      <c r="K13" s="71" t="s">
        <v>64</v>
      </c>
      <c r="L13" s="71" t="s">
        <v>65</v>
      </c>
      <c r="M13" s="71" t="s">
        <v>67</v>
      </c>
      <c r="N13" s="79" t="s">
        <v>66</v>
      </c>
      <c r="O13" s="83" t="s">
        <v>75</v>
      </c>
      <c r="P13" s="123" t="s">
        <v>76</v>
      </c>
    </row>
    <row r="14" spans="1:16" ht="18.95" customHeight="1" x14ac:dyDescent="0.25">
      <c r="A14" s="59" t="s">
        <v>47</v>
      </c>
      <c r="B14" s="60" t="s">
        <v>17</v>
      </c>
      <c r="C14" s="72">
        <v>199584</v>
      </c>
      <c r="D14" s="72">
        <v>5803043</v>
      </c>
      <c r="E14" s="84">
        <f>C14/D14</f>
        <v>3.4392990022648465E-2</v>
      </c>
      <c r="F14" s="91">
        <f>E14*12.1</f>
        <v>0.41615517927404644</v>
      </c>
      <c r="G14" s="73">
        <v>26224</v>
      </c>
      <c r="H14" s="73">
        <v>849836</v>
      </c>
      <c r="I14" s="84">
        <f>G14/H14</f>
        <v>3.0857718430379509E-2</v>
      </c>
      <c r="J14" s="91">
        <f>I14*12.1</f>
        <v>0.37337839300759207</v>
      </c>
      <c r="K14" s="73">
        <v>62789</v>
      </c>
      <c r="L14" s="72">
        <v>1754284</v>
      </c>
      <c r="M14" s="84">
        <f>K14/L14</f>
        <v>3.579181022000999E-2</v>
      </c>
      <c r="N14" s="91">
        <f>M14*12.1</f>
        <v>0.43308090366212088</v>
      </c>
      <c r="O14" s="91">
        <f>AVERAGE(F14,J14,N14)</f>
        <v>0.40753815864791981</v>
      </c>
      <c r="P14" s="137">
        <f>STDEVA(F14,J14,N14)</f>
        <v>3.0769907831627485E-2</v>
      </c>
    </row>
    <row r="15" spans="1:16" ht="18.95" customHeight="1" x14ac:dyDescent="0.25">
      <c r="A15" s="61" t="s">
        <v>53</v>
      </c>
      <c r="B15" s="62" t="s">
        <v>77</v>
      </c>
      <c r="C15" s="74">
        <v>320634</v>
      </c>
      <c r="D15" s="74">
        <v>2462264</v>
      </c>
      <c r="E15" s="85">
        <f>C15/D15</f>
        <v>0.13021918039657812</v>
      </c>
      <c r="F15" s="92">
        <f t="shared" ref="F15:F16" si="7">E15*12.1</f>
        <v>1.5756520827985951</v>
      </c>
      <c r="G15" s="75">
        <v>40082</v>
      </c>
      <c r="H15" s="74">
        <v>345029</v>
      </c>
      <c r="I15" s="85">
        <f>G15/H15</f>
        <v>0.11616994513504662</v>
      </c>
      <c r="J15" s="92">
        <f t="shared" ref="J15:J16" si="8">I15*12.1</f>
        <v>1.4056563361340642</v>
      </c>
      <c r="K15" s="74">
        <v>70265</v>
      </c>
      <c r="L15" s="74">
        <v>704483</v>
      </c>
      <c r="M15" s="85">
        <f>K15/L15</f>
        <v>9.9739809193408496E-2</v>
      </c>
      <c r="N15" s="92">
        <f t="shared" ref="N15:N16" si="9">M15*12.1</f>
        <v>1.2068516912402427</v>
      </c>
      <c r="O15" s="92">
        <f t="shared" ref="O15:O16" si="10">AVERAGE(F15,J15,N15)</f>
        <v>1.3960533700576339</v>
      </c>
      <c r="P15" s="140">
        <f>STDEVA(F15,J15,N15)</f>
        <v>0.18458763480119003</v>
      </c>
    </row>
    <row r="16" spans="1:16" ht="18.95" customHeight="1" thickBot="1" x14ac:dyDescent="0.3">
      <c r="A16" s="63" t="s">
        <v>55</v>
      </c>
      <c r="B16" s="64" t="s">
        <v>78</v>
      </c>
      <c r="C16" s="76">
        <v>629261</v>
      </c>
      <c r="D16" s="76">
        <v>5809501</v>
      </c>
      <c r="E16" s="86">
        <f>C16/D16</f>
        <v>0.10831584330564707</v>
      </c>
      <c r="F16" s="93">
        <f t="shared" si="7"/>
        <v>1.3106217039983294</v>
      </c>
      <c r="G16" s="77">
        <v>83761</v>
      </c>
      <c r="H16" s="77">
        <v>905833</v>
      </c>
      <c r="I16" s="86">
        <f>G16/H16</f>
        <v>9.2468479289228814E-2</v>
      </c>
      <c r="J16" s="93">
        <f t="shared" si="8"/>
        <v>1.1188685993996685</v>
      </c>
      <c r="K16" s="77">
        <v>168297</v>
      </c>
      <c r="L16" s="76">
        <v>1827018</v>
      </c>
      <c r="M16" s="86">
        <f>K16/L16</f>
        <v>9.2115677021244458E-2</v>
      </c>
      <c r="N16" s="93">
        <f t="shared" si="9"/>
        <v>1.114599691957058</v>
      </c>
      <c r="O16" s="93">
        <f t="shared" si="10"/>
        <v>1.1813633317850185</v>
      </c>
      <c r="P16" s="141">
        <f>STDEVA(F16,J16,N16)</f>
        <v>0.11196138165954585</v>
      </c>
    </row>
    <row r="17" spans="3:15" ht="14.25" customHeight="1" x14ac:dyDescent="0.25">
      <c r="O17" s="90"/>
    </row>
    <row r="18" spans="3:15" x14ac:dyDescent="0.25">
      <c r="O18" s="90"/>
    </row>
    <row r="19" spans="3:15" x14ac:dyDescent="0.25">
      <c r="O19" s="90"/>
    </row>
    <row r="20" spans="3:15" x14ac:dyDescent="0.25">
      <c r="O20" s="90"/>
    </row>
    <row r="21" spans="3:15" x14ac:dyDescent="0.25">
      <c r="O21" s="90"/>
    </row>
    <row r="22" spans="3:15" x14ac:dyDescent="0.25">
      <c r="O22" s="90"/>
    </row>
    <row r="23" spans="3:15" x14ac:dyDescent="0.25">
      <c r="O23" s="90"/>
    </row>
    <row r="24" spans="3:15" x14ac:dyDescent="0.25">
      <c r="O24" s="90"/>
    </row>
    <row r="25" spans="3:15" x14ac:dyDescent="0.25">
      <c r="O25" s="90"/>
    </row>
    <row r="26" spans="3:15" x14ac:dyDescent="0.25">
      <c r="O26" s="90"/>
    </row>
    <row r="27" spans="3:15" x14ac:dyDescent="0.25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90"/>
    </row>
    <row r="28" spans="3:15" x14ac:dyDescent="0.25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90"/>
    </row>
    <row r="29" spans="3:15" x14ac:dyDescent="0.25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90"/>
    </row>
    <row r="30" spans="3:15" x14ac:dyDescent="0.25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90"/>
    </row>
    <row r="31" spans="3:15" x14ac:dyDescent="0.2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90"/>
    </row>
    <row r="32" spans="3:15" x14ac:dyDescent="0.2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90"/>
    </row>
    <row r="33" spans="3:15" x14ac:dyDescent="0.25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90"/>
    </row>
    <row r="34" spans="3:15" x14ac:dyDescent="0.2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90"/>
    </row>
    <row r="35" spans="3:15" x14ac:dyDescent="0.25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0"/>
    </row>
    <row r="36" spans="3:15" x14ac:dyDescent="0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90"/>
    </row>
    <row r="37" spans="3:15" x14ac:dyDescent="0.25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90"/>
    </row>
    <row r="38" spans="3:15" x14ac:dyDescent="0.25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90"/>
    </row>
    <row r="39" spans="3:15" x14ac:dyDescent="0.25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90"/>
    </row>
    <row r="40" spans="3:15" x14ac:dyDescent="0.25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90"/>
    </row>
    <row r="41" spans="3:15" x14ac:dyDescent="0.25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90"/>
    </row>
    <row r="42" spans="3:15" x14ac:dyDescent="0.2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90"/>
    </row>
    <row r="43" spans="3:15" x14ac:dyDescent="0.2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90"/>
    </row>
    <row r="44" spans="3:15" x14ac:dyDescent="0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90"/>
    </row>
    <row r="45" spans="3:15" x14ac:dyDescent="0.2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90"/>
    </row>
    <row r="46" spans="3:15" x14ac:dyDescent="0.2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90"/>
    </row>
    <row r="47" spans="3:15" x14ac:dyDescent="0.2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90"/>
    </row>
    <row r="48" spans="3:15" x14ac:dyDescent="0.2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90"/>
    </row>
    <row r="49" spans="3:15" x14ac:dyDescent="0.2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90"/>
    </row>
    <row r="50" spans="3:15" x14ac:dyDescent="0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90"/>
    </row>
    <row r="51" spans="3:15" x14ac:dyDescent="0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0"/>
    </row>
    <row r="52" spans="3:15" x14ac:dyDescent="0.2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90"/>
    </row>
    <row r="53" spans="3:15" x14ac:dyDescent="0.2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90"/>
    </row>
    <row r="54" spans="3:15" x14ac:dyDescent="0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90"/>
    </row>
    <row r="55" spans="3:15" x14ac:dyDescent="0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90"/>
    </row>
    <row r="56" spans="3:15" x14ac:dyDescent="0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90"/>
    </row>
    <row r="57" spans="3:15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90"/>
    </row>
    <row r="58" spans="3:15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90"/>
    </row>
    <row r="59" spans="3:15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90"/>
    </row>
    <row r="60" spans="3:15" x14ac:dyDescent="0.2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90"/>
    </row>
    <row r="61" spans="3:15" x14ac:dyDescent="0.2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90"/>
    </row>
    <row r="62" spans="3:15" x14ac:dyDescent="0.25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90"/>
    </row>
    <row r="63" spans="3:15" x14ac:dyDescent="0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90"/>
    </row>
    <row r="64" spans="3:15" x14ac:dyDescent="0.25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90"/>
    </row>
    <row r="65" spans="3:15" x14ac:dyDescent="0.25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90"/>
    </row>
    <row r="66" spans="3:15" x14ac:dyDescent="0.25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90"/>
    </row>
    <row r="67" spans="3:15" x14ac:dyDescent="0.2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90"/>
    </row>
    <row r="68" spans="3:15" x14ac:dyDescent="0.25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90"/>
    </row>
    <row r="69" spans="3:15" x14ac:dyDescent="0.2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90"/>
    </row>
    <row r="70" spans="3:15" x14ac:dyDescent="0.25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90"/>
    </row>
    <row r="71" spans="3:15" x14ac:dyDescent="0.25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90"/>
    </row>
    <row r="72" spans="3:15" x14ac:dyDescent="0.25"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90"/>
    </row>
    <row r="73" spans="3:15" x14ac:dyDescent="0.25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90"/>
    </row>
    <row r="74" spans="3:15" x14ac:dyDescent="0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90"/>
    </row>
    <row r="75" spans="3:15" x14ac:dyDescent="0.25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90"/>
    </row>
    <row r="76" spans="3:15" x14ac:dyDescent="0.25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90"/>
    </row>
    <row r="77" spans="3:15" x14ac:dyDescent="0.25"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90"/>
    </row>
    <row r="78" spans="3:15" x14ac:dyDescent="0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90"/>
    </row>
    <row r="79" spans="3:15" x14ac:dyDescent="0.25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90"/>
    </row>
    <row r="80" spans="3:15" x14ac:dyDescent="0.25"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90"/>
    </row>
    <row r="81" spans="3:15" x14ac:dyDescent="0.25"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90"/>
    </row>
    <row r="82" spans="3:15" x14ac:dyDescent="0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90"/>
    </row>
    <row r="83" spans="3:15" x14ac:dyDescent="0.2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90"/>
    </row>
    <row r="84" spans="3:15" x14ac:dyDescent="0.25"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90"/>
    </row>
    <row r="85" spans="3:15" x14ac:dyDescent="0.25"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90"/>
    </row>
    <row r="86" spans="3:15" x14ac:dyDescent="0.25"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90"/>
    </row>
    <row r="87" spans="3:15" x14ac:dyDescent="0.25"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90"/>
    </row>
    <row r="88" spans="3:15" x14ac:dyDescent="0.25"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90"/>
    </row>
    <row r="89" spans="3:15" x14ac:dyDescent="0.25"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90"/>
    </row>
    <row r="90" spans="3:15" x14ac:dyDescent="0.25"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90"/>
    </row>
    <row r="91" spans="3:15" x14ac:dyDescent="0.25"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90"/>
    </row>
    <row r="92" spans="3:15" x14ac:dyDescent="0.25"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90"/>
    </row>
    <row r="93" spans="3:15" x14ac:dyDescent="0.25"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90"/>
    </row>
    <row r="94" spans="3:15" x14ac:dyDescent="0.25"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90"/>
    </row>
    <row r="95" spans="3:15" x14ac:dyDescent="0.25"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90"/>
    </row>
    <row r="96" spans="3:15" x14ac:dyDescent="0.25"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90"/>
    </row>
    <row r="97" spans="3:15" x14ac:dyDescent="0.25"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90"/>
    </row>
    <row r="98" spans="3:15" x14ac:dyDescent="0.25"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90"/>
    </row>
    <row r="99" spans="3:15" x14ac:dyDescent="0.25"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90"/>
    </row>
    <row r="100" spans="3:15" x14ac:dyDescent="0.25"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90"/>
    </row>
    <row r="101" spans="3:15" x14ac:dyDescent="0.25"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90"/>
    </row>
    <row r="102" spans="3:15" x14ac:dyDescent="0.25"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90"/>
    </row>
    <row r="103" spans="3:15" x14ac:dyDescent="0.25"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90"/>
    </row>
    <row r="104" spans="3:15" x14ac:dyDescent="0.25"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90"/>
    </row>
    <row r="105" spans="3:15" x14ac:dyDescent="0.25"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90"/>
    </row>
    <row r="106" spans="3:15" x14ac:dyDescent="0.25"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90"/>
    </row>
    <row r="107" spans="3:15" x14ac:dyDescent="0.25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90"/>
    </row>
    <row r="108" spans="3:15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90"/>
    </row>
    <row r="109" spans="3:15" x14ac:dyDescent="0.25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90"/>
    </row>
    <row r="110" spans="3:15" x14ac:dyDescent="0.25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90"/>
    </row>
    <row r="111" spans="3:15" x14ac:dyDescent="0.25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90"/>
    </row>
    <row r="112" spans="3:15" x14ac:dyDescent="0.25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90"/>
    </row>
    <row r="113" spans="3:15" x14ac:dyDescent="0.25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90"/>
    </row>
    <row r="114" spans="3:15" x14ac:dyDescent="0.25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90"/>
    </row>
    <row r="115" spans="3:15" x14ac:dyDescent="0.25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90"/>
    </row>
    <row r="116" spans="3:15" x14ac:dyDescent="0.25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90"/>
    </row>
    <row r="117" spans="3:15" x14ac:dyDescent="0.25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90"/>
    </row>
    <row r="118" spans="3:15" x14ac:dyDescent="0.25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90"/>
    </row>
    <row r="119" spans="3:15" x14ac:dyDescent="0.25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90"/>
    </row>
    <row r="120" spans="3:15" x14ac:dyDescent="0.25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90"/>
    </row>
    <row r="121" spans="3:15" x14ac:dyDescent="0.25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90"/>
    </row>
    <row r="122" spans="3:15" x14ac:dyDescent="0.25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90"/>
    </row>
    <row r="123" spans="3:15" x14ac:dyDescent="0.25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90"/>
    </row>
    <row r="124" spans="3:15" x14ac:dyDescent="0.25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90"/>
    </row>
    <row r="125" spans="3:15" x14ac:dyDescent="0.25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90"/>
    </row>
    <row r="126" spans="3:15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90"/>
    </row>
    <row r="127" spans="3:15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90"/>
    </row>
    <row r="128" spans="3:15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90"/>
    </row>
    <row r="129" spans="3:15" x14ac:dyDescent="0.25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90"/>
    </row>
    <row r="130" spans="3:15" x14ac:dyDescent="0.25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90"/>
    </row>
    <row r="131" spans="3:15" x14ac:dyDescent="0.2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90"/>
    </row>
    <row r="132" spans="3:15" x14ac:dyDescent="0.25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90"/>
    </row>
    <row r="133" spans="3:15" x14ac:dyDescent="0.25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90"/>
    </row>
    <row r="134" spans="3:15" x14ac:dyDescent="0.25"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90"/>
    </row>
    <row r="135" spans="3:15" x14ac:dyDescent="0.25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90"/>
    </row>
    <row r="136" spans="3:15" x14ac:dyDescent="0.25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90"/>
    </row>
    <row r="137" spans="3:15" x14ac:dyDescent="0.25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90"/>
    </row>
    <row r="138" spans="3:15" x14ac:dyDescent="0.25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90"/>
    </row>
    <row r="139" spans="3:15" x14ac:dyDescent="0.25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90"/>
    </row>
    <row r="140" spans="3:15" x14ac:dyDescent="0.25"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90"/>
    </row>
    <row r="141" spans="3:15" x14ac:dyDescent="0.25"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90"/>
    </row>
    <row r="142" spans="3:15" x14ac:dyDescent="0.25"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90"/>
    </row>
    <row r="143" spans="3:15" x14ac:dyDescent="0.25"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90"/>
    </row>
    <row r="144" spans="3:15" x14ac:dyDescent="0.25"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90"/>
    </row>
    <row r="145" spans="3:15" x14ac:dyDescent="0.25"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90"/>
    </row>
    <row r="146" spans="3:15" x14ac:dyDescent="0.25"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90"/>
    </row>
    <row r="147" spans="3:15" x14ac:dyDescent="0.25"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90"/>
    </row>
    <row r="148" spans="3:15" x14ac:dyDescent="0.25"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90"/>
    </row>
    <row r="149" spans="3:15" x14ac:dyDescent="0.25"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90"/>
    </row>
    <row r="150" spans="3:15" x14ac:dyDescent="0.25"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90"/>
    </row>
    <row r="151" spans="3:15" x14ac:dyDescent="0.25"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90"/>
    </row>
    <row r="152" spans="3:15" x14ac:dyDescent="0.25"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90"/>
    </row>
    <row r="153" spans="3:15" x14ac:dyDescent="0.25"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90"/>
    </row>
    <row r="154" spans="3:15" x14ac:dyDescent="0.25"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90"/>
    </row>
    <row r="155" spans="3:15" x14ac:dyDescent="0.25"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90"/>
    </row>
    <row r="156" spans="3:15" x14ac:dyDescent="0.25"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90"/>
    </row>
    <row r="157" spans="3:15" x14ac:dyDescent="0.25"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90"/>
    </row>
    <row r="158" spans="3:15" x14ac:dyDescent="0.25"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90"/>
    </row>
    <row r="159" spans="3:15" x14ac:dyDescent="0.25"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90"/>
    </row>
    <row r="160" spans="3:15" x14ac:dyDescent="0.25"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90"/>
    </row>
    <row r="161" spans="3:15" x14ac:dyDescent="0.25"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90"/>
    </row>
    <row r="162" spans="3:15" x14ac:dyDescent="0.25"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90"/>
    </row>
    <row r="163" spans="3:15" x14ac:dyDescent="0.25"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90"/>
    </row>
    <row r="164" spans="3:15" x14ac:dyDescent="0.25"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90"/>
    </row>
    <row r="165" spans="3:15" x14ac:dyDescent="0.25"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90"/>
    </row>
    <row r="166" spans="3:15" x14ac:dyDescent="0.25"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90"/>
    </row>
    <row r="167" spans="3:15" x14ac:dyDescent="0.25"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90"/>
    </row>
    <row r="168" spans="3:15" x14ac:dyDescent="0.25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90"/>
    </row>
    <row r="169" spans="3:15" x14ac:dyDescent="0.25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90"/>
    </row>
    <row r="170" spans="3:15" x14ac:dyDescent="0.25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90"/>
    </row>
    <row r="171" spans="3:15" x14ac:dyDescent="0.25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90"/>
    </row>
    <row r="172" spans="3:15" x14ac:dyDescent="0.25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90"/>
    </row>
    <row r="173" spans="3:15" x14ac:dyDescent="0.25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90"/>
    </row>
    <row r="174" spans="3:15" x14ac:dyDescent="0.25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90"/>
    </row>
    <row r="175" spans="3:15" x14ac:dyDescent="0.25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90"/>
    </row>
    <row r="176" spans="3:15" x14ac:dyDescent="0.25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90"/>
    </row>
    <row r="177" spans="3:15" x14ac:dyDescent="0.25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90"/>
    </row>
    <row r="178" spans="3:15" x14ac:dyDescent="0.25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90"/>
    </row>
    <row r="179" spans="3:15" x14ac:dyDescent="0.25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90"/>
    </row>
    <row r="180" spans="3:15" x14ac:dyDescent="0.25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90"/>
    </row>
    <row r="181" spans="3:15" x14ac:dyDescent="0.25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90"/>
    </row>
    <row r="182" spans="3:15" x14ac:dyDescent="0.25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90"/>
    </row>
    <row r="183" spans="3:15" x14ac:dyDescent="0.25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90"/>
    </row>
    <row r="184" spans="3:15" x14ac:dyDescent="0.25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90"/>
    </row>
    <row r="185" spans="3:15" x14ac:dyDescent="0.25"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90"/>
    </row>
    <row r="186" spans="3:15" x14ac:dyDescent="0.25"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90"/>
    </row>
    <row r="187" spans="3:15" x14ac:dyDescent="0.25"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90"/>
    </row>
    <row r="188" spans="3:15" x14ac:dyDescent="0.25"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90"/>
    </row>
    <row r="189" spans="3:15" x14ac:dyDescent="0.25"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90"/>
    </row>
    <row r="190" spans="3:15" x14ac:dyDescent="0.25"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90"/>
    </row>
    <row r="191" spans="3:15" x14ac:dyDescent="0.25"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90"/>
    </row>
    <row r="192" spans="3:15" x14ac:dyDescent="0.25"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90"/>
    </row>
    <row r="193" spans="3:15" x14ac:dyDescent="0.25"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90"/>
    </row>
    <row r="194" spans="3:15" x14ac:dyDescent="0.25"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90"/>
    </row>
    <row r="195" spans="3:15" x14ac:dyDescent="0.25"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90"/>
    </row>
    <row r="196" spans="3:15" x14ac:dyDescent="0.25"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90"/>
    </row>
    <row r="197" spans="3:15" x14ac:dyDescent="0.25"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90"/>
    </row>
    <row r="198" spans="3:15" x14ac:dyDescent="0.25"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90"/>
    </row>
    <row r="199" spans="3:15" x14ac:dyDescent="0.25"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90"/>
    </row>
    <row r="200" spans="3:15" x14ac:dyDescent="0.25"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90"/>
    </row>
    <row r="201" spans="3:15" x14ac:dyDescent="0.25"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90"/>
    </row>
    <row r="202" spans="3:15" x14ac:dyDescent="0.25"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90"/>
    </row>
    <row r="203" spans="3:15" x14ac:dyDescent="0.25"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90"/>
    </row>
    <row r="204" spans="3:15" x14ac:dyDescent="0.25"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90"/>
    </row>
    <row r="205" spans="3:15" x14ac:dyDescent="0.25"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90"/>
    </row>
    <row r="206" spans="3:15" x14ac:dyDescent="0.25"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90"/>
    </row>
    <row r="207" spans="3:15" x14ac:dyDescent="0.25"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90"/>
    </row>
    <row r="208" spans="3:15" x14ac:dyDescent="0.25"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90"/>
    </row>
    <row r="209" spans="3:15" x14ac:dyDescent="0.25"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90"/>
    </row>
    <row r="210" spans="3:15" x14ac:dyDescent="0.25"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90"/>
    </row>
    <row r="211" spans="3:15" x14ac:dyDescent="0.25"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90"/>
    </row>
    <row r="212" spans="3:15" x14ac:dyDescent="0.25"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90"/>
    </row>
    <row r="213" spans="3:15" x14ac:dyDescent="0.25"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90"/>
    </row>
    <row r="214" spans="3:15" x14ac:dyDescent="0.25"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90"/>
    </row>
    <row r="215" spans="3:15" x14ac:dyDescent="0.25"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90"/>
    </row>
    <row r="216" spans="3:15" x14ac:dyDescent="0.25"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90"/>
    </row>
    <row r="217" spans="3:15" x14ac:dyDescent="0.25"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90"/>
    </row>
    <row r="218" spans="3:15" x14ac:dyDescent="0.25"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90"/>
    </row>
    <row r="219" spans="3:15" x14ac:dyDescent="0.25"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90"/>
    </row>
    <row r="220" spans="3:15" x14ac:dyDescent="0.25"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90"/>
    </row>
    <row r="221" spans="3:15" x14ac:dyDescent="0.25"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90"/>
    </row>
    <row r="222" spans="3:15" x14ac:dyDescent="0.25"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90"/>
    </row>
    <row r="223" spans="3:15" x14ac:dyDescent="0.25"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90"/>
    </row>
    <row r="224" spans="3:15" x14ac:dyDescent="0.25"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90"/>
    </row>
    <row r="225" spans="3:15" x14ac:dyDescent="0.25"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90"/>
    </row>
    <row r="226" spans="3:15" x14ac:dyDescent="0.25"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90"/>
    </row>
    <row r="227" spans="3:15" x14ac:dyDescent="0.25"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90"/>
    </row>
    <row r="228" spans="3:15" x14ac:dyDescent="0.25"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90"/>
    </row>
    <row r="229" spans="3:15" x14ac:dyDescent="0.25"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90"/>
    </row>
    <row r="230" spans="3:15" x14ac:dyDescent="0.25"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90"/>
    </row>
    <row r="231" spans="3:15" x14ac:dyDescent="0.25"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90"/>
    </row>
    <row r="232" spans="3:15" x14ac:dyDescent="0.25"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90"/>
    </row>
    <row r="233" spans="3:15" x14ac:dyDescent="0.25"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90"/>
    </row>
    <row r="234" spans="3:15" x14ac:dyDescent="0.25"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90"/>
    </row>
    <row r="235" spans="3:15" x14ac:dyDescent="0.25"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90"/>
    </row>
    <row r="236" spans="3:15" x14ac:dyDescent="0.25"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90"/>
    </row>
    <row r="237" spans="3:15" x14ac:dyDescent="0.25"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90"/>
    </row>
    <row r="238" spans="3:15" x14ac:dyDescent="0.25"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90"/>
    </row>
    <row r="239" spans="3:15" x14ac:dyDescent="0.25"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90"/>
    </row>
    <row r="240" spans="3:15" x14ac:dyDescent="0.25"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90"/>
    </row>
    <row r="241" spans="3:15" x14ac:dyDescent="0.25"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90"/>
    </row>
    <row r="242" spans="3:15" x14ac:dyDescent="0.25"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90"/>
    </row>
    <row r="243" spans="3:15" x14ac:dyDescent="0.25"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90"/>
    </row>
    <row r="244" spans="3:15" x14ac:dyDescent="0.25"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90"/>
    </row>
    <row r="245" spans="3:15" x14ac:dyDescent="0.25"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90"/>
    </row>
    <row r="246" spans="3:15" x14ac:dyDescent="0.25"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90"/>
    </row>
    <row r="247" spans="3:15" x14ac:dyDescent="0.25"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90"/>
    </row>
    <row r="248" spans="3:15" x14ac:dyDescent="0.25"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90"/>
    </row>
    <row r="249" spans="3:15" x14ac:dyDescent="0.25"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90"/>
    </row>
    <row r="250" spans="3:15" x14ac:dyDescent="0.25"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90"/>
    </row>
    <row r="251" spans="3:15" x14ac:dyDescent="0.25"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90"/>
    </row>
    <row r="252" spans="3:15" x14ac:dyDescent="0.25"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90"/>
    </row>
    <row r="253" spans="3:15" x14ac:dyDescent="0.25"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90"/>
    </row>
    <row r="254" spans="3:15" x14ac:dyDescent="0.25"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90"/>
    </row>
    <row r="255" spans="3:15" x14ac:dyDescent="0.25"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90"/>
    </row>
    <row r="256" spans="3:15" x14ac:dyDescent="0.25"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90"/>
    </row>
    <row r="257" spans="3:15" x14ac:dyDescent="0.25"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90"/>
    </row>
    <row r="258" spans="3:15" x14ac:dyDescent="0.25"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90"/>
    </row>
    <row r="259" spans="3:15" x14ac:dyDescent="0.25"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90"/>
    </row>
    <row r="260" spans="3:15" x14ac:dyDescent="0.25"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90"/>
    </row>
    <row r="261" spans="3:15" x14ac:dyDescent="0.25"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90"/>
    </row>
    <row r="262" spans="3:15" x14ac:dyDescent="0.25"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90"/>
    </row>
    <row r="263" spans="3:15" x14ac:dyDescent="0.25"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90"/>
    </row>
    <row r="264" spans="3:15" x14ac:dyDescent="0.25"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90"/>
    </row>
    <row r="265" spans="3:15" x14ac:dyDescent="0.25"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90"/>
    </row>
    <row r="266" spans="3:15" x14ac:dyDescent="0.25"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90"/>
    </row>
    <row r="267" spans="3:15" x14ac:dyDescent="0.25"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90"/>
    </row>
    <row r="268" spans="3:15" x14ac:dyDescent="0.25"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90"/>
    </row>
    <row r="269" spans="3:15" x14ac:dyDescent="0.25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90"/>
    </row>
    <row r="270" spans="3:15" x14ac:dyDescent="0.25"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90"/>
    </row>
    <row r="271" spans="3:15" x14ac:dyDescent="0.25"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90"/>
    </row>
    <row r="272" spans="3:15" x14ac:dyDescent="0.25"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90"/>
    </row>
    <row r="273" spans="3:15" x14ac:dyDescent="0.25"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90"/>
    </row>
    <row r="274" spans="3:15" x14ac:dyDescent="0.25"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90"/>
    </row>
    <row r="275" spans="3:15" x14ac:dyDescent="0.25"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90"/>
    </row>
    <row r="276" spans="3:15" x14ac:dyDescent="0.25"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90"/>
    </row>
    <row r="277" spans="3:15" x14ac:dyDescent="0.25"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90"/>
    </row>
    <row r="278" spans="3:15" x14ac:dyDescent="0.25"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90"/>
    </row>
    <row r="279" spans="3:15" x14ac:dyDescent="0.25"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90"/>
    </row>
    <row r="280" spans="3:15" x14ac:dyDescent="0.25"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90"/>
    </row>
    <row r="281" spans="3:15" x14ac:dyDescent="0.25"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90"/>
    </row>
    <row r="282" spans="3:15" x14ac:dyDescent="0.25"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90"/>
    </row>
    <row r="283" spans="3:15" x14ac:dyDescent="0.25"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90"/>
    </row>
    <row r="284" spans="3:15" x14ac:dyDescent="0.25"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90"/>
    </row>
    <row r="285" spans="3:15" x14ac:dyDescent="0.25"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90"/>
    </row>
    <row r="286" spans="3:15" x14ac:dyDescent="0.25"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90"/>
    </row>
    <row r="287" spans="3:15" x14ac:dyDescent="0.25"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90"/>
    </row>
    <row r="288" spans="3:15" x14ac:dyDescent="0.25"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90"/>
    </row>
    <row r="289" spans="3:15" x14ac:dyDescent="0.25"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90"/>
    </row>
    <row r="290" spans="3:15" x14ac:dyDescent="0.25"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90"/>
    </row>
    <row r="291" spans="3:15" x14ac:dyDescent="0.25"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90"/>
    </row>
    <row r="292" spans="3:15" x14ac:dyDescent="0.25"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90"/>
    </row>
    <row r="293" spans="3:15" x14ac:dyDescent="0.25"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90"/>
    </row>
    <row r="294" spans="3:15" x14ac:dyDescent="0.25"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90"/>
    </row>
    <row r="295" spans="3:15" x14ac:dyDescent="0.25"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90"/>
    </row>
    <row r="296" spans="3:15" x14ac:dyDescent="0.25"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90"/>
    </row>
    <row r="297" spans="3:15" x14ac:dyDescent="0.25"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90"/>
    </row>
    <row r="298" spans="3:15" x14ac:dyDescent="0.25"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90"/>
    </row>
    <row r="299" spans="3:15" x14ac:dyDescent="0.25"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90"/>
    </row>
    <row r="300" spans="3:15" x14ac:dyDescent="0.25"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90"/>
    </row>
    <row r="301" spans="3:15" x14ac:dyDescent="0.25"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90"/>
    </row>
    <row r="302" spans="3:15" x14ac:dyDescent="0.25"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90"/>
    </row>
    <row r="303" spans="3:15" x14ac:dyDescent="0.25"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90"/>
    </row>
    <row r="304" spans="3:15" x14ac:dyDescent="0.25"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90"/>
    </row>
    <row r="305" spans="3:15" x14ac:dyDescent="0.25"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90"/>
    </row>
    <row r="306" spans="3:15" x14ac:dyDescent="0.25"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90"/>
    </row>
    <row r="307" spans="3:15" x14ac:dyDescent="0.25"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90"/>
    </row>
    <row r="308" spans="3:15" x14ac:dyDescent="0.25"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90"/>
    </row>
    <row r="309" spans="3:15" x14ac:dyDescent="0.25"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90"/>
    </row>
    <row r="310" spans="3:15" x14ac:dyDescent="0.25"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90"/>
    </row>
    <row r="311" spans="3:15" x14ac:dyDescent="0.25"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90"/>
    </row>
    <row r="312" spans="3:15" x14ac:dyDescent="0.25"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90"/>
    </row>
    <row r="313" spans="3:15" x14ac:dyDescent="0.25"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90"/>
    </row>
    <row r="314" spans="3:15" x14ac:dyDescent="0.25"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90"/>
    </row>
    <row r="315" spans="3:15" x14ac:dyDescent="0.25"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90"/>
    </row>
    <row r="316" spans="3:15" x14ac:dyDescent="0.25"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90"/>
    </row>
    <row r="317" spans="3:15" x14ac:dyDescent="0.25"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90"/>
    </row>
    <row r="318" spans="3:15" x14ac:dyDescent="0.25"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90"/>
    </row>
    <row r="319" spans="3:15" x14ac:dyDescent="0.25"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90"/>
    </row>
    <row r="320" spans="3:15" x14ac:dyDescent="0.25"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90"/>
    </row>
    <row r="321" spans="3:15" x14ac:dyDescent="0.25"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90"/>
    </row>
    <row r="322" spans="3:15" x14ac:dyDescent="0.25"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90"/>
    </row>
    <row r="323" spans="3:15" x14ac:dyDescent="0.25"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90"/>
    </row>
    <row r="324" spans="3:15" x14ac:dyDescent="0.25"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90"/>
    </row>
    <row r="325" spans="3:15" x14ac:dyDescent="0.25"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90"/>
    </row>
    <row r="326" spans="3:15" x14ac:dyDescent="0.25"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90"/>
    </row>
    <row r="327" spans="3:15" x14ac:dyDescent="0.25"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90"/>
    </row>
    <row r="328" spans="3:15" x14ac:dyDescent="0.25"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90"/>
    </row>
    <row r="329" spans="3:15" x14ac:dyDescent="0.25"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90"/>
    </row>
    <row r="330" spans="3:15" x14ac:dyDescent="0.25"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90"/>
    </row>
    <row r="331" spans="3:15" x14ac:dyDescent="0.25"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90"/>
    </row>
    <row r="332" spans="3:15" x14ac:dyDescent="0.25"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90"/>
    </row>
    <row r="333" spans="3:15" x14ac:dyDescent="0.25"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90"/>
    </row>
    <row r="334" spans="3:15" x14ac:dyDescent="0.25"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90"/>
    </row>
    <row r="335" spans="3:15" x14ac:dyDescent="0.25"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90"/>
    </row>
    <row r="336" spans="3:15" x14ac:dyDescent="0.25"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90"/>
    </row>
    <row r="337" spans="3:15" x14ac:dyDescent="0.25"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90"/>
    </row>
    <row r="338" spans="3:15" x14ac:dyDescent="0.25"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90"/>
    </row>
    <row r="339" spans="3:15" x14ac:dyDescent="0.25"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90"/>
    </row>
    <row r="340" spans="3:15" x14ac:dyDescent="0.25"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90"/>
    </row>
    <row r="341" spans="3:15" x14ac:dyDescent="0.25"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90"/>
    </row>
    <row r="342" spans="3:15" x14ac:dyDescent="0.25"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90"/>
    </row>
    <row r="343" spans="3:15" x14ac:dyDescent="0.25"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90"/>
    </row>
    <row r="344" spans="3:15" x14ac:dyDescent="0.25"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90"/>
    </row>
    <row r="345" spans="3:15" x14ac:dyDescent="0.25"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90"/>
    </row>
    <row r="346" spans="3:15" x14ac:dyDescent="0.25"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90"/>
    </row>
    <row r="347" spans="3:15" x14ac:dyDescent="0.25"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90"/>
    </row>
    <row r="348" spans="3:15" x14ac:dyDescent="0.25"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90"/>
    </row>
    <row r="349" spans="3:15" x14ac:dyDescent="0.25"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90"/>
    </row>
    <row r="350" spans="3:15" x14ac:dyDescent="0.25"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90"/>
    </row>
    <row r="351" spans="3:15" x14ac:dyDescent="0.25"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90"/>
    </row>
    <row r="352" spans="3:15" x14ac:dyDescent="0.25"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90"/>
    </row>
    <row r="353" spans="3:15" x14ac:dyDescent="0.25"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90"/>
    </row>
    <row r="354" spans="3:15" x14ac:dyDescent="0.25"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90"/>
    </row>
    <row r="355" spans="3:15" x14ac:dyDescent="0.25"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90"/>
    </row>
    <row r="356" spans="3:15" x14ac:dyDescent="0.25"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90"/>
    </row>
    <row r="357" spans="3:15" x14ac:dyDescent="0.25"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90"/>
    </row>
    <row r="358" spans="3:15" x14ac:dyDescent="0.25"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90"/>
    </row>
    <row r="359" spans="3:15" x14ac:dyDescent="0.25"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90"/>
    </row>
    <row r="360" spans="3:15" x14ac:dyDescent="0.25"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90"/>
    </row>
    <row r="361" spans="3:15" x14ac:dyDescent="0.25"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90"/>
    </row>
    <row r="362" spans="3:15" x14ac:dyDescent="0.25"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90"/>
    </row>
    <row r="363" spans="3:15" x14ac:dyDescent="0.25"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90"/>
    </row>
    <row r="364" spans="3:15" x14ac:dyDescent="0.25"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90"/>
    </row>
    <row r="365" spans="3:15" x14ac:dyDescent="0.25"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90"/>
    </row>
    <row r="366" spans="3:15" x14ac:dyDescent="0.25"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90"/>
    </row>
    <row r="367" spans="3:15" x14ac:dyDescent="0.25"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90"/>
    </row>
    <row r="368" spans="3:15" x14ac:dyDescent="0.25"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90"/>
    </row>
    <row r="369" spans="3:15" x14ac:dyDescent="0.25"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90"/>
    </row>
    <row r="370" spans="3:15" x14ac:dyDescent="0.25"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90"/>
    </row>
    <row r="371" spans="3:15" x14ac:dyDescent="0.25"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90"/>
    </row>
    <row r="372" spans="3:15" x14ac:dyDescent="0.25"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90"/>
    </row>
    <row r="373" spans="3:15" x14ac:dyDescent="0.25"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90"/>
    </row>
    <row r="374" spans="3:15" x14ac:dyDescent="0.25"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90"/>
    </row>
    <row r="375" spans="3:15" x14ac:dyDescent="0.25"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90"/>
    </row>
    <row r="376" spans="3:15" x14ac:dyDescent="0.25"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90"/>
    </row>
    <row r="377" spans="3:15" x14ac:dyDescent="0.25"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90"/>
    </row>
    <row r="378" spans="3:15" x14ac:dyDescent="0.25"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90"/>
    </row>
    <row r="379" spans="3:15" x14ac:dyDescent="0.25"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90"/>
    </row>
    <row r="380" spans="3:15" x14ac:dyDescent="0.25"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90"/>
    </row>
    <row r="381" spans="3:15" x14ac:dyDescent="0.25"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90"/>
    </row>
    <row r="382" spans="3:15" x14ac:dyDescent="0.25"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90"/>
    </row>
    <row r="383" spans="3:15" x14ac:dyDescent="0.25"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90"/>
    </row>
    <row r="384" spans="3:15" x14ac:dyDescent="0.25"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90"/>
    </row>
    <row r="385" spans="3:15" x14ac:dyDescent="0.25"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90"/>
    </row>
    <row r="386" spans="3:15" x14ac:dyDescent="0.25"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90"/>
    </row>
    <row r="387" spans="3:15" x14ac:dyDescent="0.25"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90"/>
    </row>
    <row r="388" spans="3:15" x14ac:dyDescent="0.25"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90"/>
    </row>
    <row r="389" spans="3:15" x14ac:dyDescent="0.25"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90"/>
    </row>
    <row r="390" spans="3:15" x14ac:dyDescent="0.25"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90"/>
    </row>
    <row r="391" spans="3:15" x14ac:dyDescent="0.25"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90"/>
    </row>
    <row r="392" spans="3:15" x14ac:dyDescent="0.25"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90"/>
    </row>
    <row r="393" spans="3:15" x14ac:dyDescent="0.25"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90"/>
    </row>
    <row r="394" spans="3:15" x14ac:dyDescent="0.25"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90"/>
    </row>
    <row r="395" spans="3:15" x14ac:dyDescent="0.25"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90"/>
    </row>
    <row r="396" spans="3:15" x14ac:dyDescent="0.25"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90"/>
    </row>
    <row r="397" spans="3:15" x14ac:dyDescent="0.25"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90"/>
    </row>
    <row r="398" spans="3:15" x14ac:dyDescent="0.25"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90"/>
    </row>
    <row r="399" spans="3:15" x14ac:dyDescent="0.25"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90"/>
    </row>
    <row r="400" spans="3:15" x14ac:dyDescent="0.25"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90"/>
    </row>
    <row r="401" spans="3:15" x14ac:dyDescent="0.25"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90"/>
    </row>
    <row r="402" spans="3:15" x14ac:dyDescent="0.25"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90"/>
    </row>
    <row r="403" spans="3:15" x14ac:dyDescent="0.25"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90"/>
    </row>
    <row r="404" spans="3:15" x14ac:dyDescent="0.25"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90"/>
    </row>
    <row r="405" spans="3:15" x14ac:dyDescent="0.25"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90"/>
    </row>
    <row r="406" spans="3:15" x14ac:dyDescent="0.25"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90"/>
    </row>
    <row r="407" spans="3:15" x14ac:dyDescent="0.25"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90"/>
    </row>
    <row r="408" spans="3:15" x14ac:dyDescent="0.25"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90"/>
    </row>
    <row r="409" spans="3:15" x14ac:dyDescent="0.25"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90"/>
    </row>
    <row r="410" spans="3:15" x14ac:dyDescent="0.25"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90"/>
    </row>
    <row r="411" spans="3:15" x14ac:dyDescent="0.25"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90"/>
    </row>
    <row r="412" spans="3:15" x14ac:dyDescent="0.25"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90"/>
    </row>
    <row r="413" spans="3:15" x14ac:dyDescent="0.25"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90"/>
    </row>
    <row r="414" spans="3:15" x14ac:dyDescent="0.25"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90"/>
    </row>
    <row r="415" spans="3:15" x14ac:dyDescent="0.25"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90"/>
    </row>
    <row r="416" spans="3:15" x14ac:dyDescent="0.25"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90"/>
    </row>
    <row r="417" spans="3:15" x14ac:dyDescent="0.25"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90"/>
    </row>
    <row r="418" spans="3:15" x14ac:dyDescent="0.25"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90"/>
    </row>
    <row r="419" spans="3:15" x14ac:dyDescent="0.25"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90"/>
    </row>
    <row r="420" spans="3:15" x14ac:dyDescent="0.25"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90"/>
    </row>
    <row r="421" spans="3:15" x14ac:dyDescent="0.25"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90"/>
    </row>
    <row r="422" spans="3:15" x14ac:dyDescent="0.25"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90"/>
    </row>
    <row r="423" spans="3:15" x14ac:dyDescent="0.25"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90"/>
    </row>
    <row r="424" spans="3:15" x14ac:dyDescent="0.25"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90"/>
    </row>
    <row r="425" spans="3:15" x14ac:dyDescent="0.25"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90"/>
    </row>
    <row r="426" spans="3:15" x14ac:dyDescent="0.25"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90"/>
    </row>
    <row r="427" spans="3:15" x14ac:dyDescent="0.25"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90"/>
    </row>
    <row r="428" spans="3:15" x14ac:dyDescent="0.25"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90"/>
    </row>
    <row r="429" spans="3:15" x14ac:dyDescent="0.25"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90"/>
    </row>
    <row r="430" spans="3:15" x14ac:dyDescent="0.25"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90"/>
    </row>
    <row r="431" spans="3:15" x14ac:dyDescent="0.25"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90"/>
    </row>
    <row r="432" spans="3:15" x14ac:dyDescent="0.25"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90"/>
    </row>
    <row r="433" spans="3:15" x14ac:dyDescent="0.25"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90"/>
    </row>
    <row r="434" spans="3:15" x14ac:dyDescent="0.25"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90"/>
    </row>
    <row r="435" spans="3:15" x14ac:dyDescent="0.25"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90"/>
    </row>
    <row r="436" spans="3:15" x14ac:dyDescent="0.25"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90"/>
    </row>
    <row r="437" spans="3:15" x14ac:dyDescent="0.25"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90"/>
    </row>
    <row r="438" spans="3:15" x14ac:dyDescent="0.25"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90"/>
    </row>
    <row r="439" spans="3:15" x14ac:dyDescent="0.25"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90"/>
    </row>
    <row r="440" spans="3:15" x14ac:dyDescent="0.25"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90"/>
    </row>
    <row r="441" spans="3:15" x14ac:dyDescent="0.25"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90"/>
    </row>
    <row r="442" spans="3:15" x14ac:dyDescent="0.25"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90"/>
    </row>
    <row r="443" spans="3:15" x14ac:dyDescent="0.25"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90"/>
    </row>
    <row r="444" spans="3:15" x14ac:dyDescent="0.25"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90"/>
    </row>
    <row r="445" spans="3:15" x14ac:dyDescent="0.25"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90"/>
    </row>
    <row r="446" spans="3:15" x14ac:dyDescent="0.25"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90"/>
    </row>
    <row r="447" spans="3:15" x14ac:dyDescent="0.25"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90"/>
    </row>
    <row r="448" spans="3:15" x14ac:dyDescent="0.25"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90"/>
    </row>
    <row r="449" spans="3:15" x14ac:dyDescent="0.25"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90"/>
    </row>
    <row r="450" spans="3:15" x14ac:dyDescent="0.25"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90"/>
    </row>
    <row r="451" spans="3:15" x14ac:dyDescent="0.25"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90"/>
    </row>
    <row r="452" spans="3:15" x14ac:dyDescent="0.25"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90"/>
    </row>
    <row r="453" spans="3:15" x14ac:dyDescent="0.25"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90"/>
    </row>
    <row r="454" spans="3:15" x14ac:dyDescent="0.25"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90"/>
    </row>
    <row r="455" spans="3:15" x14ac:dyDescent="0.25"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90"/>
    </row>
    <row r="456" spans="3:15" x14ac:dyDescent="0.25"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90"/>
    </row>
    <row r="457" spans="3:15" x14ac:dyDescent="0.25"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90"/>
    </row>
    <row r="458" spans="3:15" x14ac:dyDescent="0.25"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90"/>
    </row>
    <row r="459" spans="3:15" x14ac:dyDescent="0.25"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90"/>
    </row>
    <row r="460" spans="3:15" x14ac:dyDescent="0.25"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90"/>
    </row>
    <row r="461" spans="3:15" x14ac:dyDescent="0.25"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90"/>
    </row>
    <row r="462" spans="3:15" x14ac:dyDescent="0.25"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90"/>
    </row>
    <row r="463" spans="3:15" x14ac:dyDescent="0.25"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90"/>
    </row>
    <row r="464" spans="3:15" x14ac:dyDescent="0.25"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90"/>
    </row>
    <row r="465" spans="3:15" x14ac:dyDescent="0.25"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90"/>
    </row>
    <row r="466" spans="3:15" x14ac:dyDescent="0.25"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90"/>
    </row>
    <row r="467" spans="3:15" x14ac:dyDescent="0.25"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90"/>
    </row>
    <row r="468" spans="3:15" x14ac:dyDescent="0.25"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90"/>
    </row>
    <row r="469" spans="3:15" x14ac:dyDescent="0.25"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90"/>
    </row>
    <row r="470" spans="3:15" x14ac:dyDescent="0.25"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90"/>
    </row>
    <row r="471" spans="3:15" x14ac:dyDescent="0.25"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90"/>
    </row>
    <row r="472" spans="3:15" x14ac:dyDescent="0.25"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90"/>
    </row>
    <row r="473" spans="3:15" x14ac:dyDescent="0.25"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90"/>
    </row>
    <row r="474" spans="3:15" x14ac:dyDescent="0.25"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90"/>
    </row>
    <row r="475" spans="3:15" x14ac:dyDescent="0.25"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90"/>
    </row>
    <row r="476" spans="3:15" x14ac:dyDescent="0.25"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90"/>
    </row>
    <row r="477" spans="3:15" x14ac:dyDescent="0.25"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90"/>
    </row>
    <row r="478" spans="3:15" x14ac:dyDescent="0.25"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90"/>
    </row>
    <row r="479" spans="3:15" x14ac:dyDescent="0.25"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90"/>
    </row>
    <row r="480" spans="3:15" x14ac:dyDescent="0.25"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90"/>
    </row>
    <row r="481" spans="3:15" x14ac:dyDescent="0.25"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90"/>
    </row>
    <row r="482" spans="3:15" x14ac:dyDescent="0.25"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90"/>
    </row>
    <row r="483" spans="3:15" x14ac:dyDescent="0.25"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90"/>
    </row>
    <row r="484" spans="3:15" x14ac:dyDescent="0.25"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90"/>
    </row>
    <row r="485" spans="3:15" x14ac:dyDescent="0.25"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90"/>
    </row>
    <row r="486" spans="3:15" x14ac:dyDescent="0.25"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90"/>
    </row>
    <row r="487" spans="3:15" x14ac:dyDescent="0.25"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90"/>
    </row>
    <row r="488" spans="3:15" x14ac:dyDescent="0.25"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90"/>
    </row>
    <row r="489" spans="3:15" x14ac:dyDescent="0.25"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90"/>
    </row>
    <row r="490" spans="3:15" x14ac:dyDescent="0.25"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90"/>
    </row>
    <row r="491" spans="3:15" x14ac:dyDescent="0.25"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90"/>
    </row>
    <row r="492" spans="3:15" x14ac:dyDescent="0.25"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90"/>
    </row>
    <row r="493" spans="3:15" x14ac:dyDescent="0.25"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90"/>
    </row>
    <row r="494" spans="3:15" x14ac:dyDescent="0.25"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90"/>
    </row>
    <row r="495" spans="3:15" x14ac:dyDescent="0.25"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90"/>
    </row>
    <row r="496" spans="3:15" x14ac:dyDescent="0.25"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90"/>
    </row>
    <row r="497" spans="3:15" x14ac:dyDescent="0.25"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90"/>
    </row>
    <row r="498" spans="3:15" x14ac:dyDescent="0.25"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90"/>
    </row>
    <row r="499" spans="3:15" x14ac:dyDescent="0.25"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90"/>
    </row>
    <row r="500" spans="3:15" x14ac:dyDescent="0.25"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90"/>
    </row>
    <row r="501" spans="3:15" x14ac:dyDescent="0.25"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90"/>
    </row>
    <row r="502" spans="3:15" x14ac:dyDescent="0.25"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90"/>
    </row>
    <row r="503" spans="3:15" x14ac:dyDescent="0.25"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90"/>
    </row>
    <row r="504" spans="3:15" x14ac:dyDescent="0.25"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90"/>
    </row>
    <row r="505" spans="3:15" x14ac:dyDescent="0.25"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90"/>
    </row>
    <row r="506" spans="3:15" x14ac:dyDescent="0.25"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90"/>
    </row>
    <row r="507" spans="3:15" x14ac:dyDescent="0.25"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90"/>
    </row>
    <row r="508" spans="3:15" x14ac:dyDescent="0.25"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90"/>
    </row>
    <row r="509" spans="3:15" x14ac:dyDescent="0.25"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90"/>
    </row>
    <row r="510" spans="3:15" x14ac:dyDescent="0.25"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90"/>
    </row>
    <row r="511" spans="3:15" x14ac:dyDescent="0.25"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90"/>
    </row>
    <row r="512" spans="3:15" x14ac:dyDescent="0.25"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90"/>
    </row>
    <row r="513" spans="3:15" x14ac:dyDescent="0.25"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90"/>
    </row>
    <row r="514" spans="3:15" x14ac:dyDescent="0.25"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90"/>
    </row>
    <row r="515" spans="3:15" x14ac:dyDescent="0.25"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90"/>
    </row>
    <row r="516" spans="3:15" x14ac:dyDescent="0.25"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90"/>
    </row>
    <row r="517" spans="3:15" x14ac:dyDescent="0.25"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90"/>
    </row>
    <row r="518" spans="3:15" x14ac:dyDescent="0.25"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90"/>
    </row>
    <row r="519" spans="3:15" x14ac:dyDescent="0.25"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90"/>
    </row>
    <row r="520" spans="3:15" x14ac:dyDescent="0.25"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90"/>
    </row>
    <row r="521" spans="3:15" x14ac:dyDescent="0.25"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90"/>
    </row>
    <row r="522" spans="3:15" x14ac:dyDescent="0.25"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90"/>
    </row>
    <row r="523" spans="3:15" x14ac:dyDescent="0.25"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90"/>
    </row>
    <row r="524" spans="3:15" x14ac:dyDescent="0.25"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90"/>
    </row>
    <row r="525" spans="3:15" x14ac:dyDescent="0.25"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90"/>
    </row>
    <row r="526" spans="3:15" x14ac:dyDescent="0.25"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90"/>
    </row>
    <row r="527" spans="3:15" x14ac:dyDescent="0.25"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90"/>
    </row>
    <row r="528" spans="3:15" x14ac:dyDescent="0.25"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90"/>
    </row>
    <row r="529" spans="3:15" x14ac:dyDescent="0.25"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90"/>
    </row>
    <row r="530" spans="3:15" x14ac:dyDescent="0.25"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90"/>
    </row>
    <row r="531" spans="3:15" x14ac:dyDescent="0.25"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90"/>
    </row>
    <row r="532" spans="3:15" x14ac:dyDescent="0.25"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90"/>
    </row>
    <row r="533" spans="3:15" x14ac:dyDescent="0.25"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90"/>
    </row>
    <row r="534" spans="3:15" x14ac:dyDescent="0.25"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90"/>
    </row>
    <row r="535" spans="3:15" x14ac:dyDescent="0.25"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90"/>
    </row>
    <row r="536" spans="3:15" x14ac:dyDescent="0.25"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90"/>
    </row>
    <row r="537" spans="3:15" x14ac:dyDescent="0.25"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90"/>
    </row>
    <row r="538" spans="3:15" x14ac:dyDescent="0.25"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90"/>
    </row>
    <row r="539" spans="3:15" x14ac:dyDescent="0.25"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90"/>
    </row>
    <row r="540" spans="3:15" x14ac:dyDescent="0.25"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90"/>
    </row>
    <row r="541" spans="3:15" x14ac:dyDescent="0.25"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90"/>
    </row>
    <row r="542" spans="3:15" x14ac:dyDescent="0.25"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90"/>
    </row>
    <row r="543" spans="3:15" x14ac:dyDescent="0.25"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90"/>
    </row>
    <row r="544" spans="3:15" x14ac:dyDescent="0.25"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90"/>
    </row>
    <row r="545" spans="3:15" x14ac:dyDescent="0.25"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90"/>
    </row>
    <row r="546" spans="3:15" x14ac:dyDescent="0.25"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90"/>
    </row>
    <row r="547" spans="3:15" x14ac:dyDescent="0.25"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90"/>
    </row>
    <row r="548" spans="3:15" x14ac:dyDescent="0.25"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90"/>
    </row>
    <row r="549" spans="3:15" x14ac:dyDescent="0.25"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90"/>
    </row>
    <row r="550" spans="3:15" x14ac:dyDescent="0.25"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90"/>
    </row>
    <row r="551" spans="3:15" x14ac:dyDescent="0.25"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90"/>
    </row>
    <row r="552" spans="3:15" x14ac:dyDescent="0.25"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90"/>
    </row>
    <row r="553" spans="3:15" x14ac:dyDescent="0.25"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90"/>
    </row>
    <row r="554" spans="3:15" x14ac:dyDescent="0.25"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90"/>
    </row>
    <row r="555" spans="3:15" x14ac:dyDescent="0.25"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90"/>
    </row>
    <row r="556" spans="3:15" x14ac:dyDescent="0.25"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90"/>
    </row>
    <row r="557" spans="3:15" x14ac:dyDescent="0.25"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90"/>
    </row>
    <row r="558" spans="3:15" x14ac:dyDescent="0.25"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90"/>
    </row>
    <row r="559" spans="3:15" x14ac:dyDescent="0.25"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90"/>
    </row>
    <row r="560" spans="3:15" x14ac:dyDescent="0.25"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90"/>
    </row>
    <row r="561" spans="3:15" x14ac:dyDescent="0.25"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90"/>
    </row>
    <row r="562" spans="3:15" x14ac:dyDescent="0.25"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90"/>
    </row>
    <row r="563" spans="3:15" x14ac:dyDescent="0.25"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90"/>
    </row>
    <row r="564" spans="3:15" x14ac:dyDescent="0.25"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90"/>
    </row>
    <row r="565" spans="3:15" x14ac:dyDescent="0.25"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90"/>
    </row>
    <row r="566" spans="3:15" x14ac:dyDescent="0.25"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90"/>
    </row>
    <row r="567" spans="3:15" x14ac:dyDescent="0.25"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90"/>
    </row>
    <row r="568" spans="3:15" x14ac:dyDescent="0.25"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90"/>
    </row>
    <row r="569" spans="3:15" x14ac:dyDescent="0.25"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90"/>
    </row>
    <row r="570" spans="3:15" x14ac:dyDescent="0.25"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90"/>
    </row>
    <row r="571" spans="3:15" x14ac:dyDescent="0.25"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90"/>
    </row>
    <row r="572" spans="3:15" x14ac:dyDescent="0.25"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90"/>
    </row>
    <row r="573" spans="3:15" x14ac:dyDescent="0.25"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90"/>
    </row>
    <row r="574" spans="3:15" x14ac:dyDescent="0.25"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90"/>
    </row>
    <row r="575" spans="3:15" x14ac:dyDescent="0.25"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90"/>
    </row>
    <row r="576" spans="3:15" x14ac:dyDescent="0.25"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90"/>
    </row>
    <row r="577" spans="3:15" x14ac:dyDescent="0.25"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90"/>
    </row>
    <row r="578" spans="3:15" x14ac:dyDescent="0.25"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90"/>
    </row>
    <row r="579" spans="3:15" x14ac:dyDescent="0.25"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90"/>
    </row>
    <row r="580" spans="3:15" x14ac:dyDescent="0.25"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90"/>
    </row>
    <row r="581" spans="3:15" x14ac:dyDescent="0.25"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90"/>
    </row>
    <row r="582" spans="3:15" x14ac:dyDescent="0.25"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90"/>
    </row>
    <row r="583" spans="3:15" x14ac:dyDescent="0.25"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90"/>
    </row>
    <row r="584" spans="3:15" x14ac:dyDescent="0.25"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90"/>
    </row>
    <row r="585" spans="3:15" x14ac:dyDescent="0.25"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90"/>
    </row>
    <row r="586" spans="3:15" x14ac:dyDescent="0.25"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90"/>
    </row>
    <row r="587" spans="3:15" x14ac:dyDescent="0.25"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90"/>
    </row>
    <row r="588" spans="3:15" x14ac:dyDescent="0.25"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90"/>
    </row>
    <row r="589" spans="3:15" x14ac:dyDescent="0.25"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90"/>
    </row>
    <row r="590" spans="3:15" x14ac:dyDescent="0.25"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90"/>
    </row>
    <row r="591" spans="3:15" x14ac:dyDescent="0.25"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90"/>
    </row>
    <row r="592" spans="3:15" x14ac:dyDescent="0.25"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90"/>
    </row>
    <row r="593" spans="3:15" x14ac:dyDescent="0.25"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90"/>
    </row>
    <row r="594" spans="3:15" x14ac:dyDescent="0.25"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90"/>
    </row>
    <row r="595" spans="3:15" x14ac:dyDescent="0.25"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90"/>
    </row>
    <row r="596" spans="3:15" x14ac:dyDescent="0.25"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90"/>
    </row>
    <row r="597" spans="3:15" x14ac:dyDescent="0.25"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90"/>
    </row>
    <row r="598" spans="3:15" x14ac:dyDescent="0.25"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90"/>
    </row>
    <row r="599" spans="3:15" x14ac:dyDescent="0.25"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90"/>
    </row>
    <row r="600" spans="3:15" x14ac:dyDescent="0.25"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90"/>
    </row>
    <row r="601" spans="3:15" x14ac:dyDescent="0.25"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90"/>
    </row>
    <row r="602" spans="3:15" x14ac:dyDescent="0.25"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90"/>
    </row>
    <row r="603" spans="3:15" x14ac:dyDescent="0.25"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90"/>
    </row>
    <row r="604" spans="3:15" x14ac:dyDescent="0.25"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90"/>
    </row>
    <row r="605" spans="3:15" x14ac:dyDescent="0.25"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90"/>
    </row>
    <row r="606" spans="3:15" x14ac:dyDescent="0.25"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90"/>
    </row>
    <row r="607" spans="3:15" x14ac:dyDescent="0.25"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90"/>
    </row>
    <row r="608" spans="3:15" x14ac:dyDescent="0.25"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90"/>
    </row>
    <row r="609" spans="3:15" x14ac:dyDescent="0.25"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90"/>
    </row>
    <row r="610" spans="3:15" x14ac:dyDescent="0.25"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90"/>
    </row>
    <row r="611" spans="3:15" x14ac:dyDescent="0.25"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90"/>
    </row>
    <row r="612" spans="3:15" x14ac:dyDescent="0.25"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90"/>
    </row>
    <row r="613" spans="3:15" x14ac:dyDescent="0.25"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90"/>
    </row>
    <row r="614" spans="3:15" x14ac:dyDescent="0.25"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90"/>
    </row>
    <row r="615" spans="3:15" x14ac:dyDescent="0.25"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90"/>
    </row>
    <row r="616" spans="3:15" x14ac:dyDescent="0.25"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90"/>
    </row>
    <row r="617" spans="3:15" x14ac:dyDescent="0.25"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90"/>
    </row>
    <row r="618" spans="3:15" x14ac:dyDescent="0.25"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90"/>
    </row>
    <row r="619" spans="3:15" x14ac:dyDescent="0.25"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90"/>
    </row>
    <row r="620" spans="3:15" x14ac:dyDescent="0.25"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90"/>
    </row>
    <row r="621" spans="3:15" x14ac:dyDescent="0.25"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90"/>
    </row>
    <row r="622" spans="3:15" x14ac:dyDescent="0.25"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90"/>
    </row>
    <row r="623" spans="3:15" x14ac:dyDescent="0.25"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90"/>
    </row>
    <row r="624" spans="3:15" x14ac:dyDescent="0.25"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90"/>
    </row>
    <row r="625" spans="3:15" x14ac:dyDescent="0.25"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90"/>
    </row>
    <row r="626" spans="3:15" x14ac:dyDescent="0.25"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90"/>
    </row>
    <row r="627" spans="3:15" x14ac:dyDescent="0.25"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90"/>
    </row>
    <row r="628" spans="3:15" x14ac:dyDescent="0.25"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90"/>
    </row>
    <row r="629" spans="3:15" x14ac:dyDescent="0.25"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90"/>
    </row>
    <row r="630" spans="3:15" x14ac:dyDescent="0.25"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90"/>
    </row>
    <row r="631" spans="3:15" x14ac:dyDescent="0.25"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90"/>
    </row>
    <row r="632" spans="3:15" x14ac:dyDescent="0.25"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90"/>
    </row>
    <row r="633" spans="3:15" x14ac:dyDescent="0.25"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90"/>
    </row>
    <row r="634" spans="3:15" x14ac:dyDescent="0.25"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90"/>
    </row>
    <row r="635" spans="3:15" x14ac:dyDescent="0.25"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90"/>
    </row>
    <row r="636" spans="3:15" x14ac:dyDescent="0.25"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90"/>
    </row>
    <row r="637" spans="3:15" x14ac:dyDescent="0.25"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90"/>
    </row>
    <row r="638" spans="3:15" x14ac:dyDescent="0.25"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90"/>
    </row>
    <row r="639" spans="3:15" x14ac:dyDescent="0.25"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90"/>
    </row>
    <row r="640" spans="3:15" x14ac:dyDescent="0.25"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90"/>
    </row>
    <row r="641" spans="3:15" x14ac:dyDescent="0.25"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90"/>
    </row>
    <row r="642" spans="3:15" x14ac:dyDescent="0.25"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90"/>
    </row>
    <row r="643" spans="3:15" x14ac:dyDescent="0.25"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90"/>
    </row>
    <row r="644" spans="3:15" x14ac:dyDescent="0.25"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90"/>
    </row>
    <row r="645" spans="3:15" x14ac:dyDescent="0.25"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90"/>
    </row>
    <row r="646" spans="3:15" x14ac:dyDescent="0.25"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90"/>
    </row>
    <row r="647" spans="3:15" x14ac:dyDescent="0.25"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90"/>
    </row>
    <row r="648" spans="3:15" x14ac:dyDescent="0.25"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90"/>
    </row>
    <row r="649" spans="3:15" x14ac:dyDescent="0.25"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90"/>
    </row>
    <row r="650" spans="3:15" x14ac:dyDescent="0.25"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90"/>
    </row>
    <row r="651" spans="3:15" x14ac:dyDescent="0.25"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90"/>
    </row>
    <row r="652" spans="3:15" x14ac:dyDescent="0.25"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90"/>
    </row>
    <row r="653" spans="3:15" x14ac:dyDescent="0.25"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90"/>
    </row>
    <row r="654" spans="3:15" x14ac:dyDescent="0.25"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90"/>
    </row>
    <row r="655" spans="3:15" x14ac:dyDescent="0.25"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90"/>
    </row>
    <row r="656" spans="3:15" x14ac:dyDescent="0.25"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90"/>
    </row>
    <row r="657" spans="3:15" x14ac:dyDescent="0.25"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90"/>
    </row>
    <row r="658" spans="3:15" x14ac:dyDescent="0.25"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90"/>
    </row>
    <row r="659" spans="3:15" x14ac:dyDescent="0.25"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90"/>
    </row>
    <row r="660" spans="3:15" x14ac:dyDescent="0.25"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90"/>
    </row>
    <row r="661" spans="3:15" x14ac:dyDescent="0.25"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90"/>
    </row>
    <row r="662" spans="3:15" x14ac:dyDescent="0.25"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90"/>
    </row>
    <row r="663" spans="3:15" x14ac:dyDescent="0.25"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90"/>
    </row>
    <row r="664" spans="3:15" x14ac:dyDescent="0.25"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90"/>
    </row>
    <row r="665" spans="3:15" x14ac:dyDescent="0.25"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90"/>
    </row>
    <row r="666" spans="3:15" x14ac:dyDescent="0.25"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90"/>
    </row>
    <row r="667" spans="3:15" x14ac:dyDescent="0.25"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90"/>
    </row>
    <row r="668" spans="3:15" x14ac:dyDescent="0.25"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90"/>
    </row>
    <row r="669" spans="3:15" x14ac:dyDescent="0.25"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90"/>
    </row>
    <row r="670" spans="3:15" x14ac:dyDescent="0.25"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90"/>
    </row>
    <row r="671" spans="3:15" x14ac:dyDescent="0.25"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90"/>
    </row>
    <row r="672" spans="3:15" x14ac:dyDescent="0.25"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90"/>
    </row>
    <row r="673" spans="3:15" x14ac:dyDescent="0.25"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90"/>
    </row>
    <row r="674" spans="3:15" x14ac:dyDescent="0.25"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90"/>
    </row>
    <row r="675" spans="3:15" x14ac:dyDescent="0.25"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90"/>
    </row>
    <row r="676" spans="3:15" x14ac:dyDescent="0.25"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90"/>
    </row>
    <row r="677" spans="3:15" x14ac:dyDescent="0.25"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90"/>
    </row>
    <row r="678" spans="3:15" x14ac:dyDescent="0.25"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90"/>
    </row>
    <row r="679" spans="3:15" x14ac:dyDescent="0.25"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90"/>
    </row>
    <row r="680" spans="3:15" x14ac:dyDescent="0.25"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90"/>
    </row>
    <row r="681" spans="3:15" x14ac:dyDescent="0.25"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90"/>
    </row>
    <row r="682" spans="3:15" x14ac:dyDescent="0.25"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90"/>
    </row>
    <row r="683" spans="3:15" x14ac:dyDescent="0.25"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90"/>
    </row>
    <row r="684" spans="3:15" x14ac:dyDescent="0.25"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90"/>
    </row>
    <row r="685" spans="3:15" x14ac:dyDescent="0.25"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90"/>
    </row>
    <row r="686" spans="3:15" x14ac:dyDescent="0.25"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90"/>
    </row>
    <row r="687" spans="3:15" x14ac:dyDescent="0.25"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90"/>
    </row>
    <row r="688" spans="3:15" x14ac:dyDescent="0.25"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90"/>
    </row>
    <row r="689" spans="3:15" x14ac:dyDescent="0.25"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90"/>
    </row>
    <row r="690" spans="3:15" x14ac:dyDescent="0.25"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90"/>
    </row>
    <row r="691" spans="3:15" x14ac:dyDescent="0.25"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90"/>
    </row>
    <row r="692" spans="3:15" x14ac:dyDescent="0.25"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90"/>
    </row>
    <row r="693" spans="3:15" x14ac:dyDescent="0.25"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90"/>
    </row>
    <row r="694" spans="3:15" x14ac:dyDescent="0.25"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90"/>
    </row>
    <row r="695" spans="3:15" x14ac:dyDescent="0.25"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90"/>
    </row>
    <row r="696" spans="3:15" x14ac:dyDescent="0.25"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90"/>
    </row>
    <row r="697" spans="3:15" x14ac:dyDescent="0.25"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90"/>
    </row>
    <row r="698" spans="3:15" x14ac:dyDescent="0.25"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90"/>
    </row>
    <row r="699" spans="3:15" x14ac:dyDescent="0.25"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90"/>
    </row>
    <row r="700" spans="3:15" x14ac:dyDescent="0.25"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90"/>
    </row>
    <row r="701" spans="3:15" x14ac:dyDescent="0.25"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90"/>
    </row>
    <row r="702" spans="3:15" x14ac:dyDescent="0.25"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90"/>
    </row>
    <row r="703" spans="3:15" x14ac:dyDescent="0.25"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90"/>
    </row>
    <row r="704" spans="3:15" x14ac:dyDescent="0.25"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90"/>
    </row>
    <row r="705" spans="3:15" x14ac:dyDescent="0.25"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90"/>
    </row>
    <row r="706" spans="3:15" x14ac:dyDescent="0.25"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90"/>
    </row>
    <row r="707" spans="3:15" x14ac:dyDescent="0.25"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90"/>
    </row>
    <row r="708" spans="3:15" x14ac:dyDescent="0.25"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90"/>
    </row>
    <row r="709" spans="3:15" x14ac:dyDescent="0.25"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90"/>
    </row>
    <row r="710" spans="3:15" x14ac:dyDescent="0.25"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90"/>
    </row>
    <row r="711" spans="3:15" x14ac:dyDescent="0.25"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90"/>
    </row>
    <row r="712" spans="3:15" x14ac:dyDescent="0.25"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90"/>
    </row>
    <row r="713" spans="3:15" x14ac:dyDescent="0.25"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90"/>
    </row>
    <row r="714" spans="3:15" x14ac:dyDescent="0.25"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90"/>
    </row>
    <row r="715" spans="3:15" x14ac:dyDescent="0.25"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90"/>
    </row>
    <row r="716" spans="3:15" x14ac:dyDescent="0.25"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90"/>
    </row>
    <row r="717" spans="3:15" x14ac:dyDescent="0.25"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90"/>
    </row>
    <row r="718" spans="3:15" x14ac:dyDescent="0.25"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90"/>
    </row>
    <row r="719" spans="3:15" x14ac:dyDescent="0.25"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90"/>
    </row>
    <row r="720" spans="3:15" x14ac:dyDescent="0.25"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90"/>
    </row>
    <row r="721" spans="3:15" x14ac:dyDescent="0.25"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90"/>
    </row>
    <row r="722" spans="3:15" x14ac:dyDescent="0.25"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90"/>
    </row>
    <row r="723" spans="3:15" x14ac:dyDescent="0.25"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90"/>
    </row>
    <row r="724" spans="3:15" x14ac:dyDescent="0.25"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90"/>
    </row>
    <row r="725" spans="3:15" x14ac:dyDescent="0.25"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90"/>
    </row>
    <row r="726" spans="3:15" x14ac:dyDescent="0.25"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90"/>
    </row>
    <row r="727" spans="3:15" x14ac:dyDescent="0.25"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90"/>
    </row>
    <row r="728" spans="3:15" x14ac:dyDescent="0.25"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90"/>
    </row>
    <row r="729" spans="3:15" x14ac:dyDescent="0.25"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90"/>
    </row>
    <row r="730" spans="3:15" x14ac:dyDescent="0.25"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90"/>
    </row>
    <row r="731" spans="3:15" x14ac:dyDescent="0.25"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90"/>
    </row>
    <row r="732" spans="3:15" x14ac:dyDescent="0.25"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90"/>
    </row>
    <row r="733" spans="3:15" x14ac:dyDescent="0.25"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90"/>
    </row>
    <row r="734" spans="3:15" x14ac:dyDescent="0.25"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90"/>
    </row>
    <row r="735" spans="3:15" x14ac:dyDescent="0.25"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90"/>
    </row>
    <row r="736" spans="3:15" x14ac:dyDescent="0.25"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90"/>
    </row>
    <row r="737" spans="3:15" x14ac:dyDescent="0.25"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90"/>
    </row>
    <row r="738" spans="3:15" x14ac:dyDescent="0.25"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90"/>
    </row>
    <row r="739" spans="3:15" x14ac:dyDescent="0.25"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90"/>
    </row>
    <row r="740" spans="3:15" x14ac:dyDescent="0.25"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90"/>
    </row>
    <row r="741" spans="3:15" x14ac:dyDescent="0.25"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90"/>
    </row>
    <row r="742" spans="3:15" x14ac:dyDescent="0.25"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90"/>
    </row>
    <row r="743" spans="3:15" x14ac:dyDescent="0.25"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90"/>
    </row>
    <row r="744" spans="3:15" x14ac:dyDescent="0.25"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90"/>
    </row>
    <row r="745" spans="3:15" x14ac:dyDescent="0.25"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90"/>
    </row>
    <row r="746" spans="3:15" x14ac:dyDescent="0.25"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90"/>
    </row>
    <row r="747" spans="3:15" x14ac:dyDescent="0.25"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90"/>
    </row>
    <row r="748" spans="3:15" x14ac:dyDescent="0.25"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90"/>
    </row>
    <row r="749" spans="3:15" x14ac:dyDescent="0.25"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90"/>
    </row>
    <row r="750" spans="3:15" x14ac:dyDescent="0.25"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90"/>
    </row>
    <row r="751" spans="3:15" x14ac:dyDescent="0.25"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90"/>
    </row>
    <row r="752" spans="3:15" x14ac:dyDescent="0.25"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90"/>
    </row>
    <row r="753" spans="3:15" x14ac:dyDescent="0.25"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90"/>
    </row>
    <row r="754" spans="3:15" x14ac:dyDescent="0.25"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90"/>
    </row>
    <row r="755" spans="3:15" x14ac:dyDescent="0.25"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90"/>
    </row>
    <row r="756" spans="3:15" x14ac:dyDescent="0.25"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90"/>
    </row>
    <row r="757" spans="3:15" x14ac:dyDescent="0.25"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90"/>
    </row>
    <row r="758" spans="3:15" x14ac:dyDescent="0.25"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90"/>
    </row>
    <row r="759" spans="3:15" x14ac:dyDescent="0.25"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90"/>
    </row>
    <row r="760" spans="3:15" x14ac:dyDescent="0.25"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90"/>
    </row>
    <row r="761" spans="3:15" x14ac:dyDescent="0.25"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90"/>
    </row>
    <row r="762" spans="3:15" x14ac:dyDescent="0.25"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90"/>
    </row>
    <row r="763" spans="3:15" x14ac:dyDescent="0.25"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90"/>
    </row>
    <row r="764" spans="3:15" x14ac:dyDescent="0.25"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90"/>
    </row>
    <row r="765" spans="3:15" x14ac:dyDescent="0.25"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90"/>
    </row>
    <row r="766" spans="3:15" x14ac:dyDescent="0.25"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90"/>
    </row>
    <row r="767" spans="3:15" x14ac:dyDescent="0.25"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90"/>
    </row>
    <row r="768" spans="3:15" x14ac:dyDescent="0.25"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90"/>
    </row>
    <row r="769" spans="3:15" x14ac:dyDescent="0.25"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90"/>
    </row>
    <row r="770" spans="3:15" x14ac:dyDescent="0.25"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90"/>
    </row>
    <row r="771" spans="3:15" x14ac:dyDescent="0.25"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90"/>
    </row>
    <row r="772" spans="3:15" x14ac:dyDescent="0.25"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90"/>
    </row>
    <row r="773" spans="3:15" x14ac:dyDescent="0.25"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90"/>
    </row>
    <row r="774" spans="3:15" x14ac:dyDescent="0.25"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90"/>
    </row>
    <row r="775" spans="3:15" x14ac:dyDescent="0.25"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90"/>
    </row>
    <row r="776" spans="3:15" x14ac:dyDescent="0.25"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90"/>
    </row>
    <row r="777" spans="3:15" x14ac:dyDescent="0.25"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90"/>
    </row>
    <row r="778" spans="3:15" x14ac:dyDescent="0.25"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90"/>
    </row>
    <row r="779" spans="3:15" x14ac:dyDescent="0.25"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90"/>
    </row>
    <row r="780" spans="3:15" x14ac:dyDescent="0.25"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90"/>
    </row>
    <row r="781" spans="3:15" x14ac:dyDescent="0.25"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90"/>
    </row>
    <row r="782" spans="3:15" x14ac:dyDescent="0.25"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90"/>
    </row>
    <row r="783" spans="3:15" x14ac:dyDescent="0.25"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90"/>
    </row>
    <row r="784" spans="3:15" x14ac:dyDescent="0.25"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90"/>
    </row>
    <row r="785" spans="3:15" x14ac:dyDescent="0.25"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90"/>
    </row>
    <row r="786" spans="3:15" x14ac:dyDescent="0.25"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90"/>
    </row>
    <row r="787" spans="3:15" x14ac:dyDescent="0.25"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90"/>
    </row>
    <row r="788" spans="3:15" x14ac:dyDescent="0.25"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90"/>
    </row>
    <row r="789" spans="3:15" x14ac:dyDescent="0.25"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90"/>
    </row>
    <row r="790" spans="3:15" x14ac:dyDescent="0.25"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90"/>
    </row>
    <row r="791" spans="3:15" x14ac:dyDescent="0.25"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90"/>
    </row>
    <row r="792" spans="3:15" x14ac:dyDescent="0.25"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90"/>
    </row>
    <row r="793" spans="3:15" x14ac:dyDescent="0.25"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90"/>
    </row>
    <row r="794" spans="3:15" x14ac:dyDescent="0.25"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90"/>
    </row>
    <row r="795" spans="3:15" x14ac:dyDescent="0.25"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90"/>
    </row>
    <row r="796" spans="3:15" x14ac:dyDescent="0.25"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90"/>
    </row>
    <row r="797" spans="3:15" x14ac:dyDescent="0.25"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90"/>
    </row>
    <row r="798" spans="3:15" x14ac:dyDescent="0.25"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90"/>
    </row>
    <row r="799" spans="3:15" x14ac:dyDescent="0.25"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90"/>
    </row>
    <row r="800" spans="3:15" x14ac:dyDescent="0.25"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90"/>
    </row>
    <row r="801" spans="3:15" x14ac:dyDescent="0.25"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90"/>
    </row>
    <row r="802" spans="3:15" x14ac:dyDescent="0.25"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90"/>
    </row>
    <row r="803" spans="3:15" x14ac:dyDescent="0.25"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90"/>
    </row>
    <row r="804" spans="3:15" x14ac:dyDescent="0.25"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90"/>
    </row>
    <row r="805" spans="3:15" x14ac:dyDescent="0.25"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90"/>
    </row>
    <row r="806" spans="3:15" x14ac:dyDescent="0.25"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90"/>
    </row>
    <row r="807" spans="3:15" x14ac:dyDescent="0.25"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90"/>
    </row>
    <row r="808" spans="3:15" x14ac:dyDescent="0.25"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90"/>
    </row>
    <row r="809" spans="3:15" x14ac:dyDescent="0.25"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90"/>
    </row>
    <row r="810" spans="3:15" x14ac:dyDescent="0.25"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90"/>
    </row>
    <row r="811" spans="3:15" x14ac:dyDescent="0.25"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90"/>
    </row>
    <row r="812" spans="3:15" x14ac:dyDescent="0.25"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90"/>
    </row>
    <row r="813" spans="3:15" x14ac:dyDescent="0.25"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90"/>
    </row>
    <row r="814" spans="3:15" x14ac:dyDescent="0.25"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90"/>
    </row>
    <row r="815" spans="3:15" x14ac:dyDescent="0.25"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90"/>
    </row>
    <row r="816" spans="3:15" x14ac:dyDescent="0.25"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90"/>
    </row>
    <row r="817" spans="3:15" x14ac:dyDescent="0.25"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90"/>
    </row>
    <row r="818" spans="3:15" x14ac:dyDescent="0.25"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90"/>
    </row>
    <row r="819" spans="3:15" x14ac:dyDescent="0.25"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90"/>
    </row>
    <row r="820" spans="3:15" x14ac:dyDescent="0.25"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90"/>
    </row>
    <row r="821" spans="3:15" x14ac:dyDescent="0.25"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90"/>
    </row>
    <row r="822" spans="3:15" x14ac:dyDescent="0.25"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90"/>
    </row>
    <row r="823" spans="3:15" x14ac:dyDescent="0.25"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90"/>
    </row>
    <row r="824" spans="3:15" x14ac:dyDescent="0.25"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90"/>
    </row>
    <row r="825" spans="3:15" x14ac:dyDescent="0.25"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90"/>
    </row>
    <row r="826" spans="3:15" x14ac:dyDescent="0.25"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90"/>
    </row>
    <row r="827" spans="3:15" x14ac:dyDescent="0.25"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90"/>
    </row>
    <row r="828" spans="3:15" x14ac:dyDescent="0.25"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90"/>
    </row>
    <row r="829" spans="3:15" x14ac:dyDescent="0.25"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90"/>
    </row>
    <row r="830" spans="3:15" x14ac:dyDescent="0.25"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90"/>
    </row>
    <row r="831" spans="3:15" x14ac:dyDescent="0.25"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90"/>
    </row>
    <row r="832" spans="3:15" x14ac:dyDescent="0.25"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90"/>
    </row>
    <row r="833" spans="3:15" x14ac:dyDescent="0.25"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90"/>
    </row>
    <row r="834" spans="3:15" x14ac:dyDescent="0.25"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90"/>
    </row>
    <row r="835" spans="3:15" x14ac:dyDescent="0.25"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90"/>
    </row>
    <row r="836" spans="3:15" x14ac:dyDescent="0.25"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90"/>
    </row>
    <row r="837" spans="3:15" x14ac:dyDescent="0.25"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90"/>
    </row>
    <row r="838" spans="3:15" x14ac:dyDescent="0.25"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90"/>
    </row>
    <row r="839" spans="3:15" x14ac:dyDescent="0.25"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90"/>
    </row>
    <row r="840" spans="3:15" x14ac:dyDescent="0.25"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90"/>
    </row>
    <row r="841" spans="3:15" x14ac:dyDescent="0.25"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90"/>
    </row>
    <row r="842" spans="3:15" x14ac:dyDescent="0.25"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90"/>
    </row>
    <row r="843" spans="3:15" x14ac:dyDescent="0.25"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90"/>
    </row>
    <row r="844" spans="3:15" x14ac:dyDescent="0.25"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90"/>
    </row>
    <row r="845" spans="3:15" x14ac:dyDescent="0.25"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90"/>
    </row>
    <row r="846" spans="3:15" x14ac:dyDescent="0.25"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90"/>
    </row>
    <row r="847" spans="3:15" x14ac:dyDescent="0.25"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90"/>
    </row>
    <row r="848" spans="3:15" x14ac:dyDescent="0.25"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90"/>
    </row>
    <row r="849" spans="3:15" x14ac:dyDescent="0.25"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90"/>
    </row>
    <row r="850" spans="3:15" x14ac:dyDescent="0.25"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90"/>
    </row>
    <row r="851" spans="3:15" x14ac:dyDescent="0.25"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90"/>
    </row>
    <row r="852" spans="3:15" x14ac:dyDescent="0.25"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90"/>
    </row>
    <row r="853" spans="3:15" x14ac:dyDescent="0.25"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90"/>
    </row>
    <row r="854" spans="3:15" x14ac:dyDescent="0.25"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90"/>
    </row>
    <row r="855" spans="3:15" x14ac:dyDescent="0.25"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90"/>
    </row>
    <row r="856" spans="3:15" x14ac:dyDescent="0.25"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90"/>
    </row>
    <row r="857" spans="3:15" x14ac:dyDescent="0.25"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90"/>
    </row>
    <row r="858" spans="3:15" x14ac:dyDescent="0.25"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90"/>
    </row>
    <row r="859" spans="3:15" x14ac:dyDescent="0.25"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90"/>
    </row>
    <row r="860" spans="3:15" x14ac:dyDescent="0.25"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90"/>
    </row>
    <row r="861" spans="3:15" x14ac:dyDescent="0.25"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90"/>
    </row>
    <row r="862" spans="3:15" x14ac:dyDescent="0.25"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90"/>
    </row>
    <row r="863" spans="3:15" x14ac:dyDescent="0.25"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90"/>
    </row>
    <row r="864" spans="3:15" x14ac:dyDescent="0.25"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90"/>
    </row>
    <row r="865" spans="3:15" x14ac:dyDescent="0.25"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90"/>
    </row>
    <row r="866" spans="3:15" x14ac:dyDescent="0.25"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90"/>
    </row>
    <row r="867" spans="3:15" x14ac:dyDescent="0.25"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90"/>
    </row>
    <row r="868" spans="3:15" x14ac:dyDescent="0.25"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90"/>
    </row>
    <row r="869" spans="3:15" x14ac:dyDescent="0.25"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90"/>
    </row>
    <row r="870" spans="3:15" x14ac:dyDescent="0.25"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90"/>
    </row>
    <row r="871" spans="3:15" x14ac:dyDescent="0.25"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90"/>
    </row>
    <row r="872" spans="3:15" x14ac:dyDescent="0.25"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90"/>
    </row>
    <row r="873" spans="3:15" x14ac:dyDescent="0.25"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90"/>
    </row>
    <row r="874" spans="3:15" x14ac:dyDescent="0.25"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90"/>
    </row>
    <row r="875" spans="3:15" x14ac:dyDescent="0.25"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90"/>
    </row>
    <row r="876" spans="3:15" x14ac:dyDescent="0.25"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90"/>
    </row>
    <row r="877" spans="3:15" x14ac:dyDescent="0.25"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90"/>
    </row>
    <row r="878" spans="3:15" x14ac:dyDescent="0.25"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90"/>
    </row>
    <row r="879" spans="3:15" x14ac:dyDescent="0.25"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90"/>
    </row>
    <row r="880" spans="3:15" x14ac:dyDescent="0.25"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90"/>
    </row>
    <row r="881" spans="3:15" x14ac:dyDescent="0.25"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90"/>
    </row>
    <row r="882" spans="3:15" x14ac:dyDescent="0.25"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90"/>
    </row>
    <row r="883" spans="3:15" x14ac:dyDescent="0.25"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90"/>
    </row>
    <row r="884" spans="3:15" x14ac:dyDescent="0.25"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90"/>
    </row>
    <row r="885" spans="3:15" x14ac:dyDescent="0.25"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90"/>
    </row>
    <row r="886" spans="3:15" x14ac:dyDescent="0.25"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90"/>
    </row>
    <row r="887" spans="3:15" x14ac:dyDescent="0.25"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90"/>
    </row>
    <row r="888" spans="3:15" x14ac:dyDescent="0.25"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90"/>
    </row>
    <row r="889" spans="3:15" x14ac:dyDescent="0.25"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90"/>
    </row>
    <row r="890" spans="3:15" x14ac:dyDescent="0.25"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90"/>
    </row>
    <row r="891" spans="3:15" x14ac:dyDescent="0.25"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90"/>
    </row>
    <row r="892" spans="3:15" x14ac:dyDescent="0.25"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90"/>
    </row>
    <row r="893" spans="3:15" x14ac:dyDescent="0.25"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90"/>
    </row>
    <row r="894" spans="3:15" x14ac:dyDescent="0.25"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90"/>
    </row>
    <row r="895" spans="3:15" x14ac:dyDescent="0.25"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90"/>
    </row>
    <row r="896" spans="3:15" x14ac:dyDescent="0.25"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90"/>
    </row>
    <row r="897" spans="3:15" x14ac:dyDescent="0.25"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90"/>
    </row>
    <row r="898" spans="3:15" x14ac:dyDescent="0.25"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90"/>
    </row>
    <row r="899" spans="3:15" x14ac:dyDescent="0.25"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90"/>
    </row>
    <row r="900" spans="3:15" x14ac:dyDescent="0.25"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90"/>
    </row>
    <row r="901" spans="3:15" x14ac:dyDescent="0.25"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90"/>
    </row>
    <row r="902" spans="3:15" x14ac:dyDescent="0.25"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90"/>
    </row>
    <row r="903" spans="3:15" x14ac:dyDescent="0.25"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90"/>
    </row>
    <row r="904" spans="3:15" x14ac:dyDescent="0.25"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90"/>
    </row>
    <row r="905" spans="3:15" x14ac:dyDescent="0.25"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90"/>
    </row>
    <row r="906" spans="3:15" x14ac:dyDescent="0.25"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90"/>
    </row>
    <row r="907" spans="3:15" x14ac:dyDescent="0.25"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90"/>
    </row>
    <row r="908" spans="3:15" x14ac:dyDescent="0.25"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90"/>
    </row>
    <row r="909" spans="3:15" x14ac:dyDescent="0.25"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90"/>
    </row>
    <row r="910" spans="3:15" x14ac:dyDescent="0.25"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90"/>
    </row>
    <row r="911" spans="3:15" x14ac:dyDescent="0.25"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90"/>
    </row>
    <row r="912" spans="3:15" x14ac:dyDescent="0.25"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90"/>
    </row>
    <row r="913" spans="3:15" x14ac:dyDescent="0.25"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90"/>
    </row>
    <row r="914" spans="3:15" x14ac:dyDescent="0.25"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90"/>
    </row>
    <row r="915" spans="3:15" x14ac:dyDescent="0.25"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90"/>
    </row>
    <row r="916" spans="3:15" x14ac:dyDescent="0.25"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90"/>
    </row>
    <row r="917" spans="3:15" x14ac:dyDescent="0.25"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90"/>
    </row>
    <row r="918" spans="3:15" x14ac:dyDescent="0.25"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90"/>
    </row>
    <row r="919" spans="3:15" x14ac:dyDescent="0.25"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90"/>
    </row>
    <row r="920" spans="3:15" x14ac:dyDescent="0.25"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90"/>
    </row>
    <row r="921" spans="3:15" x14ac:dyDescent="0.25"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90"/>
    </row>
    <row r="922" spans="3:15" x14ac:dyDescent="0.25"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90"/>
    </row>
    <row r="923" spans="3:15" x14ac:dyDescent="0.25"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90"/>
    </row>
    <row r="924" spans="3:15" x14ac:dyDescent="0.25"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90"/>
    </row>
    <row r="925" spans="3:15" x14ac:dyDescent="0.25"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90"/>
    </row>
    <row r="926" spans="3:15" x14ac:dyDescent="0.25"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90"/>
    </row>
    <row r="927" spans="3:15" x14ac:dyDescent="0.25"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90"/>
    </row>
    <row r="928" spans="3:15" x14ac:dyDescent="0.25"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90"/>
    </row>
    <row r="929" spans="3:15" x14ac:dyDescent="0.25"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90"/>
    </row>
    <row r="930" spans="3:15" x14ac:dyDescent="0.25"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90"/>
    </row>
    <row r="931" spans="3:15" x14ac:dyDescent="0.25"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90"/>
    </row>
    <row r="932" spans="3:15" x14ac:dyDescent="0.25"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90"/>
    </row>
    <row r="933" spans="3:15" x14ac:dyDescent="0.25"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90"/>
    </row>
    <row r="934" spans="3:15" x14ac:dyDescent="0.25"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90"/>
    </row>
    <row r="935" spans="3:15" x14ac:dyDescent="0.25"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90"/>
    </row>
    <row r="936" spans="3:15" x14ac:dyDescent="0.25"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90"/>
    </row>
    <row r="937" spans="3:15" x14ac:dyDescent="0.25"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90"/>
    </row>
  </sheetData>
  <mergeCells count="16">
    <mergeCell ref="A7:B8"/>
    <mergeCell ref="C7:F7"/>
    <mergeCell ref="G7:J7"/>
    <mergeCell ref="K7:O7"/>
    <mergeCell ref="A12:B13"/>
    <mergeCell ref="C12:F12"/>
    <mergeCell ref="G12:J12"/>
    <mergeCell ref="K12:O12"/>
    <mergeCell ref="A1:B1"/>
    <mergeCell ref="C1:F1"/>
    <mergeCell ref="G1:J1"/>
    <mergeCell ref="K1:N1"/>
    <mergeCell ref="A2:B3"/>
    <mergeCell ref="C2:F2"/>
    <mergeCell ref="G2:J2"/>
    <mergeCell ref="K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DIGESTIF proteolysis in serum</vt:lpstr>
      <vt:lpstr>DIGESTIF proteolysis in urine</vt:lpstr>
      <vt:lpstr>DIGESTIF proteolysis liver lysa</vt:lpstr>
      <vt:lpstr>Feuil2</vt:lpstr>
    </vt:vector>
  </TitlesOfParts>
  <Company>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LOUWAGIE Mathilde 143424</dc:creator>
  <cp:lastModifiedBy>BRUN Virginie 225977</cp:lastModifiedBy>
  <cp:lastPrinted>2013-09-27T07:35:10Z</cp:lastPrinted>
  <dcterms:created xsi:type="dcterms:W3CDTF">2013-07-29T09:34:22Z</dcterms:created>
  <dcterms:modified xsi:type="dcterms:W3CDTF">2014-11-27T15:10:21Z</dcterms:modified>
</cp:coreProperties>
</file>