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2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170" yWindow="1290" windowWidth="15600" windowHeight="8490" activeTab="2"/>
  </bookViews>
  <sheets>
    <sheet name="DIGESTIF proteolysis in serum" sheetId="8" r:id="rId1"/>
    <sheet name="DIGESTIF proteolysis in urine" sheetId="9" r:id="rId2"/>
    <sheet name="DIGESTIF proteolysis liver lysa" sheetId="11" r:id="rId3"/>
    <sheet name="Feuil2" sheetId="12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P16" i="11" l="1"/>
  <c r="O16" i="11"/>
  <c r="P15" i="11"/>
  <c r="O15" i="11"/>
  <c r="P14" i="11"/>
  <c r="O14" i="11"/>
  <c r="P4" i="11"/>
  <c r="O4" i="11"/>
  <c r="P6" i="11"/>
  <c r="O6" i="11"/>
  <c r="P5" i="11"/>
  <c r="O5" i="11"/>
  <c r="P11" i="11"/>
  <c r="P10" i="11"/>
  <c r="O10" i="11"/>
  <c r="O11" i="11"/>
  <c r="P9" i="11"/>
  <c r="O9" i="11"/>
  <c r="N16" i="11"/>
  <c r="N15" i="11"/>
  <c r="N14" i="11"/>
  <c r="J16" i="11"/>
  <c r="J15" i="11"/>
  <c r="J14" i="11"/>
  <c r="F16" i="11"/>
  <c r="F15" i="11"/>
  <c r="F14" i="11"/>
  <c r="N11" i="11"/>
  <c r="N10" i="11"/>
  <c r="N9" i="11"/>
  <c r="J11" i="11"/>
  <c r="J10" i="11"/>
  <c r="J9" i="11"/>
  <c r="F11" i="11"/>
  <c r="F10" i="11"/>
  <c r="F9" i="11"/>
  <c r="N6" i="11"/>
  <c r="N5" i="11"/>
  <c r="N4" i="11"/>
  <c r="J5" i="11"/>
  <c r="J6" i="11"/>
  <c r="J4" i="11"/>
  <c r="F6" i="11"/>
  <c r="F5" i="11"/>
  <c r="M16" i="11"/>
  <c r="M15" i="11"/>
  <c r="M14" i="11"/>
  <c r="I16" i="11"/>
  <c r="I15" i="11"/>
  <c r="I14" i="11"/>
  <c r="E16" i="11"/>
  <c r="E15" i="11"/>
  <c r="E14" i="11"/>
  <c r="M11" i="11"/>
  <c r="M10" i="11"/>
  <c r="M9" i="11"/>
  <c r="I11" i="11"/>
  <c r="I10" i="11"/>
  <c r="I9" i="11"/>
  <c r="E11" i="11"/>
  <c r="E10" i="11"/>
  <c r="E9" i="11"/>
  <c r="M6" i="11"/>
  <c r="M5" i="11"/>
  <c r="M4" i="11"/>
  <c r="I4" i="11"/>
  <c r="I6" i="11"/>
  <c r="I5" i="11"/>
  <c r="E6" i="11"/>
  <c r="E5" i="11"/>
  <c r="O22" i="9"/>
  <c r="P19" i="9"/>
  <c r="O19" i="9"/>
  <c r="N19" i="9"/>
  <c r="M19" i="9"/>
  <c r="I22" i="9"/>
  <c r="J22" i="9" s="1"/>
  <c r="J19" i="9"/>
  <c r="I19" i="9"/>
  <c r="E22" i="9"/>
  <c r="F22" i="9" s="1"/>
  <c r="F19" i="9"/>
  <c r="E19" i="9"/>
  <c r="P15" i="9"/>
  <c r="O15" i="9"/>
  <c r="P12" i="9"/>
  <c r="O12" i="9"/>
  <c r="M15" i="9"/>
  <c r="N15" i="9" s="1"/>
  <c r="M12" i="9"/>
  <c r="N12" i="9" s="1"/>
  <c r="I15" i="9"/>
  <c r="J15" i="9" s="1"/>
  <c r="I12" i="9"/>
  <c r="J12" i="9" s="1"/>
  <c r="F15" i="9"/>
  <c r="F12" i="9"/>
  <c r="E15" i="9"/>
  <c r="E12" i="9"/>
  <c r="P5" i="9"/>
  <c r="P7" i="9"/>
  <c r="P8" i="9"/>
  <c r="P4" i="9"/>
  <c r="O7" i="9"/>
  <c r="O8" i="9"/>
  <c r="O5" i="9"/>
  <c r="O4" i="9"/>
  <c r="M8" i="9"/>
  <c r="N8" i="9" s="1"/>
  <c r="M7" i="9"/>
  <c r="N7" i="9" s="1"/>
  <c r="M5" i="9"/>
  <c r="N5" i="9" s="1"/>
  <c r="M4" i="9"/>
  <c r="N4" i="9" s="1"/>
  <c r="J8" i="9"/>
  <c r="J7" i="9"/>
  <c r="J5" i="9"/>
  <c r="J4" i="9"/>
  <c r="I8" i="9"/>
  <c r="I7" i="9"/>
  <c r="I5" i="9"/>
  <c r="I4" i="9"/>
  <c r="E5" i="9" l="1"/>
  <c r="F5" i="9" s="1"/>
  <c r="E7" i="9"/>
  <c r="F7" i="9" s="1"/>
  <c r="E8" i="9"/>
  <c r="F8" i="9" s="1"/>
  <c r="E4" i="9"/>
  <c r="F4" i="9" s="1"/>
  <c r="H62" i="8" l="1"/>
  <c r="H61" i="8"/>
  <c r="G61" i="8"/>
  <c r="G62" i="8"/>
  <c r="F61" i="8"/>
  <c r="F62" i="8"/>
  <c r="H11" i="8"/>
  <c r="G11" i="8"/>
  <c r="F11" i="8"/>
  <c r="G106" i="8" l="1"/>
  <c r="H106" i="8" s="1"/>
  <c r="G107" i="8"/>
  <c r="H107" i="8" s="1"/>
  <c r="F106" i="8"/>
  <c r="F107" i="8"/>
  <c r="G97" i="8"/>
  <c r="H97" i="8" s="1"/>
  <c r="G98" i="8"/>
  <c r="H98" i="8" s="1"/>
  <c r="F97" i="8"/>
  <c r="F98" i="8"/>
  <c r="H71" i="8" l="1"/>
  <c r="H70" i="8"/>
  <c r="G70" i="8"/>
  <c r="G71" i="8"/>
  <c r="F70" i="8"/>
  <c r="F71" i="8"/>
  <c r="G52" i="8"/>
  <c r="H52" i="8" s="1"/>
  <c r="G53" i="8"/>
  <c r="F52" i="8"/>
  <c r="F53" i="8"/>
  <c r="H53" i="8" s="1"/>
  <c r="G43" i="8"/>
  <c r="G44" i="8"/>
  <c r="H44" i="8" s="1"/>
  <c r="F43" i="8"/>
  <c r="H43" i="8" s="1"/>
  <c r="F44" i="8"/>
  <c r="G34" i="8"/>
  <c r="H34" i="8" s="1"/>
  <c r="G35" i="8"/>
  <c r="H35" i="8" s="1"/>
  <c r="F34" i="8"/>
  <c r="F35" i="8"/>
  <c r="H25" i="8"/>
  <c r="G25" i="8"/>
  <c r="G26" i="8"/>
  <c r="F25" i="8"/>
  <c r="F26" i="8"/>
  <c r="H26" i="8" s="1"/>
  <c r="G16" i="8"/>
  <c r="H16" i="8" s="1"/>
  <c r="G17" i="8"/>
  <c r="H17" i="8" s="1"/>
  <c r="F16" i="8"/>
  <c r="F17" i="8"/>
  <c r="H8" i="8"/>
  <c r="H7" i="8"/>
  <c r="G7" i="8"/>
  <c r="G8" i="8"/>
  <c r="F7" i="8"/>
  <c r="F8" i="8"/>
  <c r="G10" i="8" l="1"/>
  <c r="G104" i="8"/>
  <c r="G105" i="8"/>
  <c r="G109" i="8"/>
  <c r="G110" i="8"/>
  <c r="G95" i="8"/>
  <c r="G96" i="8"/>
  <c r="G99" i="8"/>
  <c r="G100" i="8"/>
  <c r="G101" i="8"/>
  <c r="G77" i="8"/>
  <c r="G78" i="8"/>
  <c r="G82" i="8"/>
  <c r="G83" i="8"/>
  <c r="G68" i="8"/>
  <c r="G69" i="8"/>
  <c r="G72" i="8"/>
  <c r="G73" i="8"/>
  <c r="G74" i="8"/>
  <c r="G59" i="8"/>
  <c r="G60" i="8"/>
  <c r="G63" i="8"/>
  <c r="G64" i="8"/>
  <c r="G65" i="8"/>
  <c r="G50" i="8"/>
  <c r="G51" i="8"/>
  <c r="G54" i="8"/>
  <c r="G55" i="8"/>
  <c r="G56" i="8"/>
  <c r="G41" i="8"/>
  <c r="G42" i="8"/>
  <c r="G45" i="8"/>
  <c r="G46" i="8"/>
  <c r="G47" i="8"/>
  <c r="G32" i="8"/>
  <c r="G33" i="8"/>
  <c r="G36" i="8"/>
  <c r="G37" i="8"/>
  <c r="G38" i="8"/>
  <c r="G23" i="8"/>
  <c r="G24" i="8"/>
  <c r="G27" i="8"/>
  <c r="G28" i="8"/>
  <c r="G29" i="8"/>
  <c r="G14" i="8"/>
  <c r="G15" i="8"/>
  <c r="G18" i="8"/>
  <c r="G19" i="8"/>
  <c r="G20" i="8"/>
  <c r="G5" i="8"/>
  <c r="G6" i="8"/>
  <c r="G9" i="8"/>
  <c r="G103" i="8"/>
  <c r="G94" i="8"/>
  <c r="G76" i="8"/>
  <c r="G67" i="8"/>
  <c r="G58" i="8"/>
  <c r="G40" i="8"/>
  <c r="G31" i="8"/>
  <c r="G22" i="8"/>
  <c r="G13" i="8"/>
  <c r="G4" i="8"/>
  <c r="F104" i="8"/>
  <c r="F105" i="8"/>
  <c r="F109" i="8"/>
  <c r="F110" i="8"/>
  <c r="F95" i="8"/>
  <c r="F96" i="8"/>
  <c r="F99" i="8"/>
  <c r="F100" i="8"/>
  <c r="F101" i="8"/>
  <c r="F86" i="8"/>
  <c r="F77" i="8"/>
  <c r="F78" i="8"/>
  <c r="F82" i="8"/>
  <c r="F83" i="8"/>
  <c r="F68" i="8"/>
  <c r="F69" i="8"/>
  <c r="F72" i="8"/>
  <c r="F73" i="8"/>
  <c r="F74" i="8"/>
  <c r="F59" i="8"/>
  <c r="F60" i="8"/>
  <c r="F63" i="8"/>
  <c r="F64" i="8"/>
  <c r="F65" i="8"/>
  <c r="F50" i="8"/>
  <c r="F51" i="8"/>
  <c r="F54" i="8"/>
  <c r="F55" i="8"/>
  <c r="F56" i="8"/>
  <c r="F103" i="8"/>
  <c r="F94" i="8"/>
  <c r="F76" i="8"/>
  <c r="F67" i="8"/>
  <c r="F58" i="8"/>
  <c r="F41" i="8"/>
  <c r="F42" i="8"/>
  <c r="F45" i="8"/>
  <c r="F46" i="8"/>
  <c r="F47" i="8"/>
  <c r="F40" i="8"/>
  <c r="F32" i="8"/>
  <c r="F33" i="8"/>
  <c r="F36" i="8"/>
  <c r="F37" i="8"/>
  <c r="F38" i="8"/>
  <c r="F31" i="8"/>
  <c r="F29" i="8"/>
  <c r="F28" i="8"/>
  <c r="F27" i="8"/>
  <c r="F24" i="8"/>
  <c r="F23" i="8"/>
  <c r="F22" i="8"/>
  <c r="F13" i="8"/>
  <c r="F20" i="8"/>
  <c r="F19" i="8"/>
  <c r="F18" i="8"/>
  <c r="F15" i="8"/>
  <c r="F14" i="8"/>
  <c r="F10" i="8"/>
  <c r="F9" i="8"/>
  <c r="F6" i="8"/>
  <c r="F5" i="8"/>
  <c r="F4" i="8"/>
  <c r="H58" i="8" l="1"/>
  <c r="H94" i="8"/>
  <c r="H31" i="8"/>
  <c r="H67" i="8"/>
  <c r="H103" i="8"/>
  <c r="H47" i="8"/>
  <c r="H42" i="8"/>
  <c r="H4" i="8"/>
  <c r="H13" i="8"/>
  <c r="H22" i="8"/>
  <c r="H14" i="8"/>
  <c r="H37" i="8"/>
  <c r="H50" i="8"/>
  <c r="H73" i="8"/>
  <c r="H109" i="8"/>
  <c r="H6" i="8"/>
  <c r="H18" i="8"/>
  <c r="H29" i="8"/>
  <c r="H24" i="8"/>
  <c r="H36" i="8"/>
  <c r="H54" i="8"/>
  <c r="H65" i="8"/>
  <c r="H60" i="8"/>
  <c r="H72" i="8"/>
  <c r="H83" i="8"/>
  <c r="H78" i="8"/>
  <c r="H101" i="8"/>
  <c r="H10" i="8"/>
  <c r="H40" i="8"/>
  <c r="H76" i="8"/>
  <c r="H5" i="8"/>
  <c r="H28" i="8"/>
  <c r="H23" i="8"/>
  <c r="H46" i="8"/>
  <c r="H41" i="8"/>
  <c r="H64" i="8"/>
  <c r="H59" i="8"/>
  <c r="H82" i="8"/>
  <c r="H77" i="8"/>
  <c r="H100" i="8"/>
  <c r="H95" i="8"/>
  <c r="H19" i="8"/>
  <c r="H32" i="8"/>
  <c r="H55" i="8"/>
  <c r="H68" i="8"/>
  <c r="H9" i="8"/>
  <c r="H20" i="8"/>
  <c r="H15" i="8"/>
  <c r="H27" i="8"/>
  <c r="H38" i="8"/>
  <c r="H33" i="8"/>
  <c r="H45" i="8"/>
  <c r="H56" i="8"/>
  <c r="H51" i="8"/>
  <c r="H63" i="8"/>
  <c r="H74" i="8"/>
  <c r="H69" i="8"/>
  <c r="H99" i="8"/>
  <c r="H110" i="8"/>
  <c r="H105" i="8"/>
  <c r="H104" i="8"/>
  <c r="H96" i="8"/>
</calcChain>
</file>

<file path=xl/sharedStrings.xml><?xml version="1.0" encoding="utf-8"?>
<sst xmlns="http://schemas.openxmlformats.org/spreadsheetml/2006/main" count="518" uniqueCount="80">
  <si>
    <t>VEATFGVDESNAK</t>
  </si>
  <si>
    <t>YILAGVENSK</t>
  </si>
  <si>
    <t>GTFIIDPGGVIR</t>
  </si>
  <si>
    <t>GAGSSEPVTGLDAK</t>
  </si>
  <si>
    <t>TPVISGGPYEYR</t>
  </si>
  <si>
    <t>LGGNEQVTR</t>
  </si>
  <si>
    <t>DGLDAASYYAPVR</t>
  </si>
  <si>
    <t>NLVQPIVVGTGTK</t>
  </si>
  <si>
    <t>LFLQFGAQGSPFLK</t>
  </si>
  <si>
    <t>TPVITGAPYEYR</t>
  </si>
  <si>
    <t>Peak area (best transition)</t>
  </si>
  <si>
    <t>Technical replicate 1</t>
  </si>
  <si>
    <t>Technical replicate 2</t>
  </si>
  <si>
    <t>Technical replicate 3</t>
  </si>
  <si>
    <t>GTFIIDPAAVIR</t>
  </si>
  <si>
    <t>TACKDGLDAASYYAPVR</t>
  </si>
  <si>
    <t>Standard deviation</t>
  </si>
  <si>
    <t>Trypsin 1/20, 37°C, 5h</t>
  </si>
  <si>
    <t>Digestion conditions</t>
  </si>
  <si>
    <t>Mean of 3 technical replicates</t>
  </si>
  <si>
    <r>
      <t xml:space="preserve">Trypsin </t>
    </r>
    <r>
      <rPr>
        <b/>
        <sz val="12"/>
        <rFont val="Calibri"/>
        <family val="2"/>
        <scheme val="minor"/>
      </rPr>
      <t>1/100</t>
    </r>
    <r>
      <rPr>
        <sz val="12"/>
        <rFont val="Calibri"/>
        <family val="2"/>
        <scheme val="minor"/>
      </rPr>
      <t>, 37°C, 5h</t>
    </r>
  </si>
  <si>
    <r>
      <t>Trypsin</t>
    </r>
    <r>
      <rPr>
        <b/>
        <sz val="12"/>
        <rFont val="Calibri"/>
        <family val="2"/>
        <scheme val="minor"/>
      </rPr>
      <t xml:space="preserve"> 1/1000</t>
    </r>
    <r>
      <rPr>
        <sz val="12"/>
        <rFont val="Calibri"/>
        <family val="2"/>
        <scheme val="minor"/>
      </rPr>
      <t>, 37°C, 5h</t>
    </r>
  </si>
  <si>
    <r>
      <t xml:space="preserve">Trypsin 1/20, </t>
    </r>
    <r>
      <rPr>
        <b/>
        <sz val="12"/>
        <rFont val="Calibri"/>
        <family val="2"/>
        <scheme val="minor"/>
      </rPr>
      <t>30°</t>
    </r>
    <r>
      <rPr>
        <sz val="12"/>
        <rFont val="Calibri"/>
        <family val="2"/>
        <scheme val="minor"/>
      </rPr>
      <t>C, 5h</t>
    </r>
  </si>
  <si>
    <r>
      <t>Trypsin 1/20,</t>
    </r>
    <r>
      <rPr>
        <b/>
        <sz val="12"/>
        <rFont val="Calibri"/>
        <family val="2"/>
        <scheme val="minor"/>
      </rPr>
      <t xml:space="preserve"> 23°C</t>
    </r>
    <r>
      <rPr>
        <sz val="12"/>
        <rFont val="Calibri"/>
        <family val="2"/>
        <scheme val="minor"/>
      </rPr>
      <t>, 5h</t>
    </r>
  </si>
  <si>
    <r>
      <t xml:space="preserve">Trypsin 1/20, 37°C, 5h, </t>
    </r>
    <r>
      <rPr>
        <b/>
        <sz val="12"/>
        <rFont val="Calibri"/>
        <family val="2"/>
        <scheme val="minor"/>
      </rPr>
      <t>pH 2.2</t>
    </r>
  </si>
  <si>
    <r>
      <rPr>
        <b/>
        <sz val="12"/>
        <rFont val="Calibri"/>
        <family val="2"/>
        <scheme val="minor"/>
      </rPr>
      <t>Trypsin/Lys-</t>
    </r>
    <r>
      <rPr>
        <sz val="12"/>
        <rFont val="Calibri"/>
        <family val="2"/>
        <scheme val="minor"/>
      </rPr>
      <t>C 1/20, 37°C, with urea</t>
    </r>
  </si>
  <si>
    <r>
      <t xml:space="preserve">Trypsin 1/20, 37°C, 5h, with </t>
    </r>
    <r>
      <rPr>
        <b/>
        <sz val="12"/>
        <rFont val="Calibri"/>
        <family val="2"/>
        <scheme val="minor"/>
      </rPr>
      <t>reduction/alkylatio</t>
    </r>
    <r>
      <rPr>
        <sz val="12"/>
        <rFont val="Calibri"/>
        <family val="2"/>
        <scheme val="minor"/>
      </rPr>
      <t>n</t>
    </r>
  </si>
  <si>
    <t>CV (%)</t>
  </si>
  <si>
    <t>LFLQFGAQGSPFLK (y10)</t>
  </si>
  <si>
    <t>VEATFGVDESNAK (y8)</t>
  </si>
  <si>
    <t>YILAGVENSK (y8)</t>
  </si>
  <si>
    <t>GTFIIDPGGVIR (y6)</t>
  </si>
  <si>
    <t>GAGSSEPVTGLDAK (y8)</t>
  </si>
  <si>
    <t>TPVISGGPYEYR (y8)</t>
  </si>
  <si>
    <t>ND</t>
  </si>
  <si>
    <t>TPVITGAPYEYR (y8)</t>
  </si>
  <si>
    <t>LGGNEQVTR (y8)</t>
  </si>
  <si>
    <t>DGLDAASYYAPVR (y7)</t>
  </si>
  <si>
    <t>TACKDGLDAASYYAPVR (y5)</t>
  </si>
  <si>
    <t>GTFIIDPAAVIR (y6)</t>
  </si>
  <si>
    <t>NLVQPIVVGTGTK (y9)</t>
  </si>
  <si>
    <t>ND (alkylated)</t>
  </si>
  <si>
    <t>Contamination</t>
  </si>
  <si>
    <t>Transition 1</t>
  </si>
  <si>
    <t>Transition 2</t>
  </si>
  <si>
    <t>Transition 3</t>
  </si>
  <si>
    <t>Trypsin 1/20, 37°C, 5h, Reduction/Alkylation</t>
  </si>
  <si>
    <t>Test 1</t>
  </si>
  <si>
    <t>Test 2</t>
  </si>
  <si>
    <t>Test 3</t>
  </si>
  <si>
    <t>Test 4</t>
  </si>
  <si>
    <t>Test 5</t>
  </si>
  <si>
    <t>Test 6</t>
  </si>
  <si>
    <t>Test 9</t>
  </si>
  <si>
    <t>Test 14</t>
  </si>
  <si>
    <t>Test 10</t>
  </si>
  <si>
    <t>Test 15</t>
  </si>
  <si>
    <t>Test 16</t>
  </si>
  <si>
    <t>Trypsin 1/20, 37°C, 5h, Reduction/Alkylation, FASP</t>
  </si>
  <si>
    <t>Trypsin/Lys-C, 37°C, 5h, FASP</t>
  </si>
  <si>
    <t>Trypsin/Lys-C, 37°C, 5h, Reduction/Alkylation FASP</t>
  </si>
  <si>
    <t>Peptide GTFIIDPGGVIR</t>
  </si>
  <si>
    <t>Peptide DGLDAASYYAPVR</t>
  </si>
  <si>
    <t>Peptide NLVQPIVVGTGTK</t>
  </si>
  <si>
    <t>Peak area (heavy)</t>
  </si>
  <si>
    <t>Peak area (light)</t>
  </si>
  <si>
    <t>Estimated peptide quantity (pmoles)</t>
  </si>
  <si>
    <t>Ratio (H/L)</t>
  </si>
  <si>
    <t>y8</t>
  </si>
  <si>
    <t>y7</t>
  </si>
  <si>
    <t>y6</t>
  </si>
  <si>
    <t>y5</t>
  </si>
  <si>
    <t>y4</t>
  </si>
  <si>
    <t>y9</t>
  </si>
  <si>
    <t>y11</t>
  </si>
  <si>
    <t>Mean</t>
  </si>
  <si>
    <t>STDEV</t>
  </si>
  <si>
    <t>Trypsin/Lys-C 1/20, 37°C, 1h30 in 4M urea + 3h30 in 1M urea</t>
  </si>
  <si>
    <t>Trypsin 1/20, 37°C, 5h after reduction/alkylation</t>
  </si>
  <si>
    <t>y10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</si>
</sst>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/>
    <xf numFmtId="0" fontId="2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" fontId="4" fillId="0" borderId="9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1" fontId="4" fillId="0" borderId="11" xfId="0" applyNumberFormat="1" applyFont="1" applyFill="1" applyBorder="1" applyAlignment="1">
      <alignment horizontal="center"/>
    </xf>
    <xf numFmtId="0" fontId="1" fillId="0" borderId="0" xfId="0" applyFont="1" applyFill="1"/>
    <xf numFmtId="0" fontId="6" fillId="0" borderId="0" xfId="0" applyFont="1" applyFill="1" applyAlignment="1">
      <alignment horizontal="center"/>
    </xf>
    <xf numFmtId="0" fontId="7" fillId="0" borderId="0" xfId="0" applyFont="1"/>
    <xf numFmtId="0" fontId="8" fillId="0" borderId="0" xfId="0" applyFont="1"/>
    <xf numFmtId="0" fontId="0" fillId="0" borderId="0" xfId="0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" fontId="5" fillId="0" borderId="26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5" fillId="0" borderId="28" xfId="0" applyNumberFormat="1" applyFont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2" fontId="5" fillId="0" borderId="25" xfId="0" applyNumberFormat="1" applyFont="1" applyBorder="1" applyAlignment="1">
      <alignment horizontal="center" vertical="center" wrapText="1"/>
    </xf>
    <xf numFmtId="2" fontId="5" fillId="0" borderId="23" xfId="0" applyNumberFormat="1" applyFont="1" applyBorder="1" applyAlignment="1">
      <alignment horizontal="center" vertical="center" wrapText="1"/>
    </xf>
    <xf numFmtId="2" fontId="5" fillId="0" borderId="2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  <xf numFmtId="0" fontId="4" fillId="2" borderId="22" xfId="0" applyFont="1" applyFill="1" applyBorder="1" applyAlignment="1">
      <alignment horizontal="center" wrapText="1"/>
    </xf>
    <xf numFmtId="0" fontId="4" fillId="2" borderId="25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1" fontId="5" fillId="2" borderId="5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2" fontId="2" fillId="0" borderId="27" xfId="0" applyNumberFormat="1" applyFont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1" fontId="5" fillId="2" borderId="27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1" fontId="5" fillId="0" borderId="21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1" fontId="5" fillId="0" borderId="22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0" fontId="4" fillId="2" borderId="23" xfId="0" applyFont="1" applyFill="1" applyBorder="1" applyAlignment="1">
      <alignment horizontal="left" vertical="center" wrapText="1"/>
    </xf>
    <xf numFmtId="0" fontId="0" fillId="0" borderId="21" xfId="0" applyBorder="1" applyAlignment="1">
      <alignment vertical="center"/>
    </xf>
    <xf numFmtId="2" fontId="2" fillId="0" borderId="17" xfId="0" applyNumberFormat="1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200"/>
              <a:t>Peptide LFLQFGAQGSPFLK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20287226730783453"/>
          <c:y val="7.2110248357469472E-2"/>
          <c:w val="0.7843946734155044"/>
          <c:h val="0.798564841147314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'DIGESTIF proteolysis in serum'!$G$4:$G$11</c:f>
                <c:numCache>
                  <c:formatCode>General</c:formatCode>
                  <c:ptCount val="8"/>
                  <c:pt idx="0">
                    <c:v>3393.2822360265486</c:v>
                  </c:pt>
                  <c:pt idx="1">
                    <c:v>12841.204421704375</c:v>
                  </c:pt>
                  <c:pt idx="2">
                    <c:v>1053.3794821114245</c:v>
                  </c:pt>
                  <c:pt idx="3">
                    <c:v>1025.0040650325873</c:v>
                  </c:pt>
                  <c:pt idx="4">
                    <c:v>1306.4032047317291</c:v>
                  </c:pt>
                  <c:pt idx="5">
                    <c:v>561.71641718338083</c:v>
                  </c:pt>
                  <c:pt idx="6">
                    <c:v>41269.023423547755</c:v>
                  </c:pt>
                  <c:pt idx="7">
                    <c:v>84378.817817822826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'DIGESTIF proteolysis in serum'!$A$4:$A$11</c:f>
              <c:strCache>
                <c:ptCount val="8"/>
                <c:pt idx="0">
                  <c:v>Test 1</c:v>
                </c:pt>
                <c:pt idx="1">
                  <c:v>Test 2</c:v>
                </c:pt>
                <c:pt idx="2">
                  <c:v>Test 3</c:v>
                </c:pt>
                <c:pt idx="3">
                  <c:v>Test 4</c:v>
                </c:pt>
                <c:pt idx="4">
                  <c:v>Test 5</c:v>
                </c:pt>
                <c:pt idx="5">
                  <c:v>Test 6</c:v>
                </c:pt>
                <c:pt idx="6">
                  <c:v>Test 9</c:v>
                </c:pt>
                <c:pt idx="7">
                  <c:v>Test 10</c:v>
                </c:pt>
              </c:strCache>
            </c:strRef>
          </c:cat>
          <c:val>
            <c:numRef>
              <c:f>'DIGESTIF proteolysis in serum'!$F$4:$F$11</c:f>
              <c:numCache>
                <c:formatCode>0</c:formatCode>
                <c:ptCount val="8"/>
                <c:pt idx="0">
                  <c:v>28442.666666666668</c:v>
                </c:pt>
                <c:pt idx="1">
                  <c:v>19520</c:v>
                </c:pt>
                <c:pt idx="2">
                  <c:v>1776.3333333333333</c:v>
                </c:pt>
                <c:pt idx="3">
                  <c:v>7921.666666666667</c:v>
                </c:pt>
                <c:pt idx="4">
                  <c:v>3885.3333333333335</c:v>
                </c:pt>
                <c:pt idx="5">
                  <c:v>2861.6666666666665</c:v>
                </c:pt>
                <c:pt idx="6">
                  <c:v>1633426.3333333333</c:v>
                </c:pt>
                <c:pt idx="7">
                  <c:v>198758.66666666666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78984704"/>
        <c:axId val="78986240"/>
      </c:barChart>
      <c:catAx>
        <c:axId val="78984704"/>
        <c:scaling>
          <c:orientation val="minMax"/>
        </c:scaling>
        <c:delete val="0"/>
        <c:axPos val="b"/>
        <c:majorTickMark val="out"/>
        <c:minorTickMark val="none"/>
        <c:tickLblPos val="nextTo"/>
        <c:crossAx val="78986240"/>
        <c:crosses val="autoZero"/>
        <c:auto val="1"/>
        <c:lblAlgn val="ctr"/>
        <c:lblOffset val="100"/>
        <c:noMultiLvlLbl val="0"/>
      </c:catAx>
      <c:valAx>
        <c:axId val="7898624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Peak area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78984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Peptide TACKDGLDAASYYAPVR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984453093947415"/>
          <c:y val="7.1539648385078772E-2"/>
          <c:w val="0.79148572479640089"/>
          <c:h val="0.79925650557620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'DIGESTIF proteolysis in serum'!$G$85:$G$92</c:f>
                <c:numCache>
                  <c:formatCode>General</c:formatCode>
                  <c:ptCount val="8"/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'DIGESTIF proteolysis in serum'!$A$85:$A$92</c:f>
              <c:strCache>
                <c:ptCount val="8"/>
                <c:pt idx="0">
                  <c:v>Test 1</c:v>
                </c:pt>
                <c:pt idx="1">
                  <c:v>Test 2</c:v>
                </c:pt>
                <c:pt idx="2">
                  <c:v>Test 3</c:v>
                </c:pt>
                <c:pt idx="3">
                  <c:v>Test 4</c:v>
                </c:pt>
                <c:pt idx="4">
                  <c:v>Test 5</c:v>
                </c:pt>
                <c:pt idx="5">
                  <c:v>Test 6</c:v>
                </c:pt>
                <c:pt idx="6">
                  <c:v>Test 9</c:v>
                </c:pt>
                <c:pt idx="7">
                  <c:v>Test 10</c:v>
                </c:pt>
              </c:strCache>
            </c:strRef>
          </c:cat>
          <c:val>
            <c:numRef>
              <c:f>'DIGESTIF proteolysis in serum'!$F$85:$F$92</c:f>
              <c:numCache>
                <c:formatCode>0</c:formatCode>
                <c:ptCount val="8"/>
                <c:pt idx="0">
                  <c:v>0</c:v>
                </c:pt>
                <c:pt idx="1">
                  <c:v>8888.5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79256576"/>
        <c:axId val="79258368"/>
      </c:barChart>
      <c:catAx>
        <c:axId val="79256576"/>
        <c:scaling>
          <c:orientation val="minMax"/>
        </c:scaling>
        <c:delete val="0"/>
        <c:axPos val="b"/>
        <c:majorTickMark val="out"/>
        <c:minorTickMark val="none"/>
        <c:tickLblPos val="nextTo"/>
        <c:crossAx val="79258368"/>
        <c:crosses val="autoZero"/>
        <c:auto val="1"/>
        <c:lblAlgn val="ctr"/>
        <c:lblOffset val="100"/>
        <c:noMultiLvlLbl val="0"/>
      </c:catAx>
      <c:valAx>
        <c:axId val="7925836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Peak area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79256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Peptide GTFIIDPAAVIR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9918987711601335"/>
          <c:y val="7.1135313591293561E-2"/>
          <c:w val="0.79072725280692813"/>
          <c:h val="0.800391087325683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'DIGESTIF proteolysis in serum'!$G$94:$G$101</c:f>
                <c:numCache>
                  <c:formatCode>General</c:formatCode>
                  <c:ptCount val="8"/>
                  <c:pt idx="0">
                    <c:v>121550.41769296111</c:v>
                  </c:pt>
                  <c:pt idx="1">
                    <c:v>43778.189779082182</c:v>
                  </c:pt>
                  <c:pt idx="2">
                    <c:v>15251.063602254106</c:v>
                  </c:pt>
                  <c:pt idx="3">
                    <c:v>8927.9380038170075</c:v>
                  </c:pt>
                  <c:pt idx="4">
                    <c:v>10180.177077700233</c:v>
                  </c:pt>
                  <c:pt idx="5">
                    <c:v>470.53586473296593</c:v>
                  </c:pt>
                  <c:pt idx="6">
                    <c:v>364993.20312438696</c:v>
                  </c:pt>
                  <c:pt idx="7">
                    <c:v>833825.65327191504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'DIGESTIF proteolysis in serum'!$A$94:$A$101</c:f>
              <c:strCache>
                <c:ptCount val="8"/>
                <c:pt idx="0">
                  <c:v>Test 1</c:v>
                </c:pt>
                <c:pt idx="1">
                  <c:v>Test 2</c:v>
                </c:pt>
                <c:pt idx="2">
                  <c:v>Test 3</c:v>
                </c:pt>
                <c:pt idx="3">
                  <c:v>Test 4</c:v>
                </c:pt>
                <c:pt idx="4">
                  <c:v>Test 5</c:v>
                </c:pt>
                <c:pt idx="5">
                  <c:v>Test 6</c:v>
                </c:pt>
                <c:pt idx="6">
                  <c:v>Test 9</c:v>
                </c:pt>
                <c:pt idx="7">
                  <c:v>Test 10</c:v>
                </c:pt>
              </c:strCache>
            </c:strRef>
          </c:cat>
          <c:val>
            <c:numRef>
              <c:f>'DIGESTIF proteolysis in serum'!$F$94:$F$101</c:f>
              <c:numCache>
                <c:formatCode>0</c:formatCode>
                <c:ptCount val="8"/>
                <c:pt idx="0">
                  <c:v>496547.66666666669</c:v>
                </c:pt>
                <c:pt idx="1">
                  <c:v>157086.66666666666</c:v>
                </c:pt>
                <c:pt idx="2">
                  <c:v>46686</c:v>
                </c:pt>
                <c:pt idx="3">
                  <c:v>41918</c:v>
                </c:pt>
                <c:pt idx="4">
                  <c:v>29687.666666666668</c:v>
                </c:pt>
                <c:pt idx="5">
                  <c:v>3132</c:v>
                </c:pt>
                <c:pt idx="6">
                  <c:v>6318742</c:v>
                </c:pt>
                <c:pt idx="7">
                  <c:v>5880288.666666667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79283328"/>
        <c:axId val="79284864"/>
      </c:barChart>
      <c:catAx>
        <c:axId val="79283328"/>
        <c:scaling>
          <c:orientation val="minMax"/>
        </c:scaling>
        <c:delete val="0"/>
        <c:axPos val="b"/>
        <c:majorTickMark val="out"/>
        <c:minorTickMark val="none"/>
        <c:tickLblPos val="nextTo"/>
        <c:crossAx val="79284864"/>
        <c:crosses val="autoZero"/>
        <c:auto val="1"/>
        <c:lblAlgn val="ctr"/>
        <c:lblOffset val="100"/>
        <c:noMultiLvlLbl val="0"/>
      </c:catAx>
      <c:valAx>
        <c:axId val="7928486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Peak area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79283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Peptide NLVQPIVVGTGTK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991898244019682"/>
          <c:y val="7.1135170040914755E-2"/>
          <c:w val="0.78736635238642416"/>
          <c:h val="0.800391490134549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'DIGESTIF proteolysis in serum'!$G$103:$G$110</c:f>
                <c:numCache>
                  <c:formatCode>General</c:formatCode>
                  <c:ptCount val="8"/>
                  <c:pt idx="0">
                    <c:v>268733.07877024246</c:v>
                  </c:pt>
                  <c:pt idx="1">
                    <c:v>39604.103966634568</c:v>
                  </c:pt>
                  <c:pt idx="2">
                    <c:v>1433.4632886823435</c:v>
                  </c:pt>
                  <c:pt idx="3">
                    <c:v>81805.002285923809</c:v>
                  </c:pt>
                  <c:pt idx="4">
                    <c:v>119352.46158053621</c:v>
                  </c:pt>
                  <c:pt idx="6">
                    <c:v>125709.60769965038</c:v>
                  </c:pt>
                  <c:pt idx="7">
                    <c:v>393730.19472772599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'DIGESTIF proteolysis in serum'!$A$103:$A$110</c:f>
              <c:strCache>
                <c:ptCount val="8"/>
                <c:pt idx="0">
                  <c:v>Test 1</c:v>
                </c:pt>
                <c:pt idx="1">
                  <c:v>Test 2</c:v>
                </c:pt>
                <c:pt idx="2">
                  <c:v>Test 3</c:v>
                </c:pt>
                <c:pt idx="3">
                  <c:v>Test 4</c:v>
                </c:pt>
                <c:pt idx="4">
                  <c:v>Test 5</c:v>
                </c:pt>
                <c:pt idx="5">
                  <c:v>Test 6</c:v>
                </c:pt>
                <c:pt idx="6">
                  <c:v>Test 9</c:v>
                </c:pt>
                <c:pt idx="7">
                  <c:v>Test 10</c:v>
                </c:pt>
              </c:strCache>
            </c:strRef>
          </c:cat>
          <c:val>
            <c:numRef>
              <c:f>'DIGESTIF proteolysis in serum'!$F$103:$F$110</c:f>
              <c:numCache>
                <c:formatCode>0</c:formatCode>
                <c:ptCount val="8"/>
                <c:pt idx="0">
                  <c:v>2978023.6666666665</c:v>
                </c:pt>
                <c:pt idx="1">
                  <c:v>137413</c:v>
                </c:pt>
                <c:pt idx="2">
                  <c:v>5681</c:v>
                </c:pt>
                <c:pt idx="3">
                  <c:v>1450780</c:v>
                </c:pt>
                <c:pt idx="4">
                  <c:v>713847.33333333337</c:v>
                </c:pt>
                <c:pt idx="6">
                  <c:v>4241447</c:v>
                </c:pt>
                <c:pt idx="7">
                  <c:v>2105879.6666666665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79301632"/>
        <c:axId val="79307520"/>
      </c:barChart>
      <c:catAx>
        <c:axId val="79301632"/>
        <c:scaling>
          <c:orientation val="minMax"/>
        </c:scaling>
        <c:delete val="0"/>
        <c:axPos val="b"/>
        <c:majorTickMark val="out"/>
        <c:minorTickMark val="none"/>
        <c:tickLblPos val="nextTo"/>
        <c:crossAx val="79307520"/>
        <c:crosses val="autoZero"/>
        <c:auto val="1"/>
        <c:lblAlgn val="ctr"/>
        <c:lblOffset val="100"/>
        <c:noMultiLvlLbl val="0"/>
      </c:catAx>
      <c:valAx>
        <c:axId val="7930752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Peak area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79301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Peptide GTFIIDPGGVIR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'DIGESTIF proteolysis in urine'!$P$4:$P$8</c:f>
                <c:numCache>
                  <c:formatCode>General</c:formatCode>
                  <c:ptCount val="5"/>
                  <c:pt idx="0">
                    <c:v>4.3827231838715567E-3</c:v>
                  </c:pt>
                  <c:pt idx="1">
                    <c:v>0.13079246839986972</c:v>
                  </c:pt>
                  <c:pt idx="3">
                    <c:v>4.3827226508474301E-3</c:v>
                  </c:pt>
                  <c:pt idx="4">
                    <c:v>1.3816867624493955E-2</c:v>
                  </c:pt>
                </c:numCache>
              </c:numRef>
            </c:plus>
            <c:minus>
              <c:numRef>
                <c:f>'DIGESTIF proteolysis in urine'!$P$4:$P$8</c:f>
                <c:numCache>
                  <c:formatCode>General</c:formatCode>
                  <c:ptCount val="5"/>
                  <c:pt idx="0">
                    <c:v>4.3827231838715567E-3</c:v>
                  </c:pt>
                  <c:pt idx="1">
                    <c:v>0.13079246839986972</c:v>
                  </c:pt>
                  <c:pt idx="3">
                    <c:v>4.3827226508474301E-3</c:v>
                  </c:pt>
                  <c:pt idx="4">
                    <c:v>1.3816867624493955E-2</c:v>
                  </c:pt>
                </c:numCache>
              </c:numRef>
            </c:minus>
          </c:errBars>
          <c:cat>
            <c:strRef>
              <c:f>'DIGESTIF proteolysis in urine'!$A$4:$A$8</c:f>
              <c:strCache>
                <c:ptCount val="5"/>
                <c:pt idx="0">
                  <c:v>Test 1</c:v>
                </c:pt>
                <c:pt idx="1">
                  <c:v>Test 10</c:v>
                </c:pt>
                <c:pt idx="2">
                  <c:v>Test 14</c:v>
                </c:pt>
                <c:pt idx="3">
                  <c:v>Test 15</c:v>
                </c:pt>
                <c:pt idx="4">
                  <c:v>Test 16</c:v>
                </c:pt>
              </c:strCache>
            </c:strRef>
          </c:cat>
          <c:val>
            <c:numRef>
              <c:f>'DIGESTIF proteolysis in urine'!$O$4:$O$8</c:f>
              <c:numCache>
                <c:formatCode>0.00</c:formatCode>
                <c:ptCount val="5"/>
                <c:pt idx="0">
                  <c:v>1.6611921250765865E-2</c:v>
                </c:pt>
                <c:pt idx="1">
                  <c:v>1.3335973833873938</c:v>
                </c:pt>
                <c:pt idx="3">
                  <c:v>1.6611922026467121E-2</c:v>
                </c:pt>
                <c:pt idx="4">
                  <c:v>1.2519341986275998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527680"/>
        <c:axId val="98159616"/>
      </c:barChart>
      <c:catAx>
        <c:axId val="97527680"/>
        <c:scaling>
          <c:orientation val="minMax"/>
        </c:scaling>
        <c:delete val="0"/>
        <c:axPos val="b"/>
        <c:majorTickMark val="out"/>
        <c:minorTickMark val="none"/>
        <c:tickLblPos val="nextTo"/>
        <c:crossAx val="98159616"/>
        <c:crosses val="autoZero"/>
        <c:auto val="1"/>
        <c:lblAlgn val="ctr"/>
        <c:lblOffset val="100"/>
        <c:noMultiLvlLbl val="0"/>
      </c:catAx>
      <c:valAx>
        <c:axId val="981596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Quantity (pmoles)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97527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Peptide DGLDAASYYAPVR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'DIGESTIF proteolysis in urine'!$P$11:$P$15</c:f>
                <c:numCache>
                  <c:formatCode>General</c:formatCode>
                  <c:ptCount val="5"/>
                  <c:pt idx="1">
                    <c:v>7.0501604631217477E-2</c:v>
                  </c:pt>
                  <c:pt idx="4">
                    <c:v>2.4685462917319097E-2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'DIGESTIF proteolysis in urine'!$A$11:$A$15</c:f>
              <c:strCache>
                <c:ptCount val="5"/>
                <c:pt idx="0">
                  <c:v>Test 1</c:v>
                </c:pt>
                <c:pt idx="1">
                  <c:v>Test 10</c:v>
                </c:pt>
                <c:pt idx="2">
                  <c:v>Test 14</c:v>
                </c:pt>
                <c:pt idx="3">
                  <c:v>Test 15</c:v>
                </c:pt>
                <c:pt idx="4">
                  <c:v>Test 16</c:v>
                </c:pt>
              </c:strCache>
            </c:strRef>
          </c:cat>
          <c:val>
            <c:numRef>
              <c:f>'DIGESTIF proteolysis in urine'!$O$11:$O$15</c:f>
              <c:numCache>
                <c:formatCode>0.00</c:formatCode>
                <c:ptCount val="5"/>
                <c:pt idx="1">
                  <c:v>0.45069441585129572</c:v>
                </c:pt>
                <c:pt idx="4">
                  <c:v>0.5250898714862926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173184"/>
        <c:axId val="106174720"/>
      </c:barChart>
      <c:catAx>
        <c:axId val="106173184"/>
        <c:scaling>
          <c:orientation val="minMax"/>
        </c:scaling>
        <c:delete val="0"/>
        <c:axPos val="b"/>
        <c:majorTickMark val="out"/>
        <c:minorTickMark val="none"/>
        <c:tickLblPos val="nextTo"/>
        <c:crossAx val="106174720"/>
        <c:crosses val="autoZero"/>
        <c:auto val="1"/>
        <c:lblAlgn val="ctr"/>
        <c:lblOffset val="100"/>
        <c:noMultiLvlLbl val="0"/>
      </c:catAx>
      <c:valAx>
        <c:axId val="10617472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Quantity (pmoles)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06173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Peptide NLVQPIVVGTGTK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'DIGESTIF proteolysis in urine'!$P$18:$P$22</c:f>
                <c:numCache>
                  <c:formatCode>General</c:formatCode>
                  <c:ptCount val="5"/>
                  <c:pt idx="1">
                    <c:v>4.7818926599856537E-2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'DIGESTIF proteolysis in urine'!$A$18:$A$22</c:f>
              <c:strCache>
                <c:ptCount val="5"/>
                <c:pt idx="0">
                  <c:v>Test 1</c:v>
                </c:pt>
                <c:pt idx="1">
                  <c:v>Test 10</c:v>
                </c:pt>
                <c:pt idx="2">
                  <c:v>Test 14</c:v>
                </c:pt>
                <c:pt idx="3">
                  <c:v>Test 15</c:v>
                </c:pt>
                <c:pt idx="4">
                  <c:v>Test 16</c:v>
                </c:pt>
              </c:strCache>
            </c:strRef>
          </c:cat>
          <c:val>
            <c:numRef>
              <c:f>'DIGESTIF proteolysis in urine'!$O$18:$O$22</c:f>
              <c:numCache>
                <c:formatCode>0.00</c:formatCode>
                <c:ptCount val="5"/>
                <c:pt idx="1">
                  <c:v>0.63762941328440215</c:v>
                </c:pt>
                <c:pt idx="4">
                  <c:v>0.36079939830542496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817024"/>
        <c:axId val="104818560"/>
      </c:barChart>
      <c:catAx>
        <c:axId val="104817024"/>
        <c:scaling>
          <c:orientation val="minMax"/>
        </c:scaling>
        <c:delete val="0"/>
        <c:axPos val="b"/>
        <c:majorTickMark val="out"/>
        <c:minorTickMark val="none"/>
        <c:tickLblPos val="nextTo"/>
        <c:crossAx val="104818560"/>
        <c:crosses val="autoZero"/>
        <c:auto val="1"/>
        <c:lblAlgn val="ctr"/>
        <c:lblOffset val="100"/>
        <c:noMultiLvlLbl val="0"/>
      </c:catAx>
      <c:valAx>
        <c:axId val="10481856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Quantity (pmoles)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04817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Peptide GTFIIDPGGVIR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'DIGESTIF proteolysis liver lysa'!$P$4:$P$6</c:f>
                <c:numCache>
                  <c:formatCode>General</c:formatCode>
                  <c:ptCount val="3"/>
                  <c:pt idx="0">
                    <c:v>2.1734890353357688E-3</c:v>
                  </c:pt>
                  <c:pt idx="1">
                    <c:v>0.13931272334469696</c:v>
                  </c:pt>
                  <c:pt idx="2">
                    <c:v>5.8296412612351385E-3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'DIGESTIF proteolysis liver lysa'!$A$4:$A$6</c:f>
              <c:strCache>
                <c:ptCount val="3"/>
                <c:pt idx="0">
                  <c:v>Test 1</c:v>
                </c:pt>
                <c:pt idx="1">
                  <c:v>Test 9</c:v>
                </c:pt>
                <c:pt idx="2">
                  <c:v>Test 10</c:v>
                </c:pt>
              </c:strCache>
            </c:strRef>
          </c:cat>
          <c:val>
            <c:numRef>
              <c:f>'DIGESTIF proteolysis liver lysa'!$O$4:$O$6</c:f>
              <c:numCache>
                <c:formatCode>0.00</c:formatCode>
                <c:ptCount val="3"/>
                <c:pt idx="0">
                  <c:v>8.9545297590593494E-3</c:v>
                </c:pt>
                <c:pt idx="1">
                  <c:v>2.0123944775101159</c:v>
                </c:pt>
                <c:pt idx="2">
                  <c:v>4.3988826282369796E-2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107776"/>
        <c:axId val="78109696"/>
      </c:barChart>
      <c:catAx>
        <c:axId val="78107776"/>
        <c:scaling>
          <c:orientation val="minMax"/>
        </c:scaling>
        <c:delete val="0"/>
        <c:axPos val="b"/>
        <c:majorTickMark val="out"/>
        <c:minorTickMark val="none"/>
        <c:tickLblPos val="nextTo"/>
        <c:crossAx val="78109696"/>
        <c:crosses val="autoZero"/>
        <c:auto val="1"/>
        <c:lblAlgn val="ctr"/>
        <c:lblOffset val="100"/>
        <c:noMultiLvlLbl val="0"/>
      </c:catAx>
      <c:valAx>
        <c:axId val="781096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Quantity (pmoles)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78107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Peptide DGLDAASYYAPVR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'DIGESTIF proteolysis liver lysa'!$P$9:$P$11</c:f>
                <c:numCache>
                  <c:formatCode>General</c:formatCode>
                  <c:ptCount val="3"/>
                  <c:pt idx="0">
                    <c:v>2.2700634021428197E-2</c:v>
                  </c:pt>
                  <c:pt idx="1">
                    <c:v>0.28473032310531571</c:v>
                  </c:pt>
                  <c:pt idx="2">
                    <c:v>0.34790697861758496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'DIGESTIF proteolysis liver lysa'!$A$9:$A$11</c:f>
              <c:strCache>
                <c:ptCount val="3"/>
                <c:pt idx="0">
                  <c:v>Test 1</c:v>
                </c:pt>
                <c:pt idx="1">
                  <c:v>Test 9</c:v>
                </c:pt>
                <c:pt idx="2">
                  <c:v>Test 10</c:v>
                </c:pt>
              </c:strCache>
            </c:strRef>
          </c:cat>
          <c:val>
            <c:numRef>
              <c:f>'DIGESTIF proteolysis liver lysa'!$O$9:$O$11</c:f>
              <c:numCache>
                <c:formatCode>0.00</c:formatCode>
                <c:ptCount val="3"/>
                <c:pt idx="0">
                  <c:v>4.7030912018172479E-2</c:v>
                </c:pt>
                <c:pt idx="1">
                  <c:v>0.63023081622338184</c:v>
                </c:pt>
                <c:pt idx="2">
                  <c:v>0.40027543286326456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3728"/>
        <c:axId val="96810496"/>
      </c:barChart>
      <c:catAx>
        <c:axId val="96713728"/>
        <c:scaling>
          <c:orientation val="minMax"/>
        </c:scaling>
        <c:delete val="0"/>
        <c:axPos val="b"/>
        <c:majorTickMark val="out"/>
        <c:minorTickMark val="none"/>
        <c:tickLblPos val="nextTo"/>
        <c:crossAx val="96810496"/>
        <c:crosses val="autoZero"/>
        <c:auto val="1"/>
        <c:lblAlgn val="ctr"/>
        <c:lblOffset val="100"/>
        <c:noMultiLvlLbl val="0"/>
      </c:catAx>
      <c:valAx>
        <c:axId val="968104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Quantity (pmoles)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96713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Peptide NLVQPIVVGTGTK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'DIGESTIF proteolysis liver lysa'!$P$14:$P$16</c:f>
                <c:numCache>
                  <c:formatCode>General</c:formatCode>
                  <c:ptCount val="3"/>
                  <c:pt idx="0">
                    <c:v>3.0769907831627485E-2</c:v>
                  </c:pt>
                  <c:pt idx="1">
                    <c:v>0.18458763480119003</c:v>
                  </c:pt>
                  <c:pt idx="2">
                    <c:v>0.11196138165954585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'DIGESTIF proteolysis liver lysa'!$A$14:$A$16</c:f>
              <c:strCache>
                <c:ptCount val="3"/>
                <c:pt idx="0">
                  <c:v>Test 1</c:v>
                </c:pt>
                <c:pt idx="1">
                  <c:v>Test 9</c:v>
                </c:pt>
                <c:pt idx="2">
                  <c:v>Test 10</c:v>
                </c:pt>
              </c:strCache>
            </c:strRef>
          </c:cat>
          <c:val>
            <c:numRef>
              <c:f>'DIGESTIF proteolysis liver lysa'!$O$14:$O$16</c:f>
              <c:numCache>
                <c:formatCode>0.00</c:formatCode>
                <c:ptCount val="3"/>
                <c:pt idx="0">
                  <c:v>0.40753815864791981</c:v>
                </c:pt>
                <c:pt idx="1">
                  <c:v>1.3960533700576339</c:v>
                </c:pt>
                <c:pt idx="2">
                  <c:v>1.1813633317850185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890496"/>
        <c:axId val="204892032"/>
      </c:barChart>
      <c:catAx>
        <c:axId val="204890496"/>
        <c:scaling>
          <c:orientation val="minMax"/>
        </c:scaling>
        <c:delete val="0"/>
        <c:axPos val="b"/>
        <c:majorTickMark val="out"/>
        <c:minorTickMark val="none"/>
        <c:tickLblPos val="nextTo"/>
        <c:crossAx val="204892032"/>
        <c:crosses val="autoZero"/>
        <c:auto val="1"/>
        <c:lblAlgn val="ctr"/>
        <c:lblOffset val="100"/>
        <c:noMultiLvlLbl val="0"/>
      </c:catAx>
      <c:valAx>
        <c:axId val="20489203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Quantity (pmoles)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204890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Peptide VEATFGVDESNAK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9879000266230112"/>
          <c:y val="6.1723931249769867E-2"/>
          <c:w val="0.79166064605526898"/>
          <c:h val="0.808041759914246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'DIGESTIF proteolysis in serum'!$G$13:$G$20</c:f>
                <c:numCache>
                  <c:formatCode>General</c:formatCode>
                  <c:ptCount val="8"/>
                  <c:pt idx="0">
                    <c:v>72738.443006432295</c:v>
                  </c:pt>
                  <c:pt idx="1">
                    <c:v>23974.157169752601</c:v>
                  </c:pt>
                  <c:pt idx="2">
                    <c:v>3435.1052385625685</c:v>
                  </c:pt>
                  <c:pt idx="3">
                    <c:v>7472.564240830141</c:v>
                  </c:pt>
                  <c:pt idx="4">
                    <c:v>49734.716979188692</c:v>
                  </c:pt>
                  <c:pt idx="5">
                    <c:v>813.27137742166599</c:v>
                  </c:pt>
                  <c:pt idx="6">
                    <c:v>35970.49242550529</c:v>
                  </c:pt>
                  <c:pt idx="7">
                    <c:v>117025.39938121686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'DIGESTIF proteolysis in serum'!$A$13:$A$20</c:f>
              <c:strCache>
                <c:ptCount val="8"/>
                <c:pt idx="0">
                  <c:v>Test 1</c:v>
                </c:pt>
                <c:pt idx="1">
                  <c:v>Test 2</c:v>
                </c:pt>
                <c:pt idx="2">
                  <c:v>Test 3</c:v>
                </c:pt>
                <c:pt idx="3">
                  <c:v>Test 4</c:v>
                </c:pt>
                <c:pt idx="4">
                  <c:v>Test 5</c:v>
                </c:pt>
                <c:pt idx="5">
                  <c:v>Test 6</c:v>
                </c:pt>
                <c:pt idx="6">
                  <c:v>Test 9</c:v>
                </c:pt>
                <c:pt idx="7">
                  <c:v>Test 10</c:v>
                </c:pt>
              </c:strCache>
            </c:strRef>
          </c:cat>
          <c:val>
            <c:numRef>
              <c:f>'DIGESTIF proteolysis in serum'!$F$13:$F$20</c:f>
              <c:numCache>
                <c:formatCode>0</c:formatCode>
                <c:ptCount val="8"/>
                <c:pt idx="0">
                  <c:v>569357</c:v>
                </c:pt>
                <c:pt idx="1">
                  <c:v>128896</c:v>
                </c:pt>
                <c:pt idx="2">
                  <c:v>9717</c:v>
                </c:pt>
                <c:pt idx="3">
                  <c:v>261148.66666666666</c:v>
                </c:pt>
                <c:pt idx="4">
                  <c:v>243753</c:v>
                </c:pt>
                <c:pt idx="5">
                  <c:v>2774.3333333333335</c:v>
                </c:pt>
                <c:pt idx="6">
                  <c:v>1630864.3333333333</c:v>
                </c:pt>
                <c:pt idx="7">
                  <c:v>556048.66666666663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79059968"/>
        <c:axId val="79074048"/>
      </c:barChart>
      <c:catAx>
        <c:axId val="79059968"/>
        <c:scaling>
          <c:orientation val="minMax"/>
        </c:scaling>
        <c:delete val="0"/>
        <c:axPos val="b"/>
        <c:majorTickMark val="out"/>
        <c:minorTickMark val="none"/>
        <c:tickLblPos val="nextTo"/>
        <c:crossAx val="79074048"/>
        <c:crosses val="autoZero"/>
        <c:auto val="1"/>
        <c:lblAlgn val="ctr"/>
        <c:lblOffset val="100"/>
        <c:noMultiLvlLbl val="0"/>
      </c:catAx>
      <c:valAx>
        <c:axId val="7907404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Peak area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79059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Peptide YILAGVENSK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20101458549347578"/>
          <c:y val="8.9508869017393772E-2"/>
          <c:w val="0.78711594453733391"/>
          <c:h val="0.7812874024397236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'DIGESTIF proteolysis in serum'!$G$22:$G$29</c:f>
                <c:numCache>
                  <c:formatCode>General</c:formatCode>
                  <c:ptCount val="8"/>
                  <c:pt idx="0">
                    <c:v>92657.14671303019</c:v>
                  </c:pt>
                  <c:pt idx="1">
                    <c:v>51615.897593021975</c:v>
                  </c:pt>
                  <c:pt idx="2">
                    <c:v>5505.4388865315104</c:v>
                  </c:pt>
                  <c:pt idx="3">
                    <c:v>3910.4968141315926</c:v>
                  </c:pt>
                  <c:pt idx="4">
                    <c:v>7487.7392449256668</c:v>
                  </c:pt>
                  <c:pt idx="5">
                    <c:v>8927.5472742144157</c:v>
                  </c:pt>
                  <c:pt idx="6">
                    <c:v>99215.7502079853</c:v>
                  </c:pt>
                  <c:pt idx="7">
                    <c:v>292944.32905303611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'DIGESTIF proteolysis in serum'!$A$22:$A$29</c:f>
              <c:strCache>
                <c:ptCount val="8"/>
                <c:pt idx="0">
                  <c:v>Test 1</c:v>
                </c:pt>
                <c:pt idx="1">
                  <c:v>Test 2</c:v>
                </c:pt>
                <c:pt idx="2">
                  <c:v>Test 3</c:v>
                </c:pt>
                <c:pt idx="3">
                  <c:v>Test 4</c:v>
                </c:pt>
                <c:pt idx="4">
                  <c:v>Test 5</c:v>
                </c:pt>
                <c:pt idx="5">
                  <c:v>Test 6</c:v>
                </c:pt>
                <c:pt idx="6">
                  <c:v>Test 9</c:v>
                </c:pt>
                <c:pt idx="7">
                  <c:v>Test 10</c:v>
                </c:pt>
              </c:strCache>
            </c:strRef>
          </c:cat>
          <c:val>
            <c:numRef>
              <c:f>'DIGESTIF proteolysis in serum'!$F$22:$F$29</c:f>
              <c:numCache>
                <c:formatCode>0</c:formatCode>
                <c:ptCount val="8"/>
                <c:pt idx="0">
                  <c:v>530644</c:v>
                </c:pt>
                <c:pt idx="1">
                  <c:v>113005.33333333333</c:v>
                </c:pt>
                <c:pt idx="2">
                  <c:v>17077.666666666668</c:v>
                </c:pt>
                <c:pt idx="3">
                  <c:v>125696.33333333333</c:v>
                </c:pt>
                <c:pt idx="4">
                  <c:v>70050</c:v>
                </c:pt>
                <c:pt idx="5">
                  <c:v>29797.666666666668</c:v>
                </c:pt>
                <c:pt idx="6">
                  <c:v>3542396.6666666665</c:v>
                </c:pt>
                <c:pt idx="7">
                  <c:v>1380947.6666666667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79115392"/>
        <c:axId val="79117312"/>
      </c:barChart>
      <c:catAx>
        <c:axId val="79115392"/>
        <c:scaling>
          <c:orientation val="minMax"/>
        </c:scaling>
        <c:delete val="0"/>
        <c:axPos val="b"/>
        <c:majorTickMark val="out"/>
        <c:minorTickMark val="none"/>
        <c:tickLblPos val="nextTo"/>
        <c:crossAx val="79117312"/>
        <c:crosses val="autoZero"/>
        <c:auto val="1"/>
        <c:lblAlgn val="ctr"/>
        <c:lblOffset val="100"/>
        <c:noMultiLvlLbl val="0"/>
      </c:catAx>
      <c:valAx>
        <c:axId val="7911731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Peak area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79115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Peptide GTFIIDPGGVIR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9942514408447803"/>
          <c:y val="7.1135349478978788E-2"/>
          <c:w val="0.78713102914611055"/>
          <c:h val="0.8003909866232125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'DIGESTIF proteolysis in serum'!$G$31:$G$38</c:f>
                <c:numCache>
                  <c:formatCode>General</c:formatCode>
                  <c:ptCount val="8"/>
                  <c:pt idx="0">
                    <c:v>397384.10137925751</c:v>
                  </c:pt>
                  <c:pt idx="1">
                    <c:v>66550.053511123013</c:v>
                  </c:pt>
                  <c:pt idx="2">
                    <c:v>19707.740839578746</c:v>
                  </c:pt>
                  <c:pt idx="3">
                    <c:v>77871.116314073734</c:v>
                  </c:pt>
                  <c:pt idx="4">
                    <c:v>123092.55189625939</c:v>
                  </c:pt>
                  <c:pt idx="5">
                    <c:v>6235.3268826368076</c:v>
                  </c:pt>
                  <c:pt idx="6">
                    <c:v>559910.75560932024</c:v>
                  </c:pt>
                  <c:pt idx="7">
                    <c:v>406385.83649572893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'DIGESTIF proteolysis in serum'!$A$31:$A$38</c:f>
              <c:strCache>
                <c:ptCount val="8"/>
                <c:pt idx="0">
                  <c:v>Test 1</c:v>
                </c:pt>
                <c:pt idx="1">
                  <c:v>Test 2</c:v>
                </c:pt>
                <c:pt idx="2">
                  <c:v>Test 3</c:v>
                </c:pt>
                <c:pt idx="3">
                  <c:v>Test 4</c:v>
                </c:pt>
                <c:pt idx="4">
                  <c:v>Test 5</c:v>
                </c:pt>
                <c:pt idx="5">
                  <c:v>Test 6</c:v>
                </c:pt>
                <c:pt idx="6">
                  <c:v>Test 9</c:v>
                </c:pt>
                <c:pt idx="7">
                  <c:v>Test 14</c:v>
                </c:pt>
              </c:strCache>
            </c:strRef>
          </c:cat>
          <c:val>
            <c:numRef>
              <c:f>'DIGESTIF proteolysis in serum'!$F$31:$F$38</c:f>
              <c:numCache>
                <c:formatCode>0</c:formatCode>
                <c:ptCount val="8"/>
                <c:pt idx="0">
                  <c:v>1956698</c:v>
                </c:pt>
                <c:pt idx="1">
                  <c:v>181959.66666666666</c:v>
                </c:pt>
                <c:pt idx="2">
                  <c:v>55249</c:v>
                </c:pt>
                <c:pt idx="3">
                  <c:v>501345</c:v>
                </c:pt>
                <c:pt idx="4">
                  <c:v>452146.33333333331</c:v>
                </c:pt>
                <c:pt idx="5">
                  <c:v>36667.666666666664</c:v>
                </c:pt>
                <c:pt idx="6">
                  <c:v>11776751</c:v>
                </c:pt>
                <c:pt idx="7">
                  <c:v>6028485.333333333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79164160"/>
        <c:axId val="79166080"/>
      </c:barChart>
      <c:catAx>
        <c:axId val="79164160"/>
        <c:scaling>
          <c:orientation val="minMax"/>
        </c:scaling>
        <c:delete val="0"/>
        <c:axPos val="b"/>
        <c:majorTickMark val="out"/>
        <c:minorTickMark val="none"/>
        <c:tickLblPos val="nextTo"/>
        <c:crossAx val="79166080"/>
        <c:crosses val="autoZero"/>
        <c:auto val="1"/>
        <c:lblAlgn val="ctr"/>
        <c:lblOffset val="100"/>
        <c:noMultiLvlLbl val="0"/>
      </c:catAx>
      <c:valAx>
        <c:axId val="7916608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Peak area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79164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Peptide GAGSSEPVTGLDAK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9950597702069525"/>
          <c:y val="7.0670078162002589E-2"/>
          <c:w val="0.78702886183074772"/>
          <c:h val="0.801696559017449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'DIGESTIF proteolysis in serum'!$G$40:$G$47</c:f>
                <c:numCache>
                  <c:formatCode>General</c:formatCode>
                  <c:ptCount val="8"/>
                  <c:pt idx="0">
                    <c:v>229711.87247578948</c:v>
                  </c:pt>
                  <c:pt idx="1">
                    <c:v>43727.248053511597</c:v>
                  </c:pt>
                  <c:pt idx="2">
                    <c:v>11863.177272552241</c:v>
                  </c:pt>
                  <c:pt idx="3">
                    <c:v>15847.693722852335</c:v>
                  </c:pt>
                  <c:pt idx="4">
                    <c:v>26728.679060764152</c:v>
                  </c:pt>
                  <c:pt idx="5">
                    <c:v>8923.2462702763059</c:v>
                  </c:pt>
                  <c:pt idx="6">
                    <c:v>164862.84521484317</c:v>
                  </c:pt>
                  <c:pt idx="7">
                    <c:v>242914.79602733135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'DIGESTIF proteolysis in serum'!$A$40:$A$47</c:f>
              <c:strCache>
                <c:ptCount val="8"/>
                <c:pt idx="0">
                  <c:v>Test 1</c:v>
                </c:pt>
                <c:pt idx="1">
                  <c:v>Test 2</c:v>
                </c:pt>
                <c:pt idx="2">
                  <c:v>Test 3</c:v>
                </c:pt>
                <c:pt idx="3">
                  <c:v>Test 4</c:v>
                </c:pt>
                <c:pt idx="4">
                  <c:v>Test 5</c:v>
                </c:pt>
                <c:pt idx="5">
                  <c:v>Test 6</c:v>
                </c:pt>
                <c:pt idx="6">
                  <c:v>Test 9</c:v>
                </c:pt>
                <c:pt idx="7">
                  <c:v>Test 10</c:v>
                </c:pt>
              </c:strCache>
            </c:strRef>
          </c:cat>
          <c:val>
            <c:numRef>
              <c:f>'DIGESTIF proteolysis in serum'!$F$40:$F$47</c:f>
              <c:numCache>
                <c:formatCode>0</c:formatCode>
                <c:ptCount val="8"/>
                <c:pt idx="0">
                  <c:v>819233.66666666663</c:v>
                </c:pt>
                <c:pt idx="1">
                  <c:v>42392.333333333336</c:v>
                </c:pt>
                <c:pt idx="2">
                  <c:v>36989</c:v>
                </c:pt>
                <c:pt idx="3">
                  <c:v>137834.66666666666</c:v>
                </c:pt>
                <c:pt idx="4">
                  <c:v>134005.33333333334</c:v>
                </c:pt>
                <c:pt idx="5">
                  <c:v>35513</c:v>
                </c:pt>
                <c:pt idx="6">
                  <c:v>4196034.333333333</c:v>
                </c:pt>
                <c:pt idx="7">
                  <c:v>3435552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96018816"/>
        <c:axId val="96020736"/>
      </c:barChart>
      <c:catAx>
        <c:axId val="96018816"/>
        <c:scaling>
          <c:orientation val="minMax"/>
        </c:scaling>
        <c:delete val="0"/>
        <c:axPos val="b"/>
        <c:majorTickMark val="out"/>
        <c:minorTickMark val="none"/>
        <c:tickLblPos val="nextTo"/>
        <c:crossAx val="96020736"/>
        <c:crosses val="autoZero"/>
        <c:auto val="1"/>
        <c:lblAlgn val="ctr"/>
        <c:lblOffset val="100"/>
        <c:noMultiLvlLbl val="0"/>
      </c:catAx>
      <c:valAx>
        <c:axId val="9602073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Peak area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96018816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Peptide TPVISGGPYEYR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991898244019682"/>
          <c:y val="7.1135205928455139E-2"/>
          <c:w val="0.78736635238642416"/>
          <c:h val="0.800391389432485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'DIGESTIF proteolysis in serum'!$G$49:$G$56</c:f>
                <c:numCache>
                  <c:formatCode>General</c:formatCode>
                  <c:ptCount val="8"/>
                  <c:pt idx="1">
                    <c:v>24253.909519910394</c:v>
                  </c:pt>
                  <c:pt idx="2">
                    <c:v>8605.6699913487264</c:v>
                  </c:pt>
                  <c:pt idx="3">
                    <c:v>207.77471774336095</c:v>
                  </c:pt>
                  <c:pt idx="4">
                    <c:v>101.52832117197644</c:v>
                  </c:pt>
                  <c:pt idx="5">
                    <c:v>423.82228980238165</c:v>
                  </c:pt>
                  <c:pt idx="6">
                    <c:v>39603.235036210528</c:v>
                  </c:pt>
                  <c:pt idx="7">
                    <c:v>55842.633259305861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'DIGESTIF proteolysis in serum'!$A$49:$A$56</c:f>
              <c:strCache>
                <c:ptCount val="8"/>
                <c:pt idx="0">
                  <c:v>Test 1</c:v>
                </c:pt>
                <c:pt idx="1">
                  <c:v>Test 2</c:v>
                </c:pt>
                <c:pt idx="2">
                  <c:v>Test 3</c:v>
                </c:pt>
                <c:pt idx="3">
                  <c:v>Test 4</c:v>
                </c:pt>
                <c:pt idx="4">
                  <c:v>Test 5</c:v>
                </c:pt>
                <c:pt idx="5">
                  <c:v>Test 6</c:v>
                </c:pt>
                <c:pt idx="6">
                  <c:v>Test 9</c:v>
                </c:pt>
                <c:pt idx="7">
                  <c:v>Test 10</c:v>
                </c:pt>
              </c:strCache>
            </c:strRef>
          </c:cat>
          <c:val>
            <c:numRef>
              <c:f>'DIGESTIF proteolysis in serum'!$F$49:$F$56</c:f>
              <c:numCache>
                <c:formatCode>0</c:formatCode>
                <c:ptCount val="8"/>
                <c:pt idx="1">
                  <c:v>20250</c:v>
                </c:pt>
                <c:pt idx="2">
                  <c:v>22868</c:v>
                </c:pt>
                <c:pt idx="3">
                  <c:v>450.33333333333331</c:v>
                </c:pt>
                <c:pt idx="4">
                  <c:v>303</c:v>
                </c:pt>
                <c:pt idx="5">
                  <c:v>3343.3333333333335</c:v>
                </c:pt>
                <c:pt idx="6">
                  <c:v>1668702.6666666667</c:v>
                </c:pt>
                <c:pt idx="7">
                  <c:v>934927.33333333337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08815872"/>
        <c:axId val="108817792"/>
      </c:barChart>
      <c:catAx>
        <c:axId val="108815872"/>
        <c:scaling>
          <c:orientation val="minMax"/>
        </c:scaling>
        <c:delete val="0"/>
        <c:axPos val="b"/>
        <c:majorTickMark val="out"/>
        <c:minorTickMark val="none"/>
        <c:tickLblPos val="nextTo"/>
        <c:crossAx val="108817792"/>
        <c:crosses val="autoZero"/>
        <c:auto val="1"/>
        <c:lblAlgn val="ctr"/>
        <c:lblOffset val="100"/>
        <c:noMultiLvlLbl val="0"/>
      </c:catAx>
      <c:valAx>
        <c:axId val="10881779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Peak area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08815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Peptide TPVITGAPYEYR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9555887252953563"/>
          <c:y val="7.1135205928455139E-2"/>
          <c:w val="0.78765951778903487"/>
          <c:h val="0.800391389432485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'DIGESTIF proteolysis in serum'!$G$58:$G$65</c:f>
                <c:numCache>
                  <c:formatCode>General</c:formatCode>
                  <c:ptCount val="8"/>
                  <c:pt idx="0">
                    <c:v>2669.9292749684105</c:v>
                  </c:pt>
                  <c:pt idx="1">
                    <c:v>20088.881560040452</c:v>
                  </c:pt>
                  <c:pt idx="2">
                    <c:v>9659.1814525524496</c:v>
                  </c:pt>
                  <c:pt idx="3">
                    <c:v>586.16379963283305</c:v>
                  </c:pt>
                  <c:pt idx="4">
                    <c:v>610.93562126735867</c:v>
                  </c:pt>
                  <c:pt idx="5">
                    <c:v>532.78607339156304</c:v>
                  </c:pt>
                  <c:pt idx="6">
                    <c:v>77159.602973317582</c:v>
                  </c:pt>
                  <c:pt idx="7">
                    <c:v>224491.61331996348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'DIGESTIF proteolysis in serum'!$A$58:$A$65</c:f>
              <c:strCache>
                <c:ptCount val="8"/>
                <c:pt idx="0">
                  <c:v>Test 1</c:v>
                </c:pt>
                <c:pt idx="1">
                  <c:v>Test 2</c:v>
                </c:pt>
                <c:pt idx="2">
                  <c:v>Test 3</c:v>
                </c:pt>
                <c:pt idx="3">
                  <c:v>Test 4</c:v>
                </c:pt>
                <c:pt idx="4">
                  <c:v>Test 5</c:v>
                </c:pt>
                <c:pt idx="5">
                  <c:v>Test 6</c:v>
                </c:pt>
                <c:pt idx="6">
                  <c:v>Test 9</c:v>
                </c:pt>
                <c:pt idx="7">
                  <c:v>Test 10</c:v>
                </c:pt>
              </c:strCache>
            </c:strRef>
          </c:cat>
          <c:val>
            <c:numRef>
              <c:f>'DIGESTIF proteolysis in serum'!$F$58:$F$65</c:f>
              <c:numCache>
                <c:formatCode>0</c:formatCode>
                <c:ptCount val="8"/>
                <c:pt idx="0">
                  <c:v>9534.3333333333339</c:v>
                </c:pt>
                <c:pt idx="1">
                  <c:v>18272.666666666668</c:v>
                </c:pt>
                <c:pt idx="2">
                  <c:v>30380.666666666668</c:v>
                </c:pt>
                <c:pt idx="3">
                  <c:v>1656</c:v>
                </c:pt>
                <c:pt idx="4">
                  <c:v>1582.3333333333333</c:v>
                </c:pt>
                <c:pt idx="5">
                  <c:v>2219</c:v>
                </c:pt>
                <c:pt idx="6">
                  <c:v>1579797</c:v>
                </c:pt>
                <c:pt idx="7">
                  <c:v>1386449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08979712"/>
        <c:axId val="108981632"/>
      </c:barChart>
      <c:catAx>
        <c:axId val="108979712"/>
        <c:scaling>
          <c:orientation val="minMax"/>
        </c:scaling>
        <c:delete val="0"/>
        <c:axPos val="b"/>
        <c:majorTickMark val="out"/>
        <c:minorTickMark val="none"/>
        <c:tickLblPos val="nextTo"/>
        <c:crossAx val="108981632"/>
        <c:crosses val="autoZero"/>
        <c:auto val="1"/>
        <c:lblAlgn val="ctr"/>
        <c:lblOffset val="100"/>
        <c:noMultiLvlLbl val="0"/>
      </c:catAx>
      <c:valAx>
        <c:axId val="10898163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Peak area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08979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Peptide LGGNEQVTR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20255083380836619"/>
          <c:y val="7.1135241816031744E-2"/>
          <c:w val="0.78400533942222239"/>
          <c:h val="0.8003912887303195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'DIGESTIF proteolysis in serum'!$G$67:$G$74</c:f>
                <c:numCache>
                  <c:formatCode>General</c:formatCode>
                  <c:ptCount val="8"/>
                  <c:pt idx="0">
                    <c:v>1763.0173945067404</c:v>
                  </c:pt>
                  <c:pt idx="1">
                    <c:v>10064.745914991265</c:v>
                  </c:pt>
                  <c:pt idx="2">
                    <c:v>4402.3403245697982</c:v>
                  </c:pt>
                  <c:pt idx="3">
                    <c:v>362.50287355182888</c:v>
                  </c:pt>
                  <c:pt idx="4">
                    <c:v>475.49377843809202</c:v>
                  </c:pt>
                  <c:pt idx="5">
                    <c:v>5119.8727848778935</c:v>
                  </c:pt>
                  <c:pt idx="6">
                    <c:v>72806.079844566106</c:v>
                  </c:pt>
                  <c:pt idx="7">
                    <c:v>17178.020093518724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'DIGESTIF proteolysis in serum'!$A$67:$A$74</c:f>
              <c:strCache>
                <c:ptCount val="8"/>
                <c:pt idx="0">
                  <c:v>Test 1</c:v>
                </c:pt>
                <c:pt idx="1">
                  <c:v>Test 2</c:v>
                </c:pt>
                <c:pt idx="2">
                  <c:v>Test 3</c:v>
                </c:pt>
                <c:pt idx="3">
                  <c:v>Test 4</c:v>
                </c:pt>
                <c:pt idx="4">
                  <c:v>Test 5</c:v>
                </c:pt>
                <c:pt idx="5">
                  <c:v>Test 6</c:v>
                </c:pt>
                <c:pt idx="6">
                  <c:v>Test 9</c:v>
                </c:pt>
                <c:pt idx="7">
                  <c:v>Test 10</c:v>
                </c:pt>
              </c:strCache>
            </c:strRef>
          </c:cat>
          <c:val>
            <c:numRef>
              <c:f>'DIGESTIF proteolysis in serum'!$F$67:$F$74</c:f>
              <c:numCache>
                <c:formatCode>0</c:formatCode>
                <c:ptCount val="8"/>
                <c:pt idx="0">
                  <c:v>4821.333333333333</c:v>
                </c:pt>
                <c:pt idx="1">
                  <c:v>11657.666666666666</c:v>
                </c:pt>
                <c:pt idx="2">
                  <c:v>15904.666666666666</c:v>
                </c:pt>
                <c:pt idx="3">
                  <c:v>1177.6666666666667</c:v>
                </c:pt>
                <c:pt idx="4">
                  <c:v>715.66666666666663</c:v>
                </c:pt>
                <c:pt idx="5">
                  <c:v>17698.666666666668</c:v>
                </c:pt>
                <c:pt idx="6">
                  <c:v>769722.66666666663</c:v>
                </c:pt>
                <c:pt idx="7">
                  <c:v>73003.333333333328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78621696"/>
        <c:axId val="79151872"/>
      </c:barChart>
      <c:catAx>
        <c:axId val="78621696"/>
        <c:scaling>
          <c:orientation val="minMax"/>
        </c:scaling>
        <c:delete val="0"/>
        <c:axPos val="b"/>
        <c:majorTickMark val="out"/>
        <c:minorTickMark val="none"/>
        <c:tickLblPos val="nextTo"/>
        <c:crossAx val="79151872"/>
        <c:crosses val="autoZero"/>
        <c:auto val="1"/>
        <c:lblAlgn val="ctr"/>
        <c:lblOffset val="100"/>
        <c:noMultiLvlLbl val="0"/>
      </c:catAx>
      <c:valAx>
        <c:axId val="7915187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Peak area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78621696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Peptide DGLDAASYYAPVR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9918977168795096"/>
          <c:y val="7.1135241816031744E-2"/>
          <c:w val="0.79072736357169471"/>
          <c:h val="0.8003912887303195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'DIGESTIF proteolysis in serum'!$G$76:$G$83</c:f>
                <c:numCache>
                  <c:formatCode>General</c:formatCode>
                  <c:ptCount val="8"/>
                  <c:pt idx="0">
                    <c:v>14699.310085850968</c:v>
                  </c:pt>
                  <c:pt idx="1">
                    <c:v>24065.642445888148</c:v>
                  </c:pt>
                  <c:pt idx="2">
                    <c:v>9632.7762007291149</c:v>
                  </c:pt>
                  <c:pt idx="6">
                    <c:v>105949.44475707899</c:v>
                  </c:pt>
                  <c:pt idx="7">
                    <c:v>143350.81333683897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'DIGESTIF proteolysis in serum'!$A$76:$A$83</c:f>
              <c:strCache>
                <c:ptCount val="8"/>
                <c:pt idx="0">
                  <c:v>Test 1</c:v>
                </c:pt>
                <c:pt idx="1">
                  <c:v>Test 2</c:v>
                </c:pt>
                <c:pt idx="2">
                  <c:v>Test 3</c:v>
                </c:pt>
                <c:pt idx="3">
                  <c:v>Test 4</c:v>
                </c:pt>
                <c:pt idx="4">
                  <c:v>Test 5</c:v>
                </c:pt>
                <c:pt idx="5">
                  <c:v>Test 6</c:v>
                </c:pt>
                <c:pt idx="6">
                  <c:v>Test 9</c:v>
                </c:pt>
                <c:pt idx="7">
                  <c:v>Test 10</c:v>
                </c:pt>
              </c:strCache>
            </c:strRef>
          </c:cat>
          <c:val>
            <c:numRef>
              <c:f>'DIGESTIF proteolysis in serum'!$F$76:$F$83</c:f>
              <c:numCache>
                <c:formatCode>0</c:formatCode>
                <c:ptCount val="8"/>
                <c:pt idx="0">
                  <c:v>62016</c:v>
                </c:pt>
                <c:pt idx="1">
                  <c:v>241462.33333333334</c:v>
                </c:pt>
                <c:pt idx="2">
                  <c:v>29442.666666666668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1491311.3333333333</c:v>
                </c:pt>
                <c:pt idx="7">
                  <c:v>1004341.3333333334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79160448"/>
        <c:axId val="79161984"/>
      </c:barChart>
      <c:catAx>
        <c:axId val="79160448"/>
        <c:scaling>
          <c:orientation val="minMax"/>
        </c:scaling>
        <c:delete val="0"/>
        <c:axPos val="b"/>
        <c:majorTickMark val="out"/>
        <c:minorTickMark val="none"/>
        <c:tickLblPos val="nextTo"/>
        <c:crossAx val="79161984"/>
        <c:crosses val="autoZero"/>
        <c:auto val="1"/>
        <c:lblAlgn val="ctr"/>
        <c:lblOffset val="100"/>
        <c:noMultiLvlLbl val="0"/>
      </c:catAx>
      <c:valAx>
        <c:axId val="7916198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Peak area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79160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761999</xdr:colOff>
      <xdr:row>2</xdr:row>
      <xdr:rowOff>1119</xdr:rowOff>
    </xdr:from>
    <xdr:to>
      <xdr:col>13</xdr:col>
      <xdr:colOff>750794</xdr:colOff>
      <xdr:row>10</xdr:row>
      <xdr:rowOff>0</xdr:rowOff>
    </xdr:to>
    <xdr:graphicFrame macro="">
      <xdr:nvGraphicFramePr>
        <xdr:cNvPr id="7" name="Peptide LFLQFGAQGSPFL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761999</xdr:colOff>
      <xdr:row>11</xdr:row>
      <xdr:rowOff>1119</xdr:rowOff>
    </xdr:from>
    <xdr:to>
      <xdr:col>14</xdr:col>
      <xdr:colOff>0</xdr:colOff>
      <xdr:row>19</xdr:row>
      <xdr:rowOff>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761999</xdr:colOff>
      <xdr:row>20</xdr:row>
      <xdr:rowOff>12326</xdr:rowOff>
    </xdr:from>
    <xdr:to>
      <xdr:col>14</xdr:col>
      <xdr:colOff>0</xdr:colOff>
      <xdr:row>28</xdr:row>
      <xdr:rowOff>0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761999</xdr:colOff>
      <xdr:row>29</xdr:row>
      <xdr:rowOff>1123</xdr:rowOff>
    </xdr:from>
    <xdr:to>
      <xdr:col>14</xdr:col>
      <xdr:colOff>0</xdr:colOff>
      <xdr:row>37</xdr:row>
      <xdr:rowOff>1</xdr:rowOff>
    </xdr:to>
    <xdr:graphicFrame macro="">
      <xdr:nvGraphicFramePr>
        <xdr:cNvPr id="14" name="Graphique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761999</xdr:colOff>
      <xdr:row>38</xdr:row>
      <xdr:rowOff>1120</xdr:rowOff>
    </xdr:from>
    <xdr:to>
      <xdr:col>13</xdr:col>
      <xdr:colOff>750794</xdr:colOff>
      <xdr:row>46</xdr:row>
      <xdr:rowOff>0</xdr:rowOff>
    </xdr:to>
    <xdr:graphicFrame macro="">
      <xdr:nvGraphicFramePr>
        <xdr:cNvPr id="15" name="Graphique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761999</xdr:colOff>
      <xdr:row>47</xdr:row>
      <xdr:rowOff>1119</xdr:rowOff>
    </xdr:from>
    <xdr:to>
      <xdr:col>14</xdr:col>
      <xdr:colOff>1</xdr:colOff>
      <xdr:row>55</xdr:row>
      <xdr:rowOff>0</xdr:rowOff>
    </xdr:to>
    <xdr:graphicFrame macro="">
      <xdr:nvGraphicFramePr>
        <xdr:cNvPr id="16" name="Graphique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56</xdr:row>
      <xdr:rowOff>1120</xdr:rowOff>
    </xdr:from>
    <xdr:to>
      <xdr:col>14</xdr:col>
      <xdr:colOff>0</xdr:colOff>
      <xdr:row>64</xdr:row>
      <xdr:rowOff>1</xdr:rowOff>
    </xdr:to>
    <xdr:graphicFrame macro="">
      <xdr:nvGraphicFramePr>
        <xdr:cNvPr id="24" name="Graphique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761999</xdr:colOff>
      <xdr:row>65</xdr:row>
      <xdr:rowOff>1121</xdr:rowOff>
    </xdr:from>
    <xdr:to>
      <xdr:col>14</xdr:col>
      <xdr:colOff>0</xdr:colOff>
      <xdr:row>73</xdr:row>
      <xdr:rowOff>1</xdr:rowOff>
    </xdr:to>
    <xdr:graphicFrame macro="">
      <xdr:nvGraphicFramePr>
        <xdr:cNvPr id="26" name="Graphique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761997</xdr:colOff>
      <xdr:row>74</xdr:row>
      <xdr:rowOff>1120</xdr:rowOff>
    </xdr:from>
    <xdr:to>
      <xdr:col>14</xdr:col>
      <xdr:colOff>0</xdr:colOff>
      <xdr:row>82</xdr:row>
      <xdr:rowOff>0</xdr:rowOff>
    </xdr:to>
    <xdr:graphicFrame macro="">
      <xdr:nvGraphicFramePr>
        <xdr:cNvPr id="27" name="Graphique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0</xdr:colOff>
      <xdr:row>83</xdr:row>
      <xdr:rowOff>12325</xdr:rowOff>
    </xdr:from>
    <xdr:to>
      <xdr:col>14</xdr:col>
      <xdr:colOff>0</xdr:colOff>
      <xdr:row>91</xdr:row>
      <xdr:rowOff>0</xdr:rowOff>
    </xdr:to>
    <xdr:graphicFrame macro="">
      <xdr:nvGraphicFramePr>
        <xdr:cNvPr id="28" name="Graphique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5218</xdr:colOff>
      <xdr:row>92</xdr:row>
      <xdr:rowOff>1122</xdr:rowOff>
    </xdr:from>
    <xdr:to>
      <xdr:col>14</xdr:col>
      <xdr:colOff>0</xdr:colOff>
      <xdr:row>100</xdr:row>
      <xdr:rowOff>0</xdr:rowOff>
    </xdr:to>
    <xdr:graphicFrame macro="">
      <xdr:nvGraphicFramePr>
        <xdr:cNvPr id="29" name="Graphique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5218</xdr:colOff>
      <xdr:row>101</xdr:row>
      <xdr:rowOff>1118</xdr:rowOff>
    </xdr:from>
    <xdr:to>
      <xdr:col>14</xdr:col>
      <xdr:colOff>1</xdr:colOff>
      <xdr:row>109</xdr:row>
      <xdr:rowOff>0</xdr:rowOff>
    </xdr:to>
    <xdr:graphicFrame macro="">
      <xdr:nvGraphicFramePr>
        <xdr:cNvPr id="31" name="Graphique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0</xdr:row>
      <xdr:rowOff>85725</xdr:rowOff>
    </xdr:from>
    <xdr:to>
      <xdr:col>21</xdr:col>
      <xdr:colOff>466725</xdr:colOff>
      <xdr:row>8</xdr:row>
      <xdr:rowOff>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9</xdr:row>
      <xdr:rowOff>9525</xdr:rowOff>
    </xdr:from>
    <xdr:to>
      <xdr:col>21</xdr:col>
      <xdr:colOff>466725</xdr:colOff>
      <xdr:row>16</xdr:row>
      <xdr:rowOff>333375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16</xdr:row>
      <xdr:rowOff>571500</xdr:rowOff>
    </xdr:from>
    <xdr:to>
      <xdr:col>21</xdr:col>
      <xdr:colOff>466725</xdr:colOff>
      <xdr:row>28</xdr:row>
      <xdr:rowOff>9525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390525</xdr:colOff>
      <xdr:row>0</xdr:row>
      <xdr:rowOff>261937</xdr:rowOff>
    </xdr:from>
    <xdr:to>
      <xdr:col>20</xdr:col>
      <xdr:colOff>561975</xdr:colOff>
      <xdr:row>7</xdr:row>
      <xdr:rowOff>490537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390525</xdr:colOff>
      <xdr:row>7</xdr:row>
      <xdr:rowOff>595312</xdr:rowOff>
    </xdr:from>
    <xdr:to>
      <xdr:col>20</xdr:col>
      <xdr:colOff>561975</xdr:colOff>
      <xdr:row>15</xdr:row>
      <xdr:rowOff>90487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400050</xdr:colOff>
      <xdr:row>15</xdr:row>
      <xdr:rowOff>204787</xdr:rowOff>
    </xdr:from>
    <xdr:to>
      <xdr:col>20</xdr:col>
      <xdr:colOff>571500</xdr:colOff>
      <xdr:row>30</xdr:row>
      <xdr:rowOff>52387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%20ST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uman urine"/>
      <sheetName val="Mouse liver lysate"/>
      <sheetName val="Feuil2"/>
      <sheetName val="Feuil3"/>
    </sheetNames>
    <sheetDataSet>
      <sheetData sheetId="0">
        <row r="3">
          <cell r="A3" t="str">
            <v>A</v>
          </cell>
        </row>
      </sheetData>
      <sheetData sheetId="1">
        <row r="3">
          <cell r="A3" t="str">
            <v>A</v>
          </cell>
          <cell r="C3">
            <v>2121.97607421875</v>
          </cell>
          <cell r="D3">
            <v>48027.32421875</v>
          </cell>
          <cell r="E3">
            <v>19938.408203125</v>
          </cell>
        </row>
        <row r="4">
          <cell r="C4">
            <v>12704.9189453125</v>
          </cell>
          <cell r="D4">
            <v>131798.15625</v>
          </cell>
          <cell r="E4">
            <v>46667.05078125</v>
          </cell>
        </row>
        <row r="5">
          <cell r="C5" t="e">
            <v>#N/A</v>
          </cell>
          <cell r="D5" t="e">
            <v>#N/A</v>
          </cell>
          <cell r="E5" t="e">
            <v>#N/A</v>
          </cell>
        </row>
        <row r="7">
          <cell r="C7">
            <v>23929.90625</v>
          </cell>
          <cell r="D7">
            <v>28445.3828125</v>
          </cell>
          <cell r="E7">
            <v>70505.8203125</v>
          </cell>
        </row>
        <row r="8">
          <cell r="C8">
            <v>175694.375</v>
          </cell>
          <cell r="D8">
            <v>263442.1875</v>
          </cell>
          <cell r="E8">
            <v>568385</v>
          </cell>
        </row>
        <row r="9">
          <cell r="C9">
            <v>39180.99609375</v>
          </cell>
          <cell r="D9">
            <v>55006.40625</v>
          </cell>
          <cell r="E9">
            <v>111630.8984375</v>
          </cell>
        </row>
        <row r="15">
          <cell r="C15" t="e">
            <v>#N/A</v>
          </cell>
          <cell r="D15" t="e">
            <v>#N/A</v>
          </cell>
          <cell r="E15" t="e">
            <v>#N/A</v>
          </cell>
        </row>
        <row r="16">
          <cell r="C16">
            <v>778708.375</v>
          </cell>
          <cell r="D16">
            <v>1196130</v>
          </cell>
          <cell r="E16">
            <v>3097187.25</v>
          </cell>
        </row>
        <row r="17">
          <cell r="C17">
            <v>11832.3818359375</v>
          </cell>
          <cell r="D17" t="e">
            <v>#N/A</v>
          </cell>
          <cell r="E17">
            <v>70689.3671875</v>
          </cell>
        </row>
        <row r="19">
          <cell r="C19" t="e">
            <v>#N/A</v>
          </cell>
          <cell r="D19">
            <v>3000.13793945313</v>
          </cell>
          <cell r="E19" t="e">
            <v>#N/A</v>
          </cell>
        </row>
        <row r="20">
          <cell r="C20" t="e">
            <v>#N/A</v>
          </cell>
          <cell r="D20">
            <v>17325.1328125</v>
          </cell>
          <cell r="E20">
            <v>7127.78857421875</v>
          </cell>
        </row>
        <row r="21">
          <cell r="C21" t="e">
            <v>#N/A</v>
          </cell>
          <cell r="D21">
            <v>10543.8232421875</v>
          </cell>
          <cell r="E21" t="e">
            <v>#N/A</v>
          </cell>
        </row>
        <row r="23">
          <cell r="C23" t="e">
            <v>#N/A</v>
          </cell>
          <cell r="D23" t="e">
            <v>#N/A</v>
          </cell>
          <cell r="E23" t="e">
            <v>#N/A</v>
          </cell>
        </row>
        <row r="24">
          <cell r="C24">
            <v>18900.287109375</v>
          </cell>
          <cell r="D24">
            <v>30780.998046875</v>
          </cell>
          <cell r="E24">
            <v>18138.009765625</v>
          </cell>
        </row>
        <row r="25">
          <cell r="C25" t="e">
            <v>#N/A</v>
          </cell>
          <cell r="D25" t="e">
            <v>#N/A</v>
          </cell>
          <cell r="E25" t="e">
            <v>#N/A</v>
          </cell>
        </row>
        <row r="27">
          <cell r="C27" t="e">
            <v>#N/A</v>
          </cell>
          <cell r="D27" t="e">
            <v>#N/A</v>
          </cell>
          <cell r="E27" t="e">
            <v>#N/A</v>
          </cell>
        </row>
        <row r="28">
          <cell r="C28">
            <v>43029.1953125</v>
          </cell>
          <cell r="D28">
            <v>35338.3515625</v>
          </cell>
          <cell r="E28" t="e">
            <v>#N/A</v>
          </cell>
        </row>
        <row r="29">
          <cell r="C29">
            <v>13582.826171875</v>
          </cell>
          <cell r="D29">
            <v>10249.189453125</v>
          </cell>
          <cell r="E29" t="e">
            <v>#N/A</v>
          </cell>
        </row>
        <row r="35">
          <cell r="C35" t="e">
            <v>#N/A</v>
          </cell>
          <cell r="D35" t="e">
            <v>#N/A</v>
          </cell>
          <cell r="E35" t="e">
            <v>#N/A</v>
          </cell>
        </row>
        <row r="36">
          <cell r="C36" t="e">
            <v>#N/A</v>
          </cell>
          <cell r="D36">
            <v>90424.84375</v>
          </cell>
          <cell r="E36">
            <v>71259.5703125</v>
          </cell>
        </row>
        <row r="37">
          <cell r="C37" t="e">
            <v>#N/A</v>
          </cell>
          <cell r="D37">
            <v>73825.21875</v>
          </cell>
          <cell r="E37">
            <v>45651.28515625</v>
          </cell>
        </row>
        <row r="39">
          <cell r="C39" t="e">
            <v>#N/A</v>
          </cell>
          <cell r="D39" t="e">
            <v>#N/A</v>
          </cell>
          <cell r="E39" t="e">
            <v>#N/A</v>
          </cell>
        </row>
        <row r="40">
          <cell r="C40">
            <v>543028.75</v>
          </cell>
          <cell r="D40">
            <v>835674.6875</v>
          </cell>
          <cell r="E40">
            <v>1473653</v>
          </cell>
        </row>
        <row r="41">
          <cell r="C41" t="e">
            <v>#N/A</v>
          </cell>
          <cell r="D41" t="e">
            <v>#N/A</v>
          </cell>
          <cell r="E41" t="e">
            <v>#N/A</v>
          </cell>
        </row>
        <row r="43">
          <cell r="C43">
            <v>26224.408203125</v>
          </cell>
          <cell r="D43">
            <v>62789.05078125</v>
          </cell>
          <cell r="E43">
            <v>199583.5625</v>
          </cell>
        </row>
        <row r="44">
          <cell r="C44">
            <v>40082.44921875</v>
          </cell>
          <cell r="D44">
            <v>70264.640625</v>
          </cell>
          <cell r="E44">
            <v>320634.09375</v>
          </cell>
        </row>
        <row r="45">
          <cell r="C45">
            <v>83760.6171875</v>
          </cell>
          <cell r="D45">
            <v>168297.125</v>
          </cell>
          <cell r="E45">
            <v>629260.875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6"/>
  <sheetViews>
    <sheetView topLeftCell="A13" zoomScale="73" zoomScaleNormal="73" workbookViewId="0">
      <selection activeCell="B113" sqref="B113"/>
    </sheetView>
  </sheetViews>
  <sheetFormatPr baseColWidth="10" defaultRowHeight="18.75" x14ac:dyDescent="0.3"/>
  <cols>
    <col min="1" max="1" width="11.42578125" style="57"/>
    <col min="2" max="2" width="42.42578125" style="9" customWidth="1"/>
    <col min="3" max="4" width="27.7109375" style="10" customWidth="1"/>
    <col min="5" max="8" width="29.5703125" style="8" customWidth="1"/>
  </cols>
  <sheetData>
    <row r="1" spans="1:16" ht="32.25" customHeight="1" thickBot="1" x14ac:dyDescent="0.3">
      <c r="A1" s="96"/>
      <c r="B1" s="97"/>
      <c r="C1" s="16" t="s">
        <v>11</v>
      </c>
      <c r="D1" s="2" t="s">
        <v>12</v>
      </c>
      <c r="E1" s="2" t="s">
        <v>13</v>
      </c>
      <c r="F1" s="2" t="s">
        <v>19</v>
      </c>
      <c r="G1" s="2" t="s">
        <v>16</v>
      </c>
      <c r="H1" s="17" t="s">
        <v>27</v>
      </c>
    </row>
    <row r="2" spans="1:16" s="1" customFormat="1" ht="32.25" thickBot="1" x14ac:dyDescent="0.3">
      <c r="A2" s="98" t="s">
        <v>18</v>
      </c>
      <c r="B2" s="99"/>
      <c r="C2" s="18" t="s">
        <v>10</v>
      </c>
      <c r="D2" s="4" t="s">
        <v>10</v>
      </c>
      <c r="E2" s="4" t="s">
        <v>10</v>
      </c>
      <c r="F2" s="39"/>
      <c r="G2" s="3"/>
      <c r="H2" s="4"/>
    </row>
    <row r="3" spans="1:16" s="1" customFormat="1" ht="20.100000000000001" customHeight="1" thickBot="1" x14ac:dyDescent="0.3">
      <c r="A3" s="94" t="s">
        <v>8</v>
      </c>
      <c r="B3" s="100"/>
      <c r="C3" s="5" t="s">
        <v>28</v>
      </c>
      <c r="D3" s="5" t="s">
        <v>28</v>
      </c>
      <c r="E3" s="5" t="s">
        <v>28</v>
      </c>
      <c r="F3" s="32" t="s">
        <v>8</v>
      </c>
      <c r="G3" s="5" t="s">
        <v>8</v>
      </c>
      <c r="H3" s="41" t="s">
        <v>8</v>
      </c>
      <c r="P3" s="6"/>
    </row>
    <row r="4" spans="1:16" s="1" customFormat="1" ht="20.100000000000001" customHeight="1" x14ac:dyDescent="0.3">
      <c r="A4" s="55" t="s">
        <v>47</v>
      </c>
      <c r="B4" s="49" t="s">
        <v>17</v>
      </c>
      <c r="C4" s="33">
        <v>32165</v>
      </c>
      <c r="D4" s="14">
        <v>25522</v>
      </c>
      <c r="E4" s="14">
        <v>27641</v>
      </c>
      <c r="F4" s="43">
        <f>AVERAGE(C4:E4)</f>
        <v>28442.666666666668</v>
      </c>
      <c r="G4" s="20">
        <f>STDEVA(C4:E4)</f>
        <v>3393.2822360265486</v>
      </c>
      <c r="H4" s="23">
        <f>G4/F4*100</f>
        <v>11.930253501874702</v>
      </c>
      <c r="P4" s="6"/>
    </row>
    <row r="5" spans="1:16" s="1" customFormat="1" ht="20.100000000000001" customHeight="1" x14ac:dyDescent="0.3">
      <c r="A5" s="55" t="s">
        <v>48</v>
      </c>
      <c r="B5" s="50" t="s">
        <v>20</v>
      </c>
      <c r="C5" s="13">
        <v>34329</v>
      </c>
      <c r="D5" s="12">
        <v>12761</v>
      </c>
      <c r="E5" s="12">
        <v>11470</v>
      </c>
      <c r="F5" s="19">
        <f t="shared" ref="F5:F11" si="0">AVERAGE(C5:E5)</f>
        <v>19520</v>
      </c>
      <c r="G5" s="11">
        <f t="shared" ref="G5:G9" si="1">STDEVA(C5:E5)</f>
        <v>12841.204421704375</v>
      </c>
      <c r="H5" s="24">
        <f t="shared" ref="H5:H9" si="2">G5/F5*100</f>
        <v>65.784858717747824</v>
      </c>
      <c r="P5" s="6"/>
    </row>
    <row r="6" spans="1:16" s="1" customFormat="1" ht="20.100000000000001" customHeight="1" x14ac:dyDescent="0.3">
      <c r="A6" s="55" t="s">
        <v>49</v>
      </c>
      <c r="B6" s="50" t="s">
        <v>21</v>
      </c>
      <c r="C6" s="13">
        <v>2888</v>
      </c>
      <c r="D6" s="12">
        <v>1648</v>
      </c>
      <c r="E6" s="12">
        <v>793</v>
      </c>
      <c r="F6" s="19">
        <f t="shared" si="0"/>
        <v>1776.3333333333333</v>
      </c>
      <c r="G6" s="11">
        <f t="shared" si="1"/>
        <v>1053.3794821114245</v>
      </c>
      <c r="H6" s="24">
        <f t="shared" si="2"/>
        <v>59.300777750690074</v>
      </c>
      <c r="P6" s="6"/>
    </row>
    <row r="7" spans="1:16" s="1" customFormat="1" ht="20.100000000000001" customHeight="1" x14ac:dyDescent="0.3">
      <c r="A7" s="55" t="s">
        <v>50</v>
      </c>
      <c r="B7" s="50" t="s">
        <v>22</v>
      </c>
      <c r="C7" s="13">
        <v>7085</v>
      </c>
      <c r="D7" s="12">
        <v>7615</v>
      </c>
      <c r="E7" s="12">
        <v>9065</v>
      </c>
      <c r="F7" s="19">
        <f t="shared" si="0"/>
        <v>7921.666666666667</v>
      </c>
      <c r="G7" s="11">
        <f t="shared" si="1"/>
        <v>1025.0040650325873</v>
      </c>
      <c r="H7" s="24">
        <f>G7/F7*100</f>
        <v>12.939247612445874</v>
      </c>
      <c r="P7" s="6"/>
    </row>
    <row r="8" spans="1:16" s="1" customFormat="1" ht="20.100000000000001" customHeight="1" x14ac:dyDescent="0.3">
      <c r="A8" s="55" t="s">
        <v>51</v>
      </c>
      <c r="B8" s="50" t="s">
        <v>23</v>
      </c>
      <c r="C8" s="13">
        <v>2498</v>
      </c>
      <c r="D8" s="12">
        <v>5092</v>
      </c>
      <c r="E8" s="12">
        <v>4066</v>
      </c>
      <c r="F8" s="19">
        <f t="shared" si="0"/>
        <v>3885.3333333333335</v>
      </c>
      <c r="G8" s="11">
        <f t="shared" si="1"/>
        <v>1306.4032047317291</v>
      </c>
      <c r="H8" s="24">
        <f>G8/F8*100</f>
        <v>33.62396717737807</v>
      </c>
      <c r="P8" s="6"/>
    </row>
    <row r="9" spans="1:16" s="1" customFormat="1" ht="19.5" customHeight="1" x14ac:dyDescent="0.3">
      <c r="A9" s="55" t="s">
        <v>52</v>
      </c>
      <c r="B9" s="50" t="s">
        <v>24</v>
      </c>
      <c r="C9" s="13">
        <v>3083</v>
      </c>
      <c r="D9" s="12">
        <v>2223</v>
      </c>
      <c r="E9" s="12">
        <v>3279</v>
      </c>
      <c r="F9" s="19">
        <f t="shared" si="0"/>
        <v>2861.6666666666665</v>
      </c>
      <c r="G9" s="11">
        <f t="shared" si="1"/>
        <v>561.71641718338083</v>
      </c>
      <c r="H9" s="24">
        <f t="shared" si="2"/>
        <v>19.62899535876695</v>
      </c>
      <c r="P9" s="6"/>
    </row>
    <row r="10" spans="1:16" s="1" customFormat="1" ht="18.75" customHeight="1" x14ac:dyDescent="0.3">
      <c r="A10" s="55" t="s">
        <v>53</v>
      </c>
      <c r="B10" s="50" t="s">
        <v>25</v>
      </c>
      <c r="C10" s="13">
        <v>1678608</v>
      </c>
      <c r="D10" s="12">
        <v>1597717</v>
      </c>
      <c r="E10" s="12">
        <v>1623954</v>
      </c>
      <c r="F10" s="53">
        <f t="shared" si="0"/>
        <v>1633426.3333333333</v>
      </c>
      <c r="G10" s="11">
        <f>STDEVA(C10:E10)</f>
        <v>41269.023423547755</v>
      </c>
      <c r="H10" s="24">
        <f>G10/F10*100</f>
        <v>2.5265310458984738</v>
      </c>
      <c r="I10" s="54"/>
      <c r="P10" s="6"/>
    </row>
    <row r="11" spans="1:16" s="1" customFormat="1" ht="32.25" customHeight="1" thickBot="1" x14ac:dyDescent="0.35">
      <c r="A11" s="55" t="s">
        <v>55</v>
      </c>
      <c r="B11" s="51" t="s">
        <v>26</v>
      </c>
      <c r="C11" s="34">
        <v>273651</v>
      </c>
      <c r="D11" s="15">
        <v>215286</v>
      </c>
      <c r="E11" s="15">
        <v>107339</v>
      </c>
      <c r="F11" s="40">
        <f t="shared" si="0"/>
        <v>198758.66666666666</v>
      </c>
      <c r="G11" s="21">
        <f>STDEVA(C11:E11)</f>
        <v>84378.817817822826</v>
      </c>
      <c r="H11" s="25">
        <f>G11/F11*100</f>
        <v>42.4528999076717</v>
      </c>
    </row>
    <row r="12" spans="1:16" s="1" customFormat="1" ht="20.100000000000001" customHeight="1" thickBot="1" x14ac:dyDescent="0.3">
      <c r="A12" s="94" t="s">
        <v>0</v>
      </c>
      <c r="B12" s="101"/>
      <c r="C12" s="26" t="s">
        <v>29</v>
      </c>
      <c r="D12" s="27" t="s">
        <v>29</v>
      </c>
      <c r="E12" s="27" t="s">
        <v>29</v>
      </c>
      <c r="F12" s="26" t="s">
        <v>0</v>
      </c>
      <c r="G12" s="27" t="s">
        <v>0</v>
      </c>
      <c r="H12" s="42" t="s">
        <v>0</v>
      </c>
    </row>
    <row r="13" spans="1:16" s="1" customFormat="1" ht="20.100000000000001" customHeight="1" x14ac:dyDescent="0.3">
      <c r="A13" s="55" t="s">
        <v>47</v>
      </c>
      <c r="B13" s="49" t="s">
        <v>17</v>
      </c>
      <c r="C13" s="33">
        <v>643572</v>
      </c>
      <c r="D13" s="14">
        <v>566308</v>
      </c>
      <c r="E13" s="14">
        <v>498191</v>
      </c>
      <c r="F13" s="43">
        <f>AVERAGE(C13:E13)</f>
        <v>569357</v>
      </c>
      <c r="G13" s="20">
        <f>STDEVA(C13:E13)</f>
        <v>72738.443006432295</v>
      </c>
      <c r="H13" s="23">
        <f>G13/F13*100</f>
        <v>12.775542059978589</v>
      </c>
    </row>
    <row r="14" spans="1:16" s="1" customFormat="1" ht="20.100000000000001" customHeight="1" x14ac:dyDescent="0.3">
      <c r="A14" s="55" t="s">
        <v>48</v>
      </c>
      <c r="B14" s="50" t="s">
        <v>20</v>
      </c>
      <c r="C14" s="13">
        <v>151048</v>
      </c>
      <c r="D14" s="12">
        <v>132198</v>
      </c>
      <c r="E14" s="12">
        <v>103442</v>
      </c>
      <c r="F14" s="19">
        <f t="shared" ref="F14:F56" si="3">AVERAGE(C14:E14)</f>
        <v>128896</v>
      </c>
      <c r="G14" s="11">
        <f t="shared" ref="G14:G20" si="4">STDEVA(C14:E14)</f>
        <v>23974.157169752601</v>
      </c>
      <c r="H14" s="24">
        <f t="shared" ref="H14:H20" si="5">G14/F14*100</f>
        <v>18.599612997884034</v>
      </c>
    </row>
    <row r="15" spans="1:16" s="1" customFormat="1" ht="20.100000000000001" customHeight="1" x14ac:dyDescent="0.3">
      <c r="A15" s="55" t="s">
        <v>49</v>
      </c>
      <c r="B15" s="50" t="s">
        <v>21</v>
      </c>
      <c r="C15" s="13">
        <v>11471</v>
      </c>
      <c r="D15" s="12">
        <v>11921</v>
      </c>
      <c r="E15" s="12">
        <v>5759</v>
      </c>
      <c r="F15" s="19">
        <f t="shared" si="3"/>
        <v>9717</v>
      </c>
      <c r="G15" s="11">
        <f t="shared" si="4"/>
        <v>3435.1052385625685</v>
      </c>
      <c r="H15" s="24">
        <f t="shared" si="5"/>
        <v>35.351499830838414</v>
      </c>
    </row>
    <row r="16" spans="1:16" s="1" customFormat="1" ht="20.100000000000001" customHeight="1" x14ac:dyDescent="0.3">
      <c r="A16" s="55" t="s">
        <v>50</v>
      </c>
      <c r="B16" s="50" t="s">
        <v>22</v>
      </c>
      <c r="C16" s="13">
        <v>264443</v>
      </c>
      <c r="D16" s="12">
        <v>252595</v>
      </c>
      <c r="E16" s="12">
        <v>266408</v>
      </c>
      <c r="F16" s="19">
        <f t="shared" si="3"/>
        <v>261148.66666666666</v>
      </c>
      <c r="G16" s="11">
        <f t="shared" si="4"/>
        <v>7472.564240830141</v>
      </c>
      <c r="H16" s="24">
        <f>G16/F16*100</f>
        <v>2.8614215558558498</v>
      </c>
    </row>
    <row r="17" spans="1:9" s="1" customFormat="1" ht="20.100000000000001" customHeight="1" x14ac:dyDescent="0.3">
      <c r="A17" s="55" t="s">
        <v>51</v>
      </c>
      <c r="B17" s="50" t="s">
        <v>23</v>
      </c>
      <c r="C17" s="13">
        <v>189086</v>
      </c>
      <c r="D17" s="12">
        <v>286324</v>
      </c>
      <c r="E17" s="12">
        <v>255849</v>
      </c>
      <c r="F17" s="19">
        <f t="shared" si="3"/>
        <v>243753</v>
      </c>
      <c r="G17" s="11">
        <f t="shared" si="4"/>
        <v>49734.716979188692</v>
      </c>
      <c r="H17" s="24">
        <f>G17/F17*100</f>
        <v>20.403735330104119</v>
      </c>
    </row>
    <row r="18" spans="1:9" s="1" customFormat="1" ht="20.100000000000001" customHeight="1" x14ac:dyDescent="0.3">
      <c r="A18" s="55" t="s">
        <v>52</v>
      </c>
      <c r="B18" s="50" t="s">
        <v>24</v>
      </c>
      <c r="C18" s="13">
        <v>3653</v>
      </c>
      <c r="D18" s="12">
        <v>2048</v>
      </c>
      <c r="E18" s="12">
        <v>2622</v>
      </c>
      <c r="F18" s="19">
        <f t="shared" si="3"/>
        <v>2774.3333333333335</v>
      </c>
      <c r="G18" s="11">
        <f t="shared" si="4"/>
        <v>813.27137742166599</v>
      </c>
      <c r="H18" s="24">
        <f t="shared" si="5"/>
        <v>29.314119094857599</v>
      </c>
    </row>
    <row r="19" spans="1:9" s="1" customFormat="1" ht="19.5" customHeight="1" x14ac:dyDescent="0.3">
      <c r="A19" s="55" t="s">
        <v>53</v>
      </c>
      <c r="B19" s="50" t="s">
        <v>25</v>
      </c>
      <c r="C19" s="13">
        <v>1621079</v>
      </c>
      <c r="D19" s="12">
        <v>1600799</v>
      </c>
      <c r="E19" s="12">
        <v>1670715</v>
      </c>
      <c r="F19" s="53">
        <f t="shared" si="3"/>
        <v>1630864.3333333333</v>
      </c>
      <c r="G19" s="11">
        <f t="shared" si="4"/>
        <v>35970.49242550529</v>
      </c>
      <c r="H19" s="24">
        <f t="shared" si="5"/>
        <v>2.2056091172209884</v>
      </c>
      <c r="I19" s="54"/>
    </row>
    <row r="20" spans="1:9" s="1" customFormat="1" ht="31.5" customHeight="1" thickBot="1" x14ac:dyDescent="0.35">
      <c r="A20" s="55" t="s">
        <v>55</v>
      </c>
      <c r="B20" s="51" t="s">
        <v>26</v>
      </c>
      <c r="C20" s="34">
        <v>490173</v>
      </c>
      <c r="D20" s="15">
        <v>486809</v>
      </c>
      <c r="E20" s="15">
        <v>691164</v>
      </c>
      <c r="F20" s="40">
        <f t="shared" si="3"/>
        <v>556048.66666666663</v>
      </c>
      <c r="G20" s="21">
        <f t="shared" si="4"/>
        <v>117025.39938121686</v>
      </c>
      <c r="H20" s="28">
        <f t="shared" si="5"/>
        <v>21.045891555274576</v>
      </c>
    </row>
    <row r="21" spans="1:9" s="1" customFormat="1" ht="20.100000000000001" customHeight="1" thickBot="1" x14ac:dyDescent="0.3">
      <c r="A21" s="94" t="s">
        <v>1</v>
      </c>
      <c r="B21" s="102"/>
      <c r="C21" s="26" t="s">
        <v>30</v>
      </c>
      <c r="D21" s="27" t="s">
        <v>30</v>
      </c>
      <c r="E21" s="27" t="s">
        <v>30</v>
      </c>
      <c r="F21" s="26" t="s">
        <v>1</v>
      </c>
      <c r="G21" s="27" t="s">
        <v>1</v>
      </c>
      <c r="H21" s="42" t="s">
        <v>1</v>
      </c>
    </row>
    <row r="22" spans="1:9" s="1" customFormat="1" ht="20.100000000000001" customHeight="1" x14ac:dyDescent="0.3">
      <c r="A22" s="55" t="s">
        <v>47</v>
      </c>
      <c r="B22" s="52" t="s">
        <v>17</v>
      </c>
      <c r="C22" s="35">
        <v>637632</v>
      </c>
      <c r="D22" s="14">
        <v>477873</v>
      </c>
      <c r="E22" s="14">
        <v>476427</v>
      </c>
      <c r="F22" s="43">
        <f t="shared" si="3"/>
        <v>530644</v>
      </c>
      <c r="G22" s="20">
        <f>STDEVA(C22:E22)</f>
        <v>92657.14671303019</v>
      </c>
      <c r="H22" s="23">
        <f>G22/F22*100</f>
        <v>17.461263429536601</v>
      </c>
    </row>
    <row r="23" spans="1:9" s="1" customFormat="1" ht="20.100000000000001" customHeight="1" x14ac:dyDescent="0.3">
      <c r="A23" s="55" t="s">
        <v>48</v>
      </c>
      <c r="B23" s="52" t="s">
        <v>20</v>
      </c>
      <c r="C23" s="36">
        <v>172241</v>
      </c>
      <c r="D23" s="12">
        <v>89093</v>
      </c>
      <c r="E23" s="12">
        <v>77682</v>
      </c>
      <c r="F23" s="19">
        <f t="shared" si="3"/>
        <v>113005.33333333333</v>
      </c>
      <c r="G23" s="11">
        <f t="shared" ref="G23:G29" si="6">STDEVA(C23:E23)</f>
        <v>51615.897593021975</v>
      </c>
      <c r="H23" s="24">
        <f t="shared" ref="H23:H29" si="7">G23/F23*100</f>
        <v>45.67562969861774</v>
      </c>
    </row>
    <row r="24" spans="1:9" s="1" customFormat="1" ht="20.100000000000001" customHeight="1" x14ac:dyDescent="0.3">
      <c r="A24" s="55" t="s">
        <v>49</v>
      </c>
      <c r="B24" s="52" t="s">
        <v>21</v>
      </c>
      <c r="C24" s="36">
        <v>21231</v>
      </c>
      <c r="D24" s="12">
        <v>19169</v>
      </c>
      <c r="E24" s="12">
        <v>10833</v>
      </c>
      <c r="F24" s="19">
        <f t="shared" si="3"/>
        <v>17077.666666666668</v>
      </c>
      <c r="G24" s="11">
        <f t="shared" si="6"/>
        <v>5505.4388865315104</v>
      </c>
      <c r="H24" s="24">
        <f t="shared" si="7"/>
        <v>32.237652801113597</v>
      </c>
    </row>
    <row r="25" spans="1:9" s="1" customFormat="1" ht="20.100000000000001" customHeight="1" x14ac:dyDescent="0.3">
      <c r="A25" s="55" t="s">
        <v>50</v>
      </c>
      <c r="B25" s="52" t="s">
        <v>22</v>
      </c>
      <c r="C25" s="36">
        <v>128361</v>
      </c>
      <c r="D25" s="12">
        <v>121207</v>
      </c>
      <c r="E25" s="12">
        <v>127521</v>
      </c>
      <c r="F25" s="19">
        <f t="shared" si="3"/>
        <v>125696.33333333333</v>
      </c>
      <c r="G25" s="11">
        <f t="shared" si="6"/>
        <v>3910.4968141315926</v>
      </c>
      <c r="H25" s="24">
        <f>G25/F25*100</f>
        <v>3.1110667355438046</v>
      </c>
    </row>
    <row r="26" spans="1:9" s="1" customFormat="1" ht="20.100000000000001" customHeight="1" x14ac:dyDescent="0.3">
      <c r="A26" s="55" t="s">
        <v>51</v>
      </c>
      <c r="B26" s="52" t="s">
        <v>23</v>
      </c>
      <c r="C26" s="36">
        <v>61960</v>
      </c>
      <c r="D26" s="12">
        <v>76737</v>
      </c>
      <c r="E26" s="12">
        <v>71453</v>
      </c>
      <c r="F26" s="19">
        <f t="shared" si="3"/>
        <v>70050</v>
      </c>
      <c r="G26" s="11">
        <f t="shared" si="6"/>
        <v>7487.7392449256668</v>
      </c>
      <c r="H26" s="24">
        <f>G26/F26*100</f>
        <v>10.68913525328432</v>
      </c>
    </row>
    <row r="27" spans="1:9" s="1" customFormat="1" ht="20.100000000000001" customHeight="1" x14ac:dyDescent="0.3">
      <c r="A27" s="55" t="s">
        <v>52</v>
      </c>
      <c r="B27" s="52" t="s">
        <v>24</v>
      </c>
      <c r="C27" s="36">
        <v>32664</v>
      </c>
      <c r="D27" s="12">
        <v>19789</v>
      </c>
      <c r="E27" s="12">
        <v>36940</v>
      </c>
      <c r="F27" s="19">
        <f t="shared" si="3"/>
        <v>29797.666666666668</v>
      </c>
      <c r="G27" s="11">
        <f t="shared" si="6"/>
        <v>8927.5472742144157</v>
      </c>
      <c r="H27" s="24">
        <f t="shared" si="7"/>
        <v>29.960558234585754</v>
      </c>
    </row>
    <row r="28" spans="1:9" s="1" customFormat="1" ht="19.5" customHeight="1" x14ac:dyDescent="0.3">
      <c r="A28" s="55" t="s">
        <v>53</v>
      </c>
      <c r="B28" s="52" t="s">
        <v>25</v>
      </c>
      <c r="C28" s="36">
        <v>3609550</v>
      </c>
      <c r="D28" s="12">
        <v>3589204</v>
      </c>
      <c r="E28" s="12">
        <v>3428436</v>
      </c>
      <c r="F28" s="53">
        <f t="shared" si="3"/>
        <v>3542396.6666666665</v>
      </c>
      <c r="G28" s="11">
        <f t="shared" si="6"/>
        <v>99215.7502079853</v>
      </c>
      <c r="H28" s="24">
        <f t="shared" si="7"/>
        <v>2.8008085921485919</v>
      </c>
      <c r="I28" s="54"/>
    </row>
    <row r="29" spans="1:9" s="1" customFormat="1" ht="32.25" customHeight="1" thickBot="1" x14ac:dyDescent="0.35">
      <c r="A29" s="55" t="s">
        <v>55</v>
      </c>
      <c r="B29" s="52" t="s">
        <v>26</v>
      </c>
      <c r="C29" s="37">
        <v>1387432</v>
      </c>
      <c r="D29" s="15">
        <v>1084815</v>
      </c>
      <c r="E29" s="15">
        <v>1670596</v>
      </c>
      <c r="F29" s="40">
        <f t="shared" si="3"/>
        <v>1380947.6666666667</v>
      </c>
      <c r="G29" s="21">
        <f t="shared" si="6"/>
        <v>292944.32905303611</v>
      </c>
      <c r="H29" s="28">
        <f t="shared" si="7"/>
        <v>21.213282452632363</v>
      </c>
    </row>
    <row r="30" spans="1:9" s="1" customFormat="1" ht="20.100000000000001" customHeight="1" thickBot="1" x14ac:dyDescent="0.3">
      <c r="A30" s="94" t="s">
        <v>2</v>
      </c>
      <c r="B30" s="95"/>
      <c r="C30" s="29" t="s">
        <v>31</v>
      </c>
      <c r="D30" s="27" t="s">
        <v>31</v>
      </c>
      <c r="E30" s="27" t="s">
        <v>31</v>
      </c>
      <c r="F30" s="26" t="s">
        <v>2</v>
      </c>
      <c r="G30" s="27" t="s">
        <v>2</v>
      </c>
      <c r="H30" s="42" t="s">
        <v>2</v>
      </c>
    </row>
    <row r="31" spans="1:9" s="1" customFormat="1" ht="20.100000000000001" customHeight="1" x14ac:dyDescent="0.3">
      <c r="A31" s="55" t="s">
        <v>47</v>
      </c>
      <c r="B31" s="52" t="s">
        <v>17</v>
      </c>
      <c r="C31" s="35">
        <v>2415518</v>
      </c>
      <c r="D31" s="14">
        <v>1732511</v>
      </c>
      <c r="E31" s="14">
        <v>1722065</v>
      </c>
      <c r="F31" s="43">
        <f t="shared" si="3"/>
        <v>1956698</v>
      </c>
      <c r="G31" s="20">
        <f>STDEVA(C31:E31)</f>
        <v>397384.10137925751</v>
      </c>
      <c r="H31" s="23">
        <f>G31/F31*100</f>
        <v>20.308913351945858</v>
      </c>
    </row>
    <row r="32" spans="1:9" s="1" customFormat="1" ht="20.100000000000001" customHeight="1" x14ac:dyDescent="0.3">
      <c r="A32" s="55" t="s">
        <v>48</v>
      </c>
      <c r="B32" s="52" t="s">
        <v>20</v>
      </c>
      <c r="C32" s="36">
        <v>257685</v>
      </c>
      <c r="D32" s="12">
        <v>155418</v>
      </c>
      <c r="E32" s="12">
        <v>132776</v>
      </c>
      <c r="F32" s="19">
        <f t="shared" si="3"/>
        <v>181959.66666666666</v>
      </c>
      <c r="G32" s="11">
        <f t="shared" ref="G32:G38" si="8">STDEVA(C32:E32)</f>
        <v>66550.053511123013</v>
      </c>
      <c r="H32" s="24">
        <f t="shared" ref="H32:H38" si="9">G32/F32*100</f>
        <v>36.574068709983173</v>
      </c>
    </row>
    <row r="33" spans="1:9" s="1" customFormat="1" ht="20.100000000000001" customHeight="1" x14ac:dyDescent="0.3">
      <c r="A33" s="55" t="s">
        <v>49</v>
      </c>
      <c r="B33" s="52" t="s">
        <v>21</v>
      </c>
      <c r="C33" s="36">
        <v>63337</v>
      </c>
      <c r="D33" s="12">
        <v>69626</v>
      </c>
      <c r="E33" s="12">
        <v>32784</v>
      </c>
      <c r="F33" s="19">
        <f t="shared" si="3"/>
        <v>55249</v>
      </c>
      <c r="G33" s="11">
        <f t="shared" si="8"/>
        <v>19707.740839578746</v>
      </c>
      <c r="H33" s="24">
        <f t="shared" si="9"/>
        <v>35.670764791360469</v>
      </c>
    </row>
    <row r="34" spans="1:9" s="1" customFormat="1" ht="20.100000000000001" customHeight="1" x14ac:dyDescent="0.3">
      <c r="A34" s="55" t="s">
        <v>50</v>
      </c>
      <c r="B34" s="52" t="s">
        <v>22</v>
      </c>
      <c r="C34" s="36">
        <v>413089</v>
      </c>
      <c r="D34" s="12">
        <v>530571</v>
      </c>
      <c r="E34" s="12">
        <v>560375</v>
      </c>
      <c r="F34" s="19">
        <f t="shared" si="3"/>
        <v>501345</v>
      </c>
      <c r="G34" s="11">
        <f t="shared" si="8"/>
        <v>77871.116314073734</v>
      </c>
      <c r="H34" s="24">
        <f>G34/F34*100</f>
        <v>15.532440996534069</v>
      </c>
    </row>
    <row r="35" spans="1:9" s="1" customFormat="1" ht="20.100000000000001" customHeight="1" x14ac:dyDescent="0.3">
      <c r="A35" s="55" t="s">
        <v>51</v>
      </c>
      <c r="B35" s="52" t="s">
        <v>23</v>
      </c>
      <c r="C35" s="36">
        <v>318456</v>
      </c>
      <c r="D35" s="12">
        <v>560788</v>
      </c>
      <c r="E35" s="12">
        <v>477195</v>
      </c>
      <c r="F35" s="19">
        <f t="shared" si="3"/>
        <v>452146.33333333331</v>
      </c>
      <c r="G35" s="11">
        <f t="shared" si="8"/>
        <v>123092.55189625939</v>
      </c>
      <c r="H35" s="24">
        <f>G35/F35*100</f>
        <v>27.224051777394941</v>
      </c>
    </row>
    <row r="36" spans="1:9" s="1" customFormat="1" ht="20.100000000000001" customHeight="1" x14ac:dyDescent="0.3">
      <c r="A36" s="55" t="s">
        <v>52</v>
      </c>
      <c r="B36" s="52" t="s">
        <v>24</v>
      </c>
      <c r="C36" s="36">
        <v>37433</v>
      </c>
      <c r="D36" s="12">
        <v>30085</v>
      </c>
      <c r="E36" s="12">
        <v>42485</v>
      </c>
      <c r="F36" s="19">
        <f t="shared" si="3"/>
        <v>36667.666666666664</v>
      </c>
      <c r="G36" s="11">
        <f t="shared" si="8"/>
        <v>6235.3268826368076</v>
      </c>
      <c r="H36" s="24">
        <f t="shared" si="9"/>
        <v>17.004973180650005</v>
      </c>
    </row>
    <row r="37" spans="1:9" s="1" customFormat="1" ht="19.5" customHeight="1" x14ac:dyDescent="0.3">
      <c r="A37" s="55" t="s">
        <v>53</v>
      </c>
      <c r="B37" s="52" t="s">
        <v>25</v>
      </c>
      <c r="C37" s="36">
        <v>11283738</v>
      </c>
      <c r="D37" s="12">
        <v>11661037</v>
      </c>
      <c r="E37" s="12">
        <v>12385478</v>
      </c>
      <c r="F37" s="53">
        <f t="shared" si="3"/>
        <v>11776751</v>
      </c>
      <c r="G37" s="11">
        <f t="shared" si="8"/>
        <v>559910.75560932024</v>
      </c>
      <c r="H37" s="24">
        <f t="shared" si="9"/>
        <v>4.7543737284529515</v>
      </c>
      <c r="I37" s="54"/>
    </row>
    <row r="38" spans="1:9" s="1" customFormat="1" ht="31.5" customHeight="1" thickBot="1" x14ac:dyDescent="0.35">
      <c r="A38" s="55" t="s">
        <v>54</v>
      </c>
      <c r="B38" s="52" t="s">
        <v>26</v>
      </c>
      <c r="C38" s="37">
        <v>5941707</v>
      </c>
      <c r="D38" s="15">
        <v>6471251</v>
      </c>
      <c r="E38" s="15">
        <v>5672498</v>
      </c>
      <c r="F38" s="40">
        <f t="shared" si="3"/>
        <v>6028485.333333333</v>
      </c>
      <c r="G38" s="21">
        <f t="shared" si="8"/>
        <v>406385.83649572893</v>
      </c>
      <c r="H38" s="28">
        <f t="shared" si="9"/>
        <v>6.7410935587534357</v>
      </c>
    </row>
    <row r="39" spans="1:9" s="1" customFormat="1" ht="20.100000000000001" customHeight="1" thickBot="1" x14ac:dyDescent="0.3">
      <c r="A39" s="94" t="s">
        <v>3</v>
      </c>
      <c r="B39" s="95"/>
      <c r="C39" s="29" t="s">
        <v>32</v>
      </c>
      <c r="D39" s="27" t="s">
        <v>32</v>
      </c>
      <c r="E39" s="27" t="s">
        <v>32</v>
      </c>
      <c r="F39" s="26" t="s">
        <v>3</v>
      </c>
      <c r="G39" s="27" t="s">
        <v>3</v>
      </c>
      <c r="H39" s="42" t="s">
        <v>3</v>
      </c>
    </row>
    <row r="40" spans="1:9" s="1" customFormat="1" ht="20.100000000000001" customHeight="1" x14ac:dyDescent="0.3">
      <c r="A40" s="55" t="s">
        <v>47</v>
      </c>
      <c r="B40" s="52" t="s">
        <v>17</v>
      </c>
      <c r="C40" s="35">
        <v>1082646</v>
      </c>
      <c r="D40" s="14">
        <v>714509</v>
      </c>
      <c r="E40" s="14">
        <v>660546</v>
      </c>
      <c r="F40" s="43">
        <f t="shared" si="3"/>
        <v>819233.66666666663</v>
      </c>
      <c r="G40" s="20">
        <f>STDEVA(C40:E40)</f>
        <v>229711.87247578948</v>
      </c>
      <c r="H40" s="23">
        <f>G40/F40*100</f>
        <v>28.039847704312628</v>
      </c>
    </row>
    <row r="41" spans="1:9" s="1" customFormat="1" ht="20.100000000000001" customHeight="1" x14ac:dyDescent="0.3">
      <c r="A41" s="55" t="s">
        <v>48</v>
      </c>
      <c r="B41" s="52" t="s">
        <v>20</v>
      </c>
      <c r="C41" s="36">
        <v>92856</v>
      </c>
      <c r="D41" s="12">
        <v>15699</v>
      </c>
      <c r="E41" s="12">
        <v>18622</v>
      </c>
      <c r="F41" s="19">
        <f t="shared" si="3"/>
        <v>42392.333333333336</v>
      </c>
      <c r="G41" s="11">
        <f t="shared" ref="G41:G47" si="10">STDEVA(C41:E41)</f>
        <v>43727.248053511597</v>
      </c>
      <c r="H41" s="24">
        <f t="shared" ref="H41:H47" si="11">G41/F41*100</f>
        <v>103.14895316018995</v>
      </c>
    </row>
    <row r="42" spans="1:9" s="1" customFormat="1" ht="20.100000000000001" customHeight="1" x14ac:dyDescent="0.3">
      <c r="A42" s="55" t="s">
        <v>49</v>
      </c>
      <c r="B42" s="52" t="s">
        <v>21</v>
      </c>
      <c r="C42" s="36">
        <v>46524</v>
      </c>
      <c r="D42" s="12">
        <v>40739</v>
      </c>
      <c r="E42" s="12">
        <v>23704</v>
      </c>
      <c r="F42" s="19">
        <f t="shared" si="3"/>
        <v>36989</v>
      </c>
      <c r="G42" s="11">
        <f t="shared" si="10"/>
        <v>11863.177272552241</v>
      </c>
      <c r="H42" s="24">
        <f t="shared" si="11"/>
        <v>32.072176248485334</v>
      </c>
    </row>
    <row r="43" spans="1:9" s="1" customFormat="1" ht="20.100000000000001" customHeight="1" x14ac:dyDescent="0.3">
      <c r="A43" s="55" t="s">
        <v>50</v>
      </c>
      <c r="B43" s="52" t="s">
        <v>22</v>
      </c>
      <c r="C43" s="36">
        <v>156122</v>
      </c>
      <c r="D43" s="12">
        <v>129265</v>
      </c>
      <c r="E43" s="12">
        <v>128117</v>
      </c>
      <c r="F43" s="19">
        <f t="shared" si="3"/>
        <v>137834.66666666666</v>
      </c>
      <c r="G43" s="11">
        <f t="shared" si="10"/>
        <v>15847.693722852335</v>
      </c>
      <c r="H43" s="24">
        <f>G43/F43*100</f>
        <v>11.497610946582624</v>
      </c>
    </row>
    <row r="44" spans="1:9" s="1" customFormat="1" ht="20.100000000000001" customHeight="1" x14ac:dyDescent="0.3">
      <c r="A44" s="55" t="s">
        <v>51</v>
      </c>
      <c r="B44" s="52" t="s">
        <v>23</v>
      </c>
      <c r="C44" s="36">
        <v>104711</v>
      </c>
      <c r="D44" s="12">
        <v>157067</v>
      </c>
      <c r="E44" s="12">
        <v>140238</v>
      </c>
      <c r="F44" s="19">
        <f t="shared" si="3"/>
        <v>134005.33333333334</v>
      </c>
      <c r="G44" s="11">
        <f t="shared" si="10"/>
        <v>26728.679060764152</v>
      </c>
      <c r="H44" s="24">
        <f>G44/F44*100</f>
        <v>19.94598154856833</v>
      </c>
    </row>
    <row r="45" spans="1:9" s="1" customFormat="1" ht="20.100000000000001" customHeight="1" x14ac:dyDescent="0.3">
      <c r="A45" s="55" t="s">
        <v>52</v>
      </c>
      <c r="B45" s="52" t="s">
        <v>24</v>
      </c>
      <c r="C45" s="36">
        <v>38025</v>
      </c>
      <c r="D45" s="12">
        <v>25603</v>
      </c>
      <c r="E45" s="12">
        <v>42911</v>
      </c>
      <c r="F45" s="53">
        <f t="shared" si="3"/>
        <v>35513</v>
      </c>
      <c r="G45" s="11">
        <f t="shared" si="10"/>
        <v>8923.2462702763059</v>
      </c>
      <c r="H45" s="24">
        <f t="shared" si="11"/>
        <v>25.126703658593492</v>
      </c>
    </row>
    <row r="46" spans="1:9" s="1" customFormat="1" ht="20.25" customHeight="1" x14ac:dyDescent="0.3">
      <c r="A46" s="55" t="s">
        <v>53</v>
      </c>
      <c r="B46" s="52" t="s">
        <v>25</v>
      </c>
      <c r="C46" s="36">
        <v>4132228</v>
      </c>
      <c r="D46" s="12">
        <v>4072611</v>
      </c>
      <c r="E46" s="12">
        <v>4383264</v>
      </c>
      <c r="F46" s="53">
        <f t="shared" si="3"/>
        <v>4196034.333333333</v>
      </c>
      <c r="G46" s="11">
        <f t="shared" si="10"/>
        <v>164862.84521484317</v>
      </c>
      <c r="H46" s="24">
        <f t="shared" si="11"/>
        <v>3.9290156399620302</v>
      </c>
      <c r="I46" s="54"/>
    </row>
    <row r="47" spans="1:9" s="1" customFormat="1" ht="31.5" customHeight="1" thickBot="1" x14ac:dyDescent="0.35">
      <c r="A47" s="55" t="s">
        <v>55</v>
      </c>
      <c r="B47" s="52" t="s">
        <v>26</v>
      </c>
      <c r="C47" s="37">
        <v>3182957</v>
      </c>
      <c r="D47" s="15">
        <v>3456235</v>
      </c>
      <c r="E47" s="15">
        <v>3667464</v>
      </c>
      <c r="F47" s="40">
        <f t="shared" si="3"/>
        <v>3435552</v>
      </c>
      <c r="G47" s="21">
        <f t="shared" si="10"/>
        <v>242914.79602733135</v>
      </c>
      <c r="H47" s="28">
        <f t="shared" si="11"/>
        <v>7.0706191036354964</v>
      </c>
      <c r="I47" s="54"/>
    </row>
    <row r="48" spans="1:9" s="1" customFormat="1" ht="20.100000000000001" customHeight="1" thickBot="1" x14ac:dyDescent="0.3">
      <c r="A48" s="94" t="s">
        <v>4</v>
      </c>
      <c r="B48" s="95"/>
      <c r="C48" s="29" t="s">
        <v>33</v>
      </c>
      <c r="D48" s="27" t="s">
        <v>33</v>
      </c>
      <c r="E48" s="27" t="s">
        <v>33</v>
      </c>
      <c r="F48" s="26" t="s">
        <v>4</v>
      </c>
      <c r="G48" s="27" t="s">
        <v>4</v>
      </c>
      <c r="H48" s="42" t="s">
        <v>4</v>
      </c>
    </row>
    <row r="49" spans="1:9" s="1" customFormat="1" ht="20.100000000000001" customHeight="1" x14ac:dyDescent="0.3">
      <c r="A49" s="55" t="s">
        <v>47</v>
      </c>
      <c r="B49" s="52" t="s">
        <v>17</v>
      </c>
      <c r="C49" s="35" t="s">
        <v>34</v>
      </c>
      <c r="D49" s="14" t="s">
        <v>34</v>
      </c>
      <c r="E49" s="14" t="s">
        <v>34</v>
      </c>
      <c r="F49" s="43"/>
      <c r="G49" s="44"/>
      <c r="H49" s="30"/>
    </row>
    <row r="50" spans="1:9" s="1" customFormat="1" ht="20.100000000000001" customHeight="1" x14ac:dyDescent="0.3">
      <c r="A50" s="55" t="s">
        <v>48</v>
      </c>
      <c r="B50" s="52" t="s">
        <v>20</v>
      </c>
      <c r="C50" s="36">
        <v>48256</v>
      </c>
      <c r="D50" s="12">
        <v>6237</v>
      </c>
      <c r="E50" s="12">
        <v>6257</v>
      </c>
      <c r="F50" s="19">
        <f t="shared" si="3"/>
        <v>20250</v>
      </c>
      <c r="G50" s="11">
        <f t="shared" ref="G50:G56" si="12">STDEVA(C50:E50)</f>
        <v>24253.909519910394</v>
      </c>
      <c r="H50" s="24">
        <f t="shared" ref="H50:H56" si="13">G50/F50*100</f>
        <v>119.77239269091552</v>
      </c>
    </row>
    <row r="51" spans="1:9" s="1" customFormat="1" ht="20.100000000000001" customHeight="1" x14ac:dyDescent="0.3">
      <c r="A51" s="55" t="s">
        <v>49</v>
      </c>
      <c r="B51" s="52" t="s">
        <v>21</v>
      </c>
      <c r="C51" s="36">
        <v>26014</v>
      </c>
      <c r="D51" s="12">
        <v>29458</v>
      </c>
      <c r="E51" s="12">
        <v>13132</v>
      </c>
      <c r="F51" s="19">
        <f t="shared" si="3"/>
        <v>22868</v>
      </c>
      <c r="G51" s="11">
        <f t="shared" si="12"/>
        <v>8605.6699913487264</v>
      </c>
      <c r="H51" s="24">
        <f t="shared" si="13"/>
        <v>37.631931044904348</v>
      </c>
    </row>
    <row r="52" spans="1:9" s="1" customFormat="1" ht="20.100000000000001" customHeight="1" x14ac:dyDescent="0.3">
      <c r="A52" s="55" t="s">
        <v>50</v>
      </c>
      <c r="B52" s="52" t="s">
        <v>22</v>
      </c>
      <c r="C52" s="36">
        <v>664</v>
      </c>
      <c r="D52" s="12">
        <v>249</v>
      </c>
      <c r="E52" s="12">
        <v>438</v>
      </c>
      <c r="F52" s="19">
        <f t="shared" si="3"/>
        <v>450.33333333333331</v>
      </c>
      <c r="G52" s="11">
        <f t="shared" si="12"/>
        <v>207.77471774336095</v>
      </c>
      <c r="H52" s="24">
        <f>G52/F52*100</f>
        <v>46.137983214661944</v>
      </c>
    </row>
    <row r="53" spans="1:9" s="1" customFormat="1" ht="20.100000000000001" customHeight="1" x14ac:dyDescent="0.3">
      <c r="A53" s="55" t="s">
        <v>51</v>
      </c>
      <c r="B53" s="52" t="s">
        <v>23</v>
      </c>
      <c r="C53" s="36">
        <v>217</v>
      </c>
      <c r="D53" s="12">
        <v>415</v>
      </c>
      <c r="E53" s="12">
        <v>277</v>
      </c>
      <c r="F53" s="19">
        <f t="shared" si="3"/>
        <v>303</v>
      </c>
      <c r="G53" s="11">
        <f t="shared" si="12"/>
        <v>101.52832117197644</v>
      </c>
      <c r="H53" s="24">
        <f>G53/F53*100</f>
        <v>33.507696756427869</v>
      </c>
    </row>
    <row r="54" spans="1:9" s="1" customFormat="1" ht="20.100000000000001" customHeight="1" x14ac:dyDescent="0.3">
      <c r="A54" s="55" t="s">
        <v>52</v>
      </c>
      <c r="B54" s="52" t="s">
        <v>24</v>
      </c>
      <c r="C54" s="36">
        <v>3298</v>
      </c>
      <c r="D54" s="12">
        <v>2944</v>
      </c>
      <c r="E54" s="12">
        <v>3788</v>
      </c>
      <c r="F54" s="19">
        <f t="shared" si="3"/>
        <v>3343.3333333333335</v>
      </c>
      <c r="G54" s="11">
        <f t="shared" si="12"/>
        <v>423.82228980238165</v>
      </c>
      <c r="H54" s="24">
        <f t="shared" si="13"/>
        <v>12.676638777738233</v>
      </c>
    </row>
    <row r="55" spans="1:9" s="1" customFormat="1" ht="19.5" customHeight="1" x14ac:dyDescent="0.3">
      <c r="A55" s="55" t="s">
        <v>53</v>
      </c>
      <c r="B55" s="52" t="s">
        <v>25</v>
      </c>
      <c r="C55" s="36">
        <v>1623102</v>
      </c>
      <c r="D55" s="12">
        <v>1688528</v>
      </c>
      <c r="E55" s="12">
        <v>1694478</v>
      </c>
      <c r="F55" s="53">
        <f t="shared" si="3"/>
        <v>1668702.6666666667</v>
      </c>
      <c r="G55" s="11">
        <f t="shared" si="12"/>
        <v>39603.235036210528</v>
      </c>
      <c r="H55" s="24">
        <f t="shared" si="13"/>
        <v>2.3732948851409432</v>
      </c>
      <c r="I55" s="54"/>
    </row>
    <row r="56" spans="1:9" s="1" customFormat="1" ht="31.5" customHeight="1" thickBot="1" x14ac:dyDescent="0.35">
      <c r="A56" s="55" t="s">
        <v>55</v>
      </c>
      <c r="B56" s="52" t="s">
        <v>26</v>
      </c>
      <c r="C56" s="37">
        <v>871570</v>
      </c>
      <c r="D56" s="15">
        <v>956224</v>
      </c>
      <c r="E56" s="15">
        <v>976988</v>
      </c>
      <c r="F56" s="40">
        <f t="shared" si="3"/>
        <v>934927.33333333337</v>
      </c>
      <c r="G56" s="21">
        <f t="shared" si="12"/>
        <v>55842.633259305861</v>
      </c>
      <c r="H56" s="28">
        <f t="shared" si="13"/>
        <v>5.9729383523538582</v>
      </c>
    </row>
    <row r="57" spans="1:9" s="1" customFormat="1" ht="20.100000000000001" customHeight="1" thickBot="1" x14ac:dyDescent="0.3">
      <c r="A57" s="94" t="s">
        <v>9</v>
      </c>
      <c r="B57" s="95"/>
      <c r="C57" s="29" t="s">
        <v>35</v>
      </c>
      <c r="D57" s="27" t="s">
        <v>35</v>
      </c>
      <c r="E57" s="27" t="s">
        <v>35</v>
      </c>
      <c r="F57" s="26" t="s">
        <v>9</v>
      </c>
      <c r="G57" s="27" t="s">
        <v>9</v>
      </c>
      <c r="H57" s="42" t="s">
        <v>9</v>
      </c>
    </row>
    <row r="58" spans="1:9" s="1" customFormat="1" ht="20.100000000000001" customHeight="1" x14ac:dyDescent="0.3">
      <c r="A58" s="55" t="s">
        <v>47</v>
      </c>
      <c r="B58" s="52" t="s">
        <v>17</v>
      </c>
      <c r="C58" s="35">
        <v>12613</v>
      </c>
      <c r="D58" s="14">
        <v>8136</v>
      </c>
      <c r="E58" s="14">
        <v>7854</v>
      </c>
      <c r="F58" s="43">
        <f t="shared" ref="F58:F65" si="14">AVERAGE(C58:E58)</f>
        <v>9534.3333333333339</v>
      </c>
      <c r="G58" s="20">
        <f>STDEVA(C58:E58)</f>
        <v>2669.9292749684105</v>
      </c>
      <c r="H58" s="23">
        <f>G58/F58*100</f>
        <v>28.003313725501627</v>
      </c>
    </row>
    <row r="59" spans="1:9" s="1" customFormat="1" ht="20.100000000000001" customHeight="1" x14ac:dyDescent="0.3">
      <c r="A59" s="55" t="s">
        <v>48</v>
      </c>
      <c r="B59" s="52" t="s">
        <v>20</v>
      </c>
      <c r="C59" s="36">
        <v>41463</v>
      </c>
      <c r="D59" s="12">
        <v>6209</v>
      </c>
      <c r="E59" s="12">
        <v>7146</v>
      </c>
      <c r="F59" s="19">
        <f t="shared" si="14"/>
        <v>18272.666666666668</v>
      </c>
      <c r="G59" s="11">
        <f t="shared" ref="G59:G65" si="15">STDEVA(C59:E59)</f>
        <v>20088.881560040452</v>
      </c>
      <c r="H59" s="24">
        <f t="shared" ref="H59:H65" si="16">G59/F59*100</f>
        <v>109.9395174579907</v>
      </c>
    </row>
    <row r="60" spans="1:9" s="1" customFormat="1" ht="20.100000000000001" customHeight="1" x14ac:dyDescent="0.3">
      <c r="A60" s="55" t="s">
        <v>49</v>
      </c>
      <c r="B60" s="52" t="s">
        <v>21</v>
      </c>
      <c r="C60" s="36">
        <v>35262</v>
      </c>
      <c r="D60" s="12">
        <v>36625</v>
      </c>
      <c r="E60" s="12">
        <v>19255</v>
      </c>
      <c r="F60" s="19">
        <f t="shared" si="14"/>
        <v>30380.666666666668</v>
      </c>
      <c r="G60" s="11">
        <f t="shared" si="15"/>
        <v>9659.1814525524496</v>
      </c>
      <c r="H60" s="24">
        <f t="shared" si="16"/>
        <v>31.793842967739732</v>
      </c>
    </row>
    <row r="61" spans="1:9" s="1" customFormat="1" ht="20.100000000000001" customHeight="1" x14ac:dyDescent="0.3">
      <c r="A61" s="55" t="s">
        <v>50</v>
      </c>
      <c r="B61" s="52" t="s">
        <v>22</v>
      </c>
      <c r="C61" s="36">
        <v>1832</v>
      </c>
      <c r="D61" s="12">
        <v>2134</v>
      </c>
      <c r="E61" s="12">
        <v>1002</v>
      </c>
      <c r="F61" s="19">
        <f t="shared" si="14"/>
        <v>1656</v>
      </c>
      <c r="G61" s="11">
        <f t="shared" si="15"/>
        <v>586.16379963283305</v>
      </c>
      <c r="H61" s="31">
        <f>G61/F61*100</f>
        <v>35.3963647121276</v>
      </c>
    </row>
    <row r="62" spans="1:9" s="1" customFormat="1" ht="20.100000000000001" customHeight="1" x14ac:dyDescent="0.3">
      <c r="A62" s="55" t="s">
        <v>51</v>
      </c>
      <c r="B62" s="52" t="s">
        <v>23</v>
      </c>
      <c r="C62" s="36">
        <v>2272</v>
      </c>
      <c r="D62" s="12">
        <v>1366</v>
      </c>
      <c r="E62" s="12">
        <v>1109</v>
      </c>
      <c r="F62" s="19">
        <f t="shared" si="14"/>
        <v>1582.3333333333333</v>
      </c>
      <c r="G62" s="11">
        <f t="shared" si="15"/>
        <v>610.93562126735867</v>
      </c>
      <c r="H62" s="31">
        <f>G62/F62*100</f>
        <v>38.609792791280306</v>
      </c>
    </row>
    <row r="63" spans="1:9" s="1" customFormat="1" ht="20.100000000000001" customHeight="1" x14ac:dyDescent="0.3">
      <c r="A63" s="55" t="s">
        <v>52</v>
      </c>
      <c r="B63" s="52" t="s">
        <v>24</v>
      </c>
      <c r="C63" s="36">
        <v>2599</v>
      </c>
      <c r="D63" s="12">
        <v>1610</v>
      </c>
      <c r="E63" s="12">
        <v>2448</v>
      </c>
      <c r="F63" s="19">
        <f t="shared" si="14"/>
        <v>2219</v>
      </c>
      <c r="G63" s="11">
        <f t="shared" si="15"/>
        <v>532.78607339156304</v>
      </c>
      <c r="H63" s="24">
        <f t="shared" si="16"/>
        <v>24.010188075329562</v>
      </c>
    </row>
    <row r="64" spans="1:9" s="1" customFormat="1" ht="19.5" customHeight="1" x14ac:dyDescent="0.3">
      <c r="A64" s="55" t="s">
        <v>53</v>
      </c>
      <c r="B64" s="52" t="s">
        <v>25</v>
      </c>
      <c r="C64" s="36">
        <v>1514971</v>
      </c>
      <c r="D64" s="12">
        <v>1559278</v>
      </c>
      <c r="E64" s="12">
        <v>1665142</v>
      </c>
      <c r="F64" s="53">
        <f t="shared" si="14"/>
        <v>1579797</v>
      </c>
      <c r="G64" s="11">
        <f t="shared" si="15"/>
        <v>77159.602973317582</v>
      </c>
      <c r="H64" s="24">
        <f t="shared" si="16"/>
        <v>4.8841466956398563</v>
      </c>
      <c r="I64" s="54"/>
    </row>
    <row r="65" spans="1:9" s="1" customFormat="1" ht="31.5" customHeight="1" thickBot="1" x14ac:dyDescent="0.35">
      <c r="A65" s="55" t="s">
        <v>55</v>
      </c>
      <c r="B65" s="52" t="s">
        <v>26</v>
      </c>
      <c r="C65" s="37">
        <v>1340419</v>
      </c>
      <c r="D65" s="15">
        <v>1188540</v>
      </c>
      <c r="E65" s="15">
        <v>1630388</v>
      </c>
      <c r="F65" s="40">
        <f t="shared" si="14"/>
        <v>1386449</v>
      </c>
      <c r="G65" s="21">
        <f t="shared" si="15"/>
        <v>224491.61331996348</v>
      </c>
      <c r="H65" s="28">
        <f t="shared" si="16"/>
        <v>16.191840689413276</v>
      </c>
    </row>
    <row r="66" spans="1:9" s="1" customFormat="1" ht="20.100000000000001" customHeight="1" thickBot="1" x14ac:dyDescent="0.3">
      <c r="A66" s="94" t="s">
        <v>5</v>
      </c>
      <c r="B66" s="95"/>
      <c r="C66" s="29" t="s">
        <v>36</v>
      </c>
      <c r="D66" s="27" t="s">
        <v>36</v>
      </c>
      <c r="E66" s="27" t="s">
        <v>36</v>
      </c>
      <c r="F66" s="26" t="s">
        <v>5</v>
      </c>
      <c r="G66" s="27" t="s">
        <v>5</v>
      </c>
      <c r="H66" s="42" t="s">
        <v>5</v>
      </c>
    </row>
    <row r="67" spans="1:9" s="1" customFormat="1" ht="20.100000000000001" customHeight="1" x14ac:dyDescent="0.3">
      <c r="A67" s="55" t="s">
        <v>47</v>
      </c>
      <c r="B67" s="52" t="s">
        <v>17</v>
      </c>
      <c r="C67" s="35">
        <v>6821</v>
      </c>
      <c r="D67" s="14">
        <v>4152</v>
      </c>
      <c r="E67" s="14">
        <v>3491</v>
      </c>
      <c r="F67" s="43">
        <f t="shared" ref="F67:F74" si="17">AVERAGE(C67:E67)</f>
        <v>4821.333333333333</v>
      </c>
      <c r="G67" s="20">
        <f>STDEVA(C67:E67)</f>
        <v>1763.0173945067404</v>
      </c>
      <c r="H67" s="23">
        <f>G67/F67*100</f>
        <v>36.56700901216967</v>
      </c>
    </row>
    <row r="68" spans="1:9" s="1" customFormat="1" ht="20.100000000000001" customHeight="1" x14ac:dyDescent="0.3">
      <c r="A68" s="55" t="s">
        <v>48</v>
      </c>
      <c r="B68" s="52" t="s">
        <v>20</v>
      </c>
      <c r="C68" s="36">
        <v>23279</v>
      </c>
      <c r="D68" s="12">
        <v>5934</v>
      </c>
      <c r="E68" s="12">
        <v>5760</v>
      </c>
      <c r="F68" s="19">
        <f t="shared" si="17"/>
        <v>11657.666666666666</v>
      </c>
      <c r="G68" s="11">
        <f t="shared" ref="G68:G74" si="18">STDEVA(C68:E68)</f>
        <v>10064.745914991265</v>
      </c>
      <c r="H68" s="24">
        <f t="shared" ref="H68:H74" si="19">G68/F68*100</f>
        <v>86.335852643392897</v>
      </c>
    </row>
    <row r="69" spans="1:9" s="1" customFormat="1" ht="20.100000000000001" customHeight="1" x14ac:dyDescent="0.3">
      <c r="A69" s="55" t="s">
        <v>49</v>
      </c>
      <c r="B69" s="52" t="s">
        <v>21</v>
      </c>
      <c r="C69" s="36">
        <v>18685</v>
      </c>
      <c r="D69" s="12">
        <v>18200</v>
      </c>
      <c r="E69" s="12">
        <v>10829</v>
      </c>
      <c r="F69" s="19">
        <f t="shared" si="17"/>
        <v>15904.666666666666</v>
      </c>
      <c r="G69" s="11">
        <f t="shared" si="18"/>
        <v>4402.3403245697982</v>
      </c>
      <c r="H69" s="24">
        <f t="shared" si="19"/>
        <v>27.679551020055737</v>
      </c>
    </row>
    <row r="70" spans="1:9" s="1" customFormat="1" ht="20.100000000000001" customHeight="1" x14ac:dyDescent="0.3">
      <c r="A70" s="55" t="s">
        <v>50</v>
      </c>
      <c r="B70" s="52" t="s">
        <v>22</v>
      </c>
      <c r="C70" s="36">
        <v>956</v>
      </c>
      <c r="D70" s="12">
        <v>1596</v>
      </c>
      <c r="E70" s="12">
        <v>981</v>
      </c>
      <c r="F70" s="19">
        <f t="shared" si="17"/>
        <v>1177.6666666666667</v>
      </c>
      <c r="G70" s="11">
        <f t="shared" si="18"/>
        <v>362.50287355182888</v>
      </c>
      <c r="H70" s="24">
        <f>G70/F70*100</f>
        <v>30.781449777964522</v>
      </c>
    </row>
    <row r="71" spans="1:9" s="1" customFormat="1" ht="20.100000000000001" customHeight="1" x14ac:dyDescent="0.3">
      <c r="A71" s="55" t="s">
        <v>51</v>
      </c>
      <c r="B71" s="52" t="s">
        <v>23</v>
      </c>
      <c r="C71" s="36">
        <v>1254</v>
      </c>
      <c r="D71" s="12">
        <v>540</v>
      </c>
      <c r="E71" s="12">
        <v>353</v>
      </c>
      <c r="F71" s="19">
        <f t="shared" si="17"/>
        <v>715.66666666666663</v>
      </c>
      <c r="G71" s="11">
        <f t="shared" si="18"/>
        <v>475.49377843809202</v>
      </c>
      <c r="H71" s="24">
        <f>G71/F71*100</f>
        <v>66.440677005788359</v>
      </c>
    </row>
    <row r="72" spans="1:9" s="1" customFormat="1" ht="20.100000000000001" customHeight="1" x14ac:dyDescent="0.3">
      <c r="A72" s="55" t="s">
        <v>52</v>
      </c>
      <c r="B72" s="52" t="s">
        <v>24</v>
      </c>
      <c r="C72" s="36">
        <v>18530</v>
      </c>
      <c r="D72" s="12">
        <v>12214</v>
      </c>
      <c r="E72" s="12">
        <v>22352</v>
      </c>
      <c r="F72" s="19">
        <f t="shared" si="17"/>
        <v>17698.666666666668</v>
      </c>
      <c r="G72" s="11">
        <f t="shared" si="18"/>
        <v>5119.8727848778935</v>
      </c>
      <c r="H72" s="24">
        <f t="shared" si="19"/>
        <v>28.928014077583398</v>
      </c>
    </row>
    <row r="73" spans="1:9" s="1" customFormat="1" ht="19.5" customHeight="1" x14ac:dyDescent="0.3">
      <c r="A73" s="55" t="s">
        <v>53</v>
      </c>
      <c r="B73" s="52" t="s">
        <v>25</v>
      </c>
      <c r="C73" s="36">
        <v>803873</v>
      </c>
      <c r="D73" s="12">
        <v>819176</v>
      </c>
      <c r="E73" s="12">
        <v>686119</v>
      </c>
      <c r="F73" s="53">
        <f t="shared" si="17"/>
        <v>769722.66666666663</v>
      </c>
      <c r="G73" s="11">
        <f t="shared" si="18"/>
        <v>72806.079844566106</v>
      </c>
      <c r="H73" s="24">
        <f t="shared" si="19"/>
        <v>9.4587418296849055</v>
      </c>
      <c r="I73" s="54"/>
    </row>
    <row r="74" spans="1:9" s="1" customFormat="1" ht="31.5" customHeight="1" thickBot="1" x14ac:dyDescent="0.35">
      <c r="A74" s="55" t="s">
        <v>55</v>
      </c>
      <c r="B74" s="52" t="s">
        <v>26</v>
      </c>
      <c r="C74" s="37">
        <v>90715</v>
      </c>
      <c r="D74" s="15">
        <v>71881</v>
      </c>
      <c r="E74" s="15">
        <v>56414</v>
      </c>
      <c r="F74" s="40">
        <f t="shared" si="17"/>
        <v>73003.333333333328</v>
      </c>
      <c r="G74" s="21">
        <f t="shared" si="18"/>
        <v>17178.020093518724</v>
      </c>
      <c r="H74" s="28">
        <f t="shared" si="19"/>
        <v>23.530459924458324</v>
      </c>
    </row>
    <row r="75" spans="1:9" s="1" customFormat="1" ht="20.100000000000001" customHeight="1" thickBot="1" x14ac:dyDescent="0.3">
      <c r="A75" s="94" t="s">
        <v>6</v>
      </c>
      <c r="B75" s="95"/>
      <c r="C75" s="29" t="s">
        <v>37</v>
      </c>
      <c r="D75" s="27" t="s">
        <v>37</v>
      </c>
      <c r="E75" s="27" t="s">
        <v>37</v>
      </c>
      <c r="F75" s="26" t="s">
        <v>6</v>
      </c>
      <c r="G75" s="27" t="s">
        <v>6</v>
      </c>
      <c r="H75" s="42" t="s">
        <v>6</v>
      </c>
    </row>
    <row r="76" spans="1:9" s="1" customFormat="1" ht="20.100000000000001" customHeight="1" x14ac:dyDescent="0.3">
      <c r="A76" s="55" t="s">
        <v>47</v>
      </c>
      <c r="B76" s="52" t="s">
        <v>17</v>
      </c>
      <c r="C76" s="35">
        <v>78983</v>
      </c>
      <c r="D76" s="14">
        <v>53132</v>
      </c>
      <c r="E76" s="14">
        <v>53933</v>
      </c>
      <c r="F76" s="43">
        <f t="shared" ref="F76:F83" si="20">AVERAGE(C76:E76)</f>
        <v>62016</v>
      </c>
      <c r="G76" s="20">
        <f>STDEVA(C76:E76)</f>
        <v>14699.310085850968</v>
      </c>
      <c r="H76" s="23">
        <f>G76/F76*100</f>
        <v>23.702447893851534</v>
      </c>
    </row>
    <row r="77" spans="1:9" s="1" customFormat="1" ht="20.100000000000001" customHeight="1" x14ac:dyDescent="0.3">
      <c r="A77" s="55" t="s">
        <v>48</v>
      </c>
      <c r="B77" s="52" t="s">
        <v>20</v>
      </c>
      <c r="C77" s="36">
        <v>262208</v>
      </c>
      <c r="D77" s="12">
        <v>247101</v>
      </c>
      <c r="E77" s="12">
        <v>215078</v>
      </c>
      <c r="F77" s="19">
        <f t="shared" si="20"/>
        <v>241462.33333333334</v>
      </c>
      <c r="G77" s="11">
        <f t="shared" ref="G77:G83" si="21">STDEVA(C77:E77)</f>
        <v>24065.642445888148</v>
      </c>
      <c r="H77" s="24">
        <f t="shared" ref="H77:H83" si="22">G77/F77*100</f>
        <v>9.9666238264442129</v>
      </c>
    </row>
    <row r="78" spans="1:9" s="1" customFormat="1" ht="20.100000000000001" customHeight="1" x14ac:dyDescent="0.3">
      <c r="A78" s="55" t="s">
        <v>49</v>
      </c>
      <c r="B78" s="52" t="s">
        <v>21</v>
      </c>
      <c r="C78" s="36">
        <v>38086</v>
      </c>
      <c r="D78" s="12">
        <v>31184</v>
      </c>
      <c r="E78" s="12">
        <v>19058</v>
      </c>
      <c r="F78" s="19">
        <f t="shared" si="20"/>
        <v>29442.666666666668</v>
      </c>
      <c r="G78" s="11">
        <f t="shared" si="21"/>
        <v>9632.7762007291149</v>
      </c>
      <c r="H78" s="24">
        <f t="shared" si="22"/>
        <v>32.717064353531541</v>
      </c>
    </row>
    <row r="79" spans="1:9" s="1" customFormat="1" ht="20.100000000000001" customHeight="1" x14ac:dyDescent="0.3">
      <c r="A79" s="55" t="s">
        <v>50</v>
      </c>
      <c r="B79" s="52" t="s">
        <v>22</v>
      </c>
      <c r="C79" s="36" t="s">
        <v>34</v>
      </c>
      <c r="D79" s="12" t="s">
        <v>34</v>
      </c>
      <c r="E79" s="12" t="s">
        <v>34</v>
      </c>
      <c r="F79" s="19" t="s">
        <v>34</v>
      </c>
      <c r="G79" s="11"/>
      <c r="H79" s="24"/>
    </row>
    <row r="80" spans="1:9" s="1" customFormat="1" ht="20.100000000000001" customHeight="1" x14ac:dyDescent="0.3">
      <c r="A80" s="55" t="s">
        <v>51</v>
      </c>
      <c r="B80" s="52" t="s">
        <v>23</v>
      </c>
      <c r="C80" s="36" t="s">
        <v>34</v>
      </c>
      <c r="D80" s="12" t="s">
        <v>34</v>
      </c>
      <c r="E80" s="12" t="s">
        <v>34</v>
      </c>
      <c r="F80" s="19" t="s">
        <v>34</v>
      </c>
      <c r="G80" s="11"/>
      <c r="H80" s="24"/>
    </row>
    <row r="81" spans="1:9" s="1" customFormat="1" ht="20.100000000000001" customHeight="1" x14ac:dyDescent="0.3">
      <c r="A81" s="55" t="s">
        <v>52</v>
      </c>
      <c r="B81" s="52" t="s">
        <v>24</v>
      </c>
      <c r="C81" s="36" t="s">
        <v>34</v>
      </c>
      <c r="D81" s="12" t="s">
        <v>34</v>
      </c>
      <c r="E81" s="12" t="s">
        <v>34</v>
      </c>
      <c r="F81" s="19" t="s">
        <v>34</v>
      </c>
      <c r="G81" s="11"/>
      <c r="H81" s="24"/>
    </row>
    <row r="82" spans="1:9" s="1" customFormat="1" ht="19.5" customHeight="1" x14ac:dyDescent="0.3">
      <c r="A82" s="55" t="s">
        <v>53</v>
      </c>
      <c r="B82" s="52" t="s">
        <v>25</v>
      </c>
      <c r="C82" s="36">
        <v>1378504</v>
      </c>
      <c r="D82" s="12">
        <v>1506713</v>
      </c>
      <c r="E82" s="12">
        <v>1588717</v>
      </c>
      <c r="F82" s="53">
        <f t="shared" si="20"/>
        <v>1491311.3333333333</v>
      </c>
      <c r="G82" s="11">
        <f t="shared" si="21"/>
        <v>105949.44475707899</v>
      </c>
      <c r="H82" s="24">
        <f t="shared" si="22"/>
        <v>7.1044484400359282</v>
      </c>
      <c r="I82" s="54"/>
    </row>
    <row r="83" spans="1:9" s="1" customFormat="1" ht="31.5" customHeight="1" thickBot="1" x14ac:dyDescent="0.35">
      <c r="A83" s="55" t="s">
        <v>55</v>
      </c>
      <c r="B83" s="52" t="s">
        <v>26</v>
      </c>
      <c r="C83" s="37">
        <v>902187</v>
      </c>
      <c r="D83" s="15">
        <v>942623</v>
      </c>
      <c r="E83" s="15">
        <v>1168214</v>
      </c>
      <c r="F83" s="40">
        <f t="shared" si="20"/>
        <v>1004341.3333333334</v>
      </c>
      <c r="G83" s="21">
        <f t="shared" si="21"/>
        <v>143350.81333683897</v>
      </c>
      <c r="H83" s="28">
        <f t="shared" si="22"/>
        <v>14.273116975188943</v>
      </c>
    </row>
    <row r="84" spans="1:9" s="1" customFormat="1" ht="20.100000000000001" customHeight="1" thickBot="1" x14ac:dyDescent="0.3">
      <c r="A84" s="94" t="s">
        <v>15</v>
      </c>
      <c r="B84" s="95"/>
      <c r="C84" s="45" t="s">
        <v>38</v>
      </c>
      <c r="D84" s="46" t="s">
        <v>38</v>
      </c>
      <c r="E84" s="46" t="s">
        <v>38</v>
      </c>
      <c r="F84" s="47" t="s">
        <v>15</v>
      </c>
      <c r="G84" s="46" t="s">
        <v>15</v>
      </c>
      <c r="H84" s="48" t="s">
        <v>15</v>
      </c>
    </row>
    <row r="85" spans="1:9" s="1" customFormat="1" ht="20.100000000000001" customHeight="1" x14ac:dyDescent="0.3">
      <c r="A85" s="55" t="s">
        <v>47</v>
      </c>
      <c r="B85" s="52" t="s">
        <v>17</v>
      </c>
      <c r="C85" s="36" t="s">
        <v>34</v>
      </c>
      <c r="D85" s="12" t="s">
        <v>34</v>
      </c>
      <c r="E85" s="12" t="s">
        <v>34</v>
      </c>
      <c r="F85" s="19" t="s">
        <v>34</v>
      </c>
      <c r="G85" s="11"/>
      <c r="H85" s="24"/>
    </row>
    <row r="86" spans="1:9" s="1" customFormat="1" ht="20.100000000000001" customHeight="1" x14ac:dyDescent="0.3">
      <c r="A86" s="55" t="s">
        <v>48</v>
      </c>
      <c r="B86" s="52" t="s">
        <v>20</v>
      </c>
      <c r="C86" s="36" t="s">
        <v>34</v>
      </c>
      <c r="D86" s="12">
        <v>8221</v>
      </c>
      <c r="E86" s="12">
        <v>9556</v>
      </c>
      <c r="F86" s="19">
        <f t="shared" ref="F86" si="23">AVERAGE(C86:E86)</f>
        <v>8888.5</v>
      </c>
      <c r="G86" s="11"/>
      <c r="H86" s="24"/>
    </row>
    <row r="87" spans="1:9" s="1" customFormat="1" ht="20.100000000000001" customHeight="1" x14ac:dyDescent="0.3">
      <c r="A87" s="55" t="s">
        <v>49</v>
      </c>
      <c r="B87" s="52" t="s">
        <v>21</v>
      </c>
      <c r="C87" s="36" t="s">
        <v>34</v>
      </c>
      <c r="D87" s="12" t="s">
        <v>34</v>
      </c>
      <c r="E87" s="12" t="s">
        <v>34</v>
      </c>
      <c r="F87" s="19" t="s">
        <v>34</v>
      </c>
      <c r="G87" s="11"/>
      <c r="H87" s="24"/>
    </row>
    <row r="88" spans="1:9" s="1" customFormat="1" ht="20.100000000000001" customHeight="1" x14ac:dyDescent="0.3">
      <c r="A88" s="55" t="s">
        <v>50</v>
      </c>
      <c r="B88" s="52" t="s">
        <v>22</v>
      </c>
      <c r="C88" s="36" t="s">
        <v>34</v>
      </c>
      <c r="D88" s="12" t="s">
        <v>34</v>
      </c>
      <c r="E88" s="12" t="s">
        <v>34</v>
      </c>
      <c r="F88" s="19" t="s">
        <v>34</v>
      </c>
      <c r="G88" s="11"/>
      <c r="H88" s="24"/>
    </row>
    <row r="89" spans="1:9" s="1" customFormat="1" ht="20.100000000000001" customHeight="1" x14ac:dyDescent="0.3">
      <c r="A89" s="55" t="s">
        <v>51</v>
      </c>
      <c r="B89" s="52" t="s">
        <v>23</v>
      </c>
      <c r="C89" s="36" t="s">
        <v>34</v>
      </c>
      <c r="D89" s="12" t="s">
        <v>34</v>
      </c>
      <c r="E89" s="12" t="s">
        <v>34</v>
      </c>
      <c r="F89" s="19" t="s">
        <v>34</v>
      </c>
      <c r="G89" s="11"/>
      <c r="H89" s="24"/>
    </row>
    <row r="90" spans="1:9" s="1" customFormat="1" ht="20.100000000000001" customHeight="1" x14ac:dyDescent="0.3">
      <c r="A90" s="55" t="s">
        <v>52</v>
      </c>
      <c r="B90" s="52" t="s">
        <v>24</v>
      </c>
      <c r="C90" s="36" t="s">
        <v>34</v>
      </c>
      <c r="D90" s="12" t="s">
        <v>34</v>
      </c>
      <c r="E90" s="12" t="s">
        <v>34</v>
      </c>
      <c r="F90" s="19" t="s">
        <v>34</v>
      </c>
      <c r="G90" s="11"/>
      <c r="H90" s="24"/>
    </row>
    <row r="91" spans="1:9" s="1" customFormat="1" ht="19.5" customHeight="1" x14ac:dyDescent="0.3">
      <c r="A91" s="55" t="s">
        <v>53</v>
      </c>
      <c r="B91" s="52" t="s">
        <v>25</v>
      </c>
      <c r="C91" s="36" t="s">
        <v>42</v>
      </c>
      <c r="D91" s="12" t="s">
        <v>42</v>
      </c>
      <c r="E91" s="12" t="s">
        <v>42</v>
      </c>
      <c r="F91" s="19"/>
      <c r="G91" s="11"/>
      <c r="H91" s="24"/>
    </row>
    <row r="92" spans="1:9" s="1" customFormat="1" ht="31.5" customHeight="1" thickBot="1" x14ac:dyDescent="0.35">
      <c r="A92" s="55" t="s">
        <v>55</v>
      </c>
      <c r="B92" s="52" t="s">
        <v>26</v>
      </c>
      <c r="C92" s="38" t="s">
        <v>41</v>
      </c>
      <c r="D92" s="22" t="s">
        <v>41</v>
      </c>
      <c r="E92" s="22" t="s">
        <v>41</v>
      </c>
      <c r="F92" s="40"/>
      <c r="G92" s="21"/>
      <c r="H92" s="28"/>
    </row>
    <row r="93" spans="1:9" s="1" customFormat="1" ht="20.100000000000001" customHeight="1" thickBot="1" x14ac:dyDescent="0.3">
      <c r="A93" s="94" t="s">
        <v>14</v>
      </c>
      <c r="B93" s="95"/>
      <c r="C93" s="29" t="s">
        <v>39</v>
      </c>
      <c r="D93" s="27" t="s">
        <v>39</v>
      </c>
      <c r="E93" s="27" t="s">
        <v>39</v>
      </c>
      <c r="F93" s="26" t="s">
        <v>14</v>
      </c>
      <c r="G93" s="27" t="s">
        <v>14</v>
      </c>
      <c r="H93" s="42" t="s">
        <v>14</v>
      </c>
    </row>
    <row r="94" spans="1:9" s="1" customFormat="1" ht="20.100000000000001" customHeight="1" x14ac:dyDescent="0.3">
      <c r="A94" s="55" t="s">
        <v>47</v>
      </c>
      <c r="B94" s="52" t="s">
        <v>17</v>
      </c>
      <c r="C94" s="35">
        <v>636719</v>
      </c>
      <c r="D94" s="14">
        <v>420257</v>
      </c>
      <c r="E94" s="14">
        <v>432667</v>
      </c>
      <c r="F94" s="43">
        <f t="shared" ref="F94:F101" si="24">AVERAGE(C94:E94)</f>
        <v>496547.66666666669</v>
      </c>
      <c r="G94" s="20">
        <f>STDEVA(C94:E94)</f>
        <v>121550.41769296111</v>
      </c>
      <c r="H94" s="23">
        <f>G94/F94*100</f>
        <v>24.479103589174272</v>
      </c>
    </row>
    <row r="95" spans="1:9" s="1" customFormat="1" ht="20.100000000000001" customHeight="1" x14ac:dyDescent="0.3">
      <c r="A95" s="55" t="s">
        <v>48</v>
      </c>
      <c r="B95" s="52" t="s">
        <v>20</v>
      </c>
      <c r="C95" s="36">
        <v>203977</v>
      </c>
      <c r="D95" s="12">
        <v>149997</v>
      </c>
      <c r="E95" s="12">
        <v>117286</v>
      </c>
      <c r="F95" s="19">
        <f t="shared" si="24"/>
        <v>157086.66666666666</v>
      </c>
      <c r="G95" s="11">
        <f t="shared" ref="G95:G101" si="25">STDEVA(C95:E95)</f>
        <v>43778.189779082182</v>
      </c>
      <c r="H95" s="24">
        <f t="shared" ref="H95:H101" si="26">G95/F95*100</f>
        <v>27.868813253245882</v>
      </c>
    </row>
    <row r="96" spans="1:9" s="1" customFormat="1" ht="20.100000000000001" customHeight="1" x14ac:dyDescent="0.3">
      <c r="A96" s="55" t="s">
        <v>49</v>
      </c>
      <c r="B96" s="52" t="s">
        <v>21</v>
      </c>
      <c r="C96" s="36">
        <v>54565</v>
      </c>
      <c r="D96" s="12">
        <v>56386</v>
      </c>
      <c r="E96" s="12">
        <v>29107</v>
      </c>
      <c r="F96" s="19">
        <f t="shared" si="24"/>
        <v>46686</v>
      </c>
      <c r="G96" s="11">
        <f t="shared" si="25"/>
        <v>15251.063602254106</v>
      </c>
      <c r="H96" s="24">
        <f t="shared" si="26"/>
        <v>32.667316973512627</v>
      </c>
    </row>
    <row r="97" spans="1:9" s="1" customFormat="1" ht="20.100000000000001" customHeight="1" x14ac:dyDescent="0.3">
      <c r="A97" s="55" t="s">
        <v>50</v>
      </c>
      <c r="B97" s="52" t="s">
        <v>22</v>
      </c>
      <c r="C97" s="36">
        <v>31781</v>
      </c>
      <c r="D97" s="12">
        <v>45362</v>
      </c>
      <c r="E97" s="12">
        <v>48611</v>
      </c>
      <c r="F97" s="19">
        <f t="shared" si="24"/>
        <v>41918</v>
      </c>
      <c r="G97" s="11">
        <f t="shared" si="25"/>
        <v>8927.9380038170075</v>
      </c>
      <c r="H97" s="24">
        <f>G97/F97*100</f>
        <v>21.298578185545608</v>
      </c>
    </row>
    <row r="98" spans="1:9" s="1" customFormat="1" ht="20.100000000000001" customHeight="1" x14ac:dyDescent="0.3">
      <c r="A98" s="55" t="s">
        <v>51</v>
      </c>
      <c r="B98" s="52" t="s">
        <v>23</v>
      </c>
      <c r="C98" s="36">
        <v>19473</v>
      </c>
      <c r="D98" s="12">
        <v>39833</v>
      </c>
      <c r="E98" s="12">
        <v>29757</v>
      </c>
      <c r="F98" s="19">
        <f t="shared" si="24"/>
        <v>29687.666666666668</v>
      </c>
      <c r="G98" s="11">
        <f t="shared" si="25"/>
        <v>10180.177077700233</v>
      </c>
      <c r="H98" s="24">
        <f>G98/F98*100</f>
        <v>34.290930277557116</v>
      </c>
    </row>
    <row r="99" spans="1:9" s="1" customFormat="1" ht="20.100000000000001" customHeight="1" x14ac:dyDescent="0.3">
      <c r="A99" s="55" t="s">
        <v>52</v>
      </c>
      <c r="B99" s="52" t="s">
        <v>24</v>
      </c>
      <c r="C99" s="36">
        <v>2914</v>
      </c>
      <c r="D99" s="12">
        <v>3672</v>
      </c>
      <c r="E99" s="12">
        <v>2810</v>
      </c>
      <c r="F99" s="19">
        <f t="shared" si="24"/>
        <v>3132</v>
      </c>
      <c r="G99" s="11">
        <f t="shared" si="25"/>
        <v>470.53586473296593</v>
      </c>
      <c r="H99" s="24">
        <f t="shared" si="26"/>
        <v>15.023495042559576</v>
      </c>
    </row>
    <row r="100" spans="1:9" s="1" customFormat="1" ht="19.5" customHeight="1" x14ac:dyDescent="0.3">
      <c r="A100" s="55" t="s">
        <v>53</v>
      </c>
      <c r="B100" s="52" t="s">
        <v>25</v>
      </c>
      <c r="C100" s="36">
        <v>5908223</v>
      </c>
      <c r="D100" s="12">
        <v>6441384</v>
      </c>
      <c r="E100" s="12">
        <v>6606619</v>
      </c>
      <c r="F100" s="53">
        <f t="shared" si="24"/>
        <v>6318742</v>
      </c>
      <c r="G100" s="11">
        <f t="shared" si="25"/>
        <v>364993.20312438696</v>
      </c>
      <c r="H100" s="24">
        <f t="shared" si="26"/>
        <v>5.7763586980507666</v>
      </c>
      <c r="I100" s="54"/>
    </row>
    <row r="101" spans="1:9" s="1" customFormat="1" ht="31.5" customHeight="1" thickBot="1" x14ac:dyDescent="0.35">
      <c r="A101" s="55" t="s">
        <v>55</v>
      </c>
      <c r="B101" s="52" t="s">
        <v>26</v>
      </c>
      <c r="C101" s="37">
        <v>4987203</v>
      </c>
      <c r="D101" s="15">
        <v>6015281</v>
      </c>
      <c r="E101" s="15">
        <v>6638382</v>
      </c>
      <c r="F101" s="40">
        <f t="shared" si="24"/>
        <v>5880288.666666667</v>
      </c>
      <c r="G101" s="21">
        <f t="shared" si="25"/>
        <v>833825.65327191504</v>
      </c>
      <c r="H101" s="28">
        <f t="shared" si="26"/>
        <v>14.180012250054761</v>
      </c>
    </row>
    <row r="102" spans="1:9" s="1" customFormat="1" ht="20.100000000000001" customHeight="1" thickBot="1" x14ac:dyDescent="0.3">
      <c r="A102" s="94" t="s">
        <v>7</v>
      </c>
      <c r="B102" s="95"/>
      <c r="C102" s="29" t="s">
        <v>40</v>
      </c>
      <c r="D102" s="27" t="s">
        <v>40</v>
      </c>
      <c r="E102" s="27" t="s">
        <v>40</v>
      </c>
      <c r="F102" s="26" t="s">
        <v>7</v>
      </c>
      <c r="G102" s="27" t="s">
        <v>7</v>
      </c>
      <c r="H102" s="42" t="s">
        <v>7</v>
      </c>
    </row>
    <row r="103" spans="1:9" s="1" customFormat="1" ht="20.100000000000001" customHeight="1" x14ac:dyDescent="0.3">
      <c r="A103" s="67" t="s">
        <v>47</v>
      </c>
      <c r="B103" s="49" t="s">
        <v>17</v>
      </c>
      <c r="C103" s="35">
        <v>3284085</v>
      </c>
      <c r="D103" s="14">
        <v>2869291</v>
      </c>
      <c r="E103" s="14">
        <v>2780695</v>
      </c>
      <c r="F103" s="43">
        <f t="shared" ref="F103:F110" si="27">AVERAGE(C103:E103)</f>
        <v>2978023.6666666665</v>
      </c>
      <c r="G103" s="20">
        <f>STDEVA(C103:E103)</f>
        <v>268733.07877024246</v>
      </c>
      <c r="H103" s="23">
        <f>G103/F103*100</f>
        <v>9.0238731739509053</v>
      </c>
    </row>
    <row r="104" spans="1:9" s="1" customFormat="1" ht="20.100000000000001" customHeight="1" x14ac:dyDescent="0.3">
      <c r="A104" s="68" t="s">
        <v>48</v>
      </c>
      <c r="B104" s="50" t="s">
        <v>20</v>
      </c>
      <c r="C104" s="36">
        <v>182974</v>
      </c>
      <c r="D104" s="12">
        <v>118043</v>
      </c>
      <c r="E104" s="12">
        <v>111222</v>
      </c>
      <c r="F104" s="19">
        <f t="shared" si="27"/>
        <v>137413</v>
      </c>
      <c r="G104" s="11">
        <f t="shared" ref="G104:G110" si="28">STDEVA(C104:E104)</f>
        <v>39604.103966634568</v>
      </c>
      <c r="H104" s="24">
        <f t="shared" ref="H104:H110" si="29">G104/F104*100</f>
        <v>28.821220675361552</v>
      </c>
    </row>
    <row r="105" spans="1:9" s="1" customFormat="1" ht="20.100000000000001" customHeight="1" x14ac:dyDescent="0.3">
      <c r="A105" s="68" t="s">
        <v>49</v>
      </c>
      <c r="B105" s="50" t="s">
        <v>21</v>
      </c>
      <c r="C105" s="36">
        <v>6314</v>
      </c>
      <c r="D105" s="12">
        <v>6689</v>
      </c>
      <c r="E105" s="12">
        <v>4040</v>
      </c>
      <c r="F105" s="19">
        <f t="shared" si="27"/>
        <v>5681</v>
      </c>
      <c r="G105" s="11">
        <f t="shared" si="28"/>
        <v>1433.4632886823435</v>
      </c>
      <c r="H105" s="24">
        <f t="shared" si="29"/>
        <v>25.232587373391013</v>
      </c>
    </row>
    <row r="106" spans="1:9" s="1" customFormat="1" ht="20.100000000000001" customHeight="1" x14ac:dyDescent="0.3">
      <c r="A106" s="68" t="s">
        <v>50</v>
      </c>
      <c r="B106" s="50" t="s">
        <v>22</v>
      </c>
      <c r="C106" s="36">
        <v>1372683</v>
      </c>
      <c r="D106" s="12">
        <v>1443810</v>
      </c>
      <c r="E106" s="12">
        <v>1535847</v>
      </c>
      <c r="F106" s="19">
        <f t="shared" si="27"/>
        <v>1450780</v>
      </c>
      <c r="G106" s="11">
        <f t="shared" si="28"/>
        <v>81805.002285923809</v>
      </c>
      <c r="H106" s="24">
        <f>G106/F106*100</f>
        <v>5.6386910686612586</v>
      </c>
    </row>
    <row r="107" spans="1:9" s="1" customFormat="1" ht="20.100000000000001" customHeight="1" x14ac:dyDescent="0.3">
      <c r="A107" s="68" t="s">
        <v>51</v>
      </c>
      <c r="B107" s="50" t="s">
        <v>23</v>
      </c>
      <c r="C107" s="36">
        <v>580686</v>
      </c>
      <c r="D107" s="12">
        <v>811186</v>
      </c>
      <c r="E107" s="12">
        <v>749670</v>
      </c>
      <c r="F107" s="19">
        <f t="shared" si="27"/>
        <v>713847.33333333337</v>
      </c>
      <c r="G107" s="11">
        <f t="shared" si="28"/>
        <v>119352.46158053621</v>
      </c>
      <c r="H107" s="24">
        <f>G107/F107*100</f>
        <v>16.71960600079796</v>
      </c>
    </row>
    <row r="108" spans="1:9" s="1" customFormat="1" ht="20.100000000000001" customHeight="1" x14ac:dyDescent="0.3">
      <c r="A108" s="68" t="s">
        <v>52</v>
      </c>
      <c r="B108" s="50" t="s">
        <v>24</v>
      </c>
      <c r="C108" s="36" t="s">
        <v>34</v>
      </c>
      <c r="D108" s="12" t="s">
        <v>34</v>
      </c>
      <c r="E108" s="12" t="s">
        <v>34</v>
      </c>
      <c r="F108" s="19"/>
      <c r="G108" s="11"/>
      <c r="H108" s="24"/>
    </row>
    <row r="109" spans="1:9" s="1" customFormat="1" ht="19.5" customHeight="1" x14ac:dyDescent="0.3">
      <c r="A109" s="68" t="s">
        <v>53</v>
      </c>
      <c r="B109" s="50" t="s">
        <v>25</v>
      </c>
      <c r="C109" s="36">
        <v>4097061</v>
      </c>
      <c r="D109" s="12">
        <v>4326579</v>
      </c>
      <c r="E109" s="12">
        <v>4300701</v>
      </c>
      <c r="F109" s="53">
        <f t="shared" si="27"/>
        <v>4241447</v>
      </c>
      <c r="G109" s="11">
        <f t="shared" si="28"/>
        <v>125709.60769965038</v>
      </c>
      <c r="H109" s="24">
        <f t="shared" si="29"/>
        <v>2.9638377586623239</v>
      </c>
      <c r="I109" s="54"/>
    </row>
    <row r="110" spans="1:9" s="1" customFormat="1" ht="31.5" customHeight="1" thickBot="1" x14ac:dyDescent="0.35">
      <c r="A110" s="69" t="s">
        <v>55</v>
      </c>
      <c r="B110" s="51" t="s">
        <v>26</v>
      </c>
      <c r="C110" s="37">
        <v>1995406</v>
      </c>
      <c r="D110" s="15">
        <v>1779187</v>
      </c>
      <c r="E110" s="15">
        <v>2543046</v>
      </c>
      <c r="F110" s="40">
        <f t="shared" si="27"/>
        <v>2105879.6666666665</v>
      </c>
      <c r="G110" s="21">
        <f t="shared" si="28"/>
        <v>393730.19472772599</v>
      </c>
      <c r="H110" s="28">
        <f t="shared" si="29"/>
        <v>18.696709074120538</v>
      </c>
    </row>
    <row r="111" spans="1:9" s="1" customFormat="1" x14ac:dyDescent="0.3">
      <c r="A111" s="56"/>
      <c r="B111" s="7"/>
      <c r="C111" s="8"/>
      <c r="D111" s="8"/>
      <c r="E111" s="8"/>
      <c r="F111" s="8"/>
      <c r="G111" s="8"/>
      <c r="H111" s="8"/>
    </row>
    <row r="112" spans="1:9" s="1" customFormat="1" x14ac:dyDescent="0.3">
      <c r="A112" s="56"/>
      <c r="B112" s="7"/>
      <c r="C112" s="8"/>
      <c r="D112" s="8"/>
      <c r="E112" s="8"/>
      <c r="F112" s="8"/>
      <c r="G112" s="8"/>
      <c r="H112" s="8"/>
    </row>
    <row r="113" spans="1:8" s="1" customFormat="1" x14ac:dyDescent="0.3">
      <c r="A113" s="56"/>
      <c r="B113" s="7"/>
      <c r="C113" s="8"/>
      <c r="D113" s="8"/>
      <c r="E113" s="8"/>
      <c r="F113" s="8"/>
      <c r="G113" s="8"/>
      <c r="H113" s="8"/>
    </row>
    <row r="114" spans="1:8" s="1" customFormat="1" x14ac:dyDescent="0.3">
      <c r="A114" s="56"/>
      <c r="B114" s="7"/>
      <c r="C114" s="8"/>
      <c r="D114" s="8"/>
      <c r="E114" s="8"/>
      <c r="F114" s="8"/>
      <c r="G114" s="8"/>
      <c r="H114" s="8"/>
    </row>
    <row r="115" spans="1:8" s="1" customFormat="1" x14ac:dyDescent="0.3">
      <c r="A115" s="56"/>
      <c r="B115" s="7"/>
      <c r="C115" s="8"/>
      <c r="D115" s="8"/>
      <c r="E115" s="8"/>
      <c r="F115" s="8"/>
      <c r="G115" s="8"/>
      <c r="H115" s="8"/>
    </row>
    <row r="116" spans="1:8" s="1" customFormat="1" x14ac:dyDescent="0.3">
      <c r="A116" s="56"/>
      <c r="B116" s="7"/>
      <c r="C116" s="8"/>
      <c r="D116" s="8"/>
      <c r="E116" s="8"/>
      <c r="F116" s="8"/>
      <c r="G116" s="8"/>
      <c r="H116" s="8"/>
    </row>
    <row r="117" spans="1:8" s="1" customFormat="1" x14ac:dyDescent="0.3">
      <c r="A117" s="56"/>
      <c r="B117" s="7"/>
      <c r="C117" s="8"/>
      <c r="D117" s="8"/>
      <c r="E117" s="8"/>
      <c r="F117" s="8"/>
      <c r="G117" s="8"/>
      <c r="H117" s="8"/>
    </row>
    <row r="118" spans="1:8" s="1" customFormat="1" x14ac:dyDescent="0.3">
      <c r="A118" s="56"/>
      <c r="B118" s="7"/>
      <c r="C118" s="8"/>
      <c r="D118" s="8"/>
      <c r="E118" s="8"/>
      <c r="F118" s="8"/>
      <c r="G118" s="8"/>
      <c r="H118" s="8"/>
    </row>
    <row r="119" spans="1:8" s="1" customFormat="1" x14ac:dyDescent="0.3">
      <c r="A119" s="56"/>
      <c r="B119" s="7"/>
      <c r="C119" s="8"/>
      <c r="D119" s="8"/>
      <c r="E119" s="8"/>
      <c r="F119" s="8"/>
      <c r="G119" s="8"/>
      <c r="H119" s="8"/>
    </row>
    <row r="120" spans="1:8" s="1" customFormat="1" x14ac:dyDescent="0.3">
      <c r="A120" s="56"/>
      <c r="B120" s="7"/>
      <c r="C120" s="8"/>
      <c r="D120" s="8"/>
      <c r="E120" s="8"/>
      <c r="F120" s="8"/>
      <c r="G120" s="8"/>
      <c r="H120" s="8"/>
    </row>
    <row r="121" spans="1:8" s="1" customFormat="1" x14ac:dyDescent="0.3">
      <c r="A121" s="56"/>
      <c r="B121" s="7"/>
      <c r="C121" s="8"/>
      <c r="D121" s="8"/>
      <c r="E121" s="8"/>
      <c r="F121" s="8"/>
      <c r="G121" s="8"/>
      <c r="H121" s="8"/>
    </row>
    <row r="122" spans="1:8" s="1" customFormat="1" x14ac:dyDescent="0.3">
      <c r="A122" s="56"/>
      <c r="B122" s="7"/>
      <c r="C122" s="8"/>
      <c r="D122" s="8"/>
      <c r="E122" s="8"/>
      <c r="F122" s="8"/>
      <c r="G122" s="8"/>
      <c r="H122" s="8"/>
    </row>
    <row r="123" spans="1:8" s="1" customFormat="1" x14ac:dyDescent="0.3">
      <c r="A123" s="56"/>
      <c r="B123" s="7"/>
      <c r="C123" s="8"/>
      <c r="D123" s="8"/>
      <c r="E123" s="8"/>
      <c r="F123" s="8"/>
      <c r="G123" s="8"/>
      <c r="H123" s="8"/>
    </row>
    <row r="124" spans="1:8" s="1" customFormat="1" x14ac:dyDescent="0.3">
      <c r="A124" s="56"/>
      <c r="B124" s="7"/>
      <c r="C124" s="8"/>
      <c r="D124" s="8"/>
      <c r="E124" s="8"/>
      <c r="F124" s="8"/>
      <c r="G124" s="8"/>
      <c r="H124" s="8"/>
    </row>
    <row r="125" spans="1:8" s="1" customFormat="1" x14ac:dyDescent="0.3">
      <c r="A125" s="56"/>
      <c r="B125" s="7"/>
      <c r="C125" s="8"/>
      <c r="D125" s="8"/>
      <c r="E125" s="8"/>
      <c r="F125" s="8"/>
      <c r="G125" s="8"/>
      <c r="H125" s="8"/>
    </row>
    <row r="126" spans="1:8" s="1" customFormat="1" x14ac:dyDescent="0.3">
      <c r="A126" s="56"/>
      <c r="B126" s="7"/>
      <c r="C126" s="8"/>
      <c r="D126" s="8"/>
      <c r="E126" s="8"/>
      <c r="F126" s="8"/>
      <c r="G126" s="8"/>
      <c r="H126" s="8"/>
    </row>
    <row r="127" spans="1:8" s="1" customFormat="1" x14ac:dyDescent="0.3">
      <c r="A127" s="56"/>
      <c r="B127" s="7"/>
      <c r="C127" s="8"/>
      <c r="D127" s="8"/>
      <c r="E127" s="8"/>
      <c r="F127" s="8"/>
      <c r="G127" s="8"/>
      <c r="H127" s="8"/>
    </row>
    <row r="128" spans="1:8" s="1" customFormat="1" x14ac:dyDescent="0.3">
      <c r="A128" s="56"/>
      <c r="B128" s="7"/>
      <c r="C128" s="8"/>
      <c r="D128" s="8"/>
      <c r="E128" s="8"/>
      <c r="F128" s="8"/>
      <c r="G128" s="8"/>
      <c r="H128" s="8"/>
    </row>
    <row r="129" spans="1:8" s="1" customFormat="1" x14ac:dyDescent="0.3">
      <c r="A129" s="56"/>
      <c r="B129" s="7"/>
      <c r="C129" s="8"/>
      <c r="D129" s="8"/>
      <c r="E129" s="8"/>
      <c r="F129" s="8"/>
      <c r="G129" s="8"/>
      <c r="H129" s="8"/>
    </row>
    <row r="130" spans="1:8" s="1" customFormat="1" x14ac:dyDescent="0.3">
      <c r="A130" s="56"/>
      <c r="B130" s="7"/>
      <c r="C130" s="8"/>
      <c r="D130" s="8"/>
      <c r="E130" s="8"/>
      <c r="F130" s="8"/>
      <c r="G130" s="8"/>
      <c r="H130" s="8"/>
    </row>
    <row r="131" spans="1:8" s="1" customFormat="1" x14ac:dyDescent="0.3">
      <c r="A131" s="56"/>
      <c r="B131" s="7"/>
      <c r="C131" s="8"/>
      <c r="D131" s="8"/>
      <c r="E131" s="8"/>
      <c r="F131" s="8"/>
      <c r="G131" s="8"/>
      <c r="H131" s="8"/>
    </row>
    <row r="132" spans="1:8" s="1" customFormat="1" x14ac:dyDescent="0.3">
      <c r="A132" s="56"/>
      <c r="B132" s="7"/>
      <c r="C132" s="8"/>
      <c r="D132" s="8"/>
      <c r="E132" s="8"/>
      <c r="F132" s="8"/>
      <c r="G132" s="8"/>
      <c r="H132" s="8"/>
    </row>
    <row r="133" spans="1:8" s="1" customFormat="1" x14ac:dyDescent="0.3">
      <c r="A133" s="56"/>
      <c r="B133" s="7"/>
      <c r="C133" s="8"/>
      <c r="D133" s="8"/>
      <c r="E133" s="8"/>
      <c r="F133" s="8"/>
      <c r="G133" s="8"/>
      <c r="H133" s="8"/>
    </row>
    <row r="134" spans="1:8" s="1" customFormat="1" x14ac:dyDescent="0.3">
      <c r="A134" s="56"/>
      <c r="B134" s="7"/>
      <c r="C134" s="8"/>
      <c r="D134" s="8"/>
      <c r="E134" s="8"/>
      <c r="F134" s="8"/>
      <c r="G134" s="8"/>
      <c r="H134" s="8"/>
    </row>
    <row r="135" spans="1:8" s="1" customFormat="1" x14ac:dyDescent="0.3">
      <c r="A135" s="56"/>
      <c r="B135" s="7"/>
      <c r="C135" s="8"/>
      <c r="D135" s="8"/>
      <c r="E135" s="8"/>
      <c r="F135" s="8"/>
      <c r="G135" s="8"/>
      <c r="H135" s="8"/>
    </row>
    <row r="136" spans="1:8" s="1" customFormat="1" x14ac:dyDescent="0.3">
      <c r="A136" s="56"/>
      <c r="B136" s="7"/>
      <c r="C136" s="8"/>
      <c r="D136" s="8"/>
      <c r="E136" s="8"/>
      <c r="F136" s="8"/>
      <c r="G136" s="8"/>
      <c r="H136" s="8"/>
    </row>
    <row r="137" spans="1:8" s="1" customFormat="1" x14ac:dyDescent="0.3">
      <c r="A137" s="56"/>
      <c r="B137" s="7"/>
      <c r="C137" s="8"/>
      <c r="D137" s="8"/>
      <c r="E137" s="8"/>
      <c r="F137" s="8"/>
      <c r="G137" s="8"/>
      <c r="H137" s="8"/>
    </row>
    <row r="138" spans="1:8" s="1" customFormat="1" x14ac:dyDescent="0.3">
      <c r="A138" s="56"/>
      <c r="B138" s="7"/>
      <c r="C138" s="8"/>
      <c r="D138" s="8"/>
      <c r="E138" s="8"/>
      <c r="F138" s="8"/>
      <c r="G138" s="8"/>
      <c r="H138" s="8"/>
    </row>
    <row r="139" spans="1:8" s="1" customFormat="1" x14ac:dyDescent="0.3">
      <c r="A139" s="56"/>
      <c r="B139" s="7"/>
      <c r="C139" s="8"/>
      <c r="D139" s="8"/>
      <c r="E139" s="8"/>
      <c r="F139" s="8"/>
      <c r="G139" s="8"/>
      <c r="H139" s="8"/>
    </row>
    <row r="140" spans="1:8" s="1" customFormat="1" x14ac:dyDescent="0.3">
      <c r="A140" s="56"/>
      <c r="B140" s="7"/>
      <c r="C140" s="8"/>
      <c r="D140" s="8"/>
      <c r="E140" s="8"/>
      <c r="F140" s="8"/>
      <c r="G140" s="8"/>
      <c r="H140" s="8"/>
    </row>
    <row r="141" spans="1:8" s="1" customFormat="1" x14ac:dyDescent="0.3">
      <c r="A141" s="56"/>
      <c r="B141" s="7"/>
      <c r="C141" s="8"/>
      <c r="D141" s="8"/>
      <c r="E141" s="8"/>
      <c r="F141" s="8"/>
      <c r="G141" s="8"/>
      <c r="H141" s="8"/>
    </row>
    <row r="142" spans="1:8" s="1" customFormat="1" x14ac:dyDescent="0.3">
      <c r="A142" s="56"/>
      <c r="B142" s="7"/>
      <c r="C142" s="8"/>
      <c r="D142" s="8"/>
      <c r="E142" s="8"/>
      <c r="F142" s="8"/>
      <c r="G142" s="8"/>
      <c r="H142" s="8"/>
    </row>
    <row r="143" spans="1:8" s="1" customFormat="1" x14ac:dyDescent="0.3">
      <c r="A143" s="56"/>
      <c r="B143" s="7"/>
      <c r="C143" s="8"/>
      <c r="D143" s="8"/>
      <c r="E143" s="8"/>
      <c r="F143" s="8"/>
      <c r="G143" s="8"/>
      <c r="H143" s="8"/>
    </row>
    <row r="144" spans="1:8" s="1" customFormat="1" x14ac:dyDescent="0.3">
      <c r="A144" s="56"/>
      <c r="B144" s="7"/>
      <c r="C144" s="8"/>
      <c r="D144" s="8"/>
      <c r="E144" s="8"/>
      <c r="F144" s="8"/>
      <c r="G144" s="8"/>
      <c r="H144" s="8"/>
    </row>
    <row r="145" spans="1:8" s="1" customFormat="1" x14ac:dyDescent="0.3">
      <c r="A145" s="56"/>
      <c r="B145" s="7"/>
      <c r="C145" s="8"/>
      <c r="D145" s="8"/>
      <c r="E145" s="8"/>
      <c r="F145" s="8"/>
      <c r="G145" s="8"/>
      <c r="H145" s="8"/>
    </row>
    <row r="146" spans="1:8" s="1" customFormat="1" x14ac:dyDescent="0.3">
      <c r="A146" s="56"/>
      <c r="B146" s="7"/>
      <c r="C146" s="8"/>
      <c r="D146" s="8"/>
      <c r="E146" s="8"/>
      <c r="F146" s="8"/>
      <c r="G146" s="8"/>
      <c r="H146" s="8"/>
    </row>
    <row r="147" spans="1:8" s="1" customFormat="1" x14ac:dyDescent="0.3">
      <c r="A147" s="56"/>
      <c r="B147" s="7"/>
      <c r="C147" s="8"/>
      <c r="D147" s="8"/>
      <c r="E147" s="8"/>
      <c r="F147" s="8"/>
      <c r="G147" s="8"/>
      <c r="H147" s="8"/>
    </row>
    <row r="148" spans="1:8" s="1" customFormat="1" x14ac:dyDescent="0.3">
      <c r="A148" s="56"/>
      <c r="B148" s="7"/>
      <c r="C148" s="8"/>
      <c r="D148" s="8"/>
      <c r="E148" s="8"/>
      <c r="F148" s="8"/>
      <c r="G148" s="8"/>
      <c r="H148" s="8"/>
    </row>
    <row r="149" spans="1:8" s="1" customFormat="1" x14ac:dyDescent="0.3">
      <c r="A149" s="56"/>
      <c r="B149" s="7"/>
      <c r="C149" s="8"/>
      <c r="D149" s="8"/>
      <c r="E149" s="8"/>
      <c r="F149" s="8"/>
      <c r="G149" s="8"/>
      <c r="H149" s="8"/>
    </row>
    <row r="150" spans="1:8" s="1" customFormat="1" x14ac:dyDescent="0.3">
      <c r="A150" s="56"/>
      <c r="B150" s="7"/>
      <c r="C150" s="8"/>
      <c r="D150" s="8"/>
      <c r="E150" s="8"/>
      <c r="F150" s="8"/>
      <c r="G150" s="8"/>
      <c r="H150" s="8"/>
    </row>
    <row r="151" spans="1:8" s="1" customFormat="1" x14ac:dyDescent="0.3">
      <c r="A151" s="56"/>
      <c r="B151" s="7"/>
      <c r="C151" s="8"/>
      <c r="D151" s="8"/>
      <c r="E151" s="8"/>
      <c r="F151" s="8"/>
      <c r="G151" s="8"/>
      <c r="H151" s="8"/>
    </row>
    <row r="152" spans="1:8" s="1" customFormat="1" x14ac:dyDescent="0.3">
      <c r="A152" s="56"/>
      <c r="B152" s="7"/>
      <c r="C152" s="8"/>
      <c r="D152" s="8"/>
      <c r="E152" s="8"/>
      <c r="F152" s="8"/>
      <c r="G152" s="8"/>
      <c r="H152" s="8"/>
    </row>
    <row r="153" spans="1:8" s="1" customFormat="1" x14ac:dyDescent="0.3">
      <c r="A153" s="56"/>
      <c r="B153" s="7"/>
      <c r="C153" s="8"/>
      <c r="D153" s="8"/>
      <c r="E153" s="8"/>
      <c r="F153" s="8"/>
      <c r="G153" s="8"/>
      <c r="H153" s="8"/>
    </row>
    <row r="154" spans="1:8" s="1" customFormat="1" x14ac:dyDescent="0.3">
      <c r="A154" s="56"/>
      <c r="B154" s="7"/>
      <c r="C154" s="8"/>
      <c r="D154" s="8"/>
      <c r="E154" s="8"/>
      <c r="F154" s="8"/>
      <c r="G154" s="8"/>
      <c r="H154" s="8"/>
    </row>
    <row r="155" spans="1:8" s="1" customFormat="1" x14ac:dyDescent="0.3">
      <c r="A155" s="56"/>
      <c r="B155" s="7"/>
      <c r="C155" s="8"/>
      <c r="D155" s="8"/>
      <c r="E155" s="8"/>
      <c r="F155" s="8"/>
      <c r="G155" s="8"/>
      <c r="H155" s="8"/>
    </row>
    <row r="156" spans="1:8" s="1" customFormat="1" x14ac:dyDescent="0.3">
      <c r="A156" s="56"/>
      <c r="B156" s="7"/>
      <c r="C156" s="8"/>
      <c r="D156" s="8"/>
      <c r="E156" s="8"/>
      <c r="F156" s="8"/>
      <c r="G156" s="8"/>
      <c r="H156" s="8"/>
    </row>
    <row r="157" spans="1:8" s="1" customFormat="1" x14ac:dyDescent="0.3">
      <c r="A157" s="56"/>
      <c r="B157" s="7"/>
      <c r="C157" s="8"/>
      <c r="D157" s="8"/>
      <c r="E157" s="8"/>
      <c r="F157" s="8"/>
      <c r="G157" s="8"/>
      <c r="H157" s="8"/>
    </row>
    <row r="158" spans="1:8" s="1" customFormat="1" x14ac:dyDescent="0.3">
      <c r="A158" s="56"/>
      <c r="B158" s="7"/>
      <c r="C158" s="8"/>
      <c r="D158" s="8"/>
      <c r="E158" s="8"/>
      <c r="F158" s="8"/>
      <c r="G158" s="8"/>
      <c r="H158" s="8"/>
    </row>
    <row r="159" spans="1:8" s="1" customFormat="1" x14ac:dyDescent="0.3">
      <c r="A159" s="56"/>
      <c r="B159" s="7"/>
      <c r="C159" s="8"/>
      <c r="D159" s="8"/>
      <c r="E159" s="8"/>
      <c r="F159" s="8"/>
      <c r="G159" s="8"/>
      <c r="H159" s="8"/>
    </row>
    <row r="160" spans="1:8" s="1" customFormat="1" x14ac:dyDescent="0.3">
      <c r="A160" s="56"/>
      <c r="B160" s="7"/>
      <c r="C160" s="8"/>
      <c r="D160" s="8"/>
      <c r="E160" s="8"/>
      <c r="F160" s="8"/>
      <c r="G160" s="8"/>
      <c r="H160" s="8"/>
    </row>
    <row r="161" spans="1:8" s="1" customFormat="1" x14ac:dyDescent="0.3">
      <c r="A161" s="56"/>
      <c r="B161" s="7"/>
      <c r="C161" s="8"/>
      <c r="D161" s="8"/>
      <c r="E161" s="8"/>
      <c r="F161" s="8"/>
      <c r="G161" s="8"/>
      <c r="H161" s="8"/>
    </row>
    <row r="162" spans="1:8" s="1" customFormat="1" x14ac:dyDescent="0.3">
      <c r="A162" s="56"/>
      <c r="B162" s="7"/>
      <c r="C162" s="8"/>
      <c r="D162" s="8"/>
      <c r="E162" s="8"/>
      <c r="F162" s="8"/>
      <c r="G162" s="8"/>
      <c r="H162" s="8"/>
    </row>
    <row r="163" spans="1:8" s="1" customFormat="1" x14ac:dyDescent="0.3">
      <c r="A163" s="56"/>
      <c r="B163" s="7"/>
      <c r="C163" s="8"/>
      <c r="D163" s="8"/>
      <c r="E163" s="8"/>
      <c r="F163" s="8"/>
      <c r="G163" s="8"/>
      <c r="H163" s="8"/>
    </row>
    <row r="164" spans="1:8" s="1" customFormat="1" x14ac:dyDescent="0.3">
      <c r="A164" s="56"/>
      <c r="B164" s="7"/>
      <c r="C164" s="8"/>
      <c r="D164" s="8"/>
      <c r="E164" s="8"/>
      <c r="F164" s="8"/>
      <c r="G164" s="8"/>
      <c r="H164" s="8"/>
    </row>
    <row r="165" spans="1:8" s="1" customFormat="1" x14ac:dyDescent="0.3">
      <c r="A165" s="56"/>
      <c r="B165" s="7"/>
      <c r="C165" s="8"/>
      <c r="D165" s="8"/>
      <c r="E165" s="8"/>
      <c r="F165" s="8"/>
      <c r="G165" s="8"/>
      <c r="H165" s="8"/>
    </row>
    <row r="166" spans="1:8" s="1" customFormat="1" x14ac:dyDescent="0.3">
      <c r="A166" s="56"/>
      <c r="B166" s="7"/>
      <c r="C166" s="8"/>
      <c r="D166" s="8"/>
      <c r="E166" s="8"/>
      <c r="F166" s="8"/>
      <c r="G166" s="8"/>
      <c r="H166" s="8"/>
    </row>
    <row r="167" spans="1:8" s="1" customFormat="1" x14ac:dyDescent="0.3">
      <c r="A167" s="56"/>
      <c r="B167" s="7"/>
      <c r="C167" s="8"/>
      <c r="D167" s="8"/>
      <c r="E167" s="8"/>
      <c r="F167" s="8"/>
      <c r="G167" s="8"/>
      <c r="H167" s="8"/>
    </row>
    <row r="168" spans="1:8" s="1" customFormat="1" x14ac:dyDescent="0.3">
      <c r="A168" s="56"/>
      <c r="B168" s="7"/>
      <c r="C168" s="8"/>
      <c r="D168" s="8"/>
      <c r="E168" s="8"/>
      <c r="F168" s="8"/>
      <c r="G168" s="8"/>
      <c r="H168" s="8"/>
    </row>
    <row r="169" spans="1:8" s="1" customFormat="1" x14ac:dyDescent="0.3">
      <c r="A169" s="56"/>
      <c r="B169" s="7"/>
      <c r="C169" s="8"/>
      <c r="D169" s="8"/>
      <c r="E169" s="8"/>
      <c r="F169" s="8"/>
      <c r="G169" s="8"/>
      <c r="H169" s="8"/>
    </row>
    <row r="170" spans="1:8" s="1" customFormat="1" x14ac:dyDescent="0.3">
      <c r="A170" s="56"/>
      <c r="B170" s="7"/>
      <c r="C170" s="8"/>
      <c r="D170" s="8"/>
      <c r="E170" s="8"/>
      <c r="F170" s="8"/>
      <c r="G170" s="8"/>
      <c r="H170" s="8"/>
    </row>
    <row r="171" spans="1:8" s="1" customFormat="1" x14ac:dyDescent="0.3">
      <c r="A171" s="56"/>
      <c r="B171" s="7"/>
      <c r="C171" s="8"/>
      <c r="D171" s="8"/>
      <c r="E171" s="8"/>
      <c r="F171" s="8"/>
      <c r="G171" s="8"/>
      <c r="H171" s="8"/>
    </row>
    <row r="172" spans="1:8" s="1" customFormat="1" x14ac:dyDescent="0.3">
      <c r="A172" s="56"/>
      <c r="B172" s="7"/>
      <c r="C172" s="8"/>
      <c r="D172" s="8"/>
      <c r="E172" s="8"/>
      <c r="F172" s="8"/>
      <c r="G172" s="8"/>
      <c r="H172" s="8"/>
    </row>
    <row r="173" spans="1:8" s="1" customFormat="1" x14ac:dyDescent="0.3">
      <c r="A173" s="56"/>
      <c r="B173" s="7"/>
      <c r="C173" s="8"/>
      <c r="D173" s="8"/>
      <c r="E173" s="8"/>
      <c r="F173" s="8"/>
      <c r="G173" s="8"/>
      <c r="H173" s="8"/>
    </row>
    <row r="174" spans="1:8" s="1" customFormat="1" x14ac:dyDescent="0.3">
      <c r="A174" s="56"/>
      <c r="B174" s="7"/>
      <c r="C174" s="8"/>
      <c r="D174" s="8"/>
      <c r="E174" s="8"/>
      <c r="F174" s="8"/>
      <c r="G174" s="8"/>
      <c r="H174" s="8"/>
    </row>
    <row r="175" spans="1:8" s="1" customFormat="1" x14ac:dyDescent="0.3">
      <c r="A175" s="56"/>
      <c r="B175" s="7"/>
      <c r="C175" s="8"/>
      <c r="D175" s="8"/>
      <c r="E175" s="8"/>
      <c r="F175" s="8"/>
      <c r="G175" s="8"/>
      <c r="H175" s="8"/>
    </row>
    <row r="176" spans="1:8" s="1" customFormat="1" x14ac:dyDescent="0.3">
      <c r="A176" s="56"/>
      <c r="B176" s="7"/>
      <c r="C176" s="8"/>
      <c r="D176" s="8"/>
      <c r="E176" s="8"/>
      <c r="F176" s="8"/>
      <c r="G176" s="8"/>
      <c r="H176" s="8"/>
    </row>
  </sheetData>
  <mergeCells count="14">
    <mergeCell ref="A30:B30"/>
    <mergeCell ref="A1:B1"/>
    <mergeCell ref="A2:B2"/>
    <mergeCell ref="A3:B3"/>
    <mergeCell ref="A12:B12"/>
    <mergeCell ref="A21:B21"/>
    <mergeCell ref="A93:B93"/>
    <mergeCell ref="A102:B102"/>
    <mergeCell ref="A39:B39"/>
    <mergeCell ref="A48:B48"/>
    <mergeCell ref="A57:B57"/>
    <mergeCell ref="A66:B66"/>
    <mergeCell ref="A75:B75"/>
    <mergeCell ref="A84:B84"/>
  </mergeCells>
  <pageMargins left="0.7" right="0.7" top="0.75" bottom="0.75" header="0.3" footer="0.3"/>
  <pageSetup paperSize="9" scale="6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3"/>
  <sheetViews>
    <sheetView topLeftCell="K10" workbookViewId="0">
      <selection activeCell="Y17" sqref="Y17"/>
    </sheetView>
  </sheetViews>
  <sheetFormatPr baseColWidth="10" defaultRowHeight="15" x14ac:dyDescent="0.25"/>
  <cols>
    <col min="1" max="1" width="24" style="58" customWidth="1"/>
    <col min="2" max="2" width="52.28515625" style="58" customWidth="1"/>
    <col min="3" max="14" width="15.7109375" style="78" customWidth="1"/>
    <col min="15" max="15" width="15.7109375" style="87" customWidth="1"/>
    <col min="16" max="16384" width="11.42578125" style="58"/>
  </cols>
  <sheetData>
    <row r="1" spans="1:16" ht="33.75" customHeight="1" thickBot="1" x14ac:dyDescent="0.3">
      <c r="A1" s="110" t="s">
        <v>18</v>
      </c>
      <c r="B1" s="112"/>
      <c r="C1" s="110" t="s">
        <v>43</v>
      </c>
      <c r="D1" s="108"/>
      <c r="E1" s="108"/>
      <c r="F1" s="108"/>
      <c r="G1" s="110" t="s">
        <v>44</v>
      </c>
      <c r="H1" s="108"/>
      <c r="I1" s="108"/>
      <c r="J1" s="108"/>
      <c r="K1" s="110" t="s">
        <v>45</v>
      </c>
      <c r="L1" s="108"/>
      <c r="M1" s="108"/>
      <c r="N1" s="108"/>
      <c r="O1" s="88"/>
      <c r="P1" s="65"/>
    </row>
    <row r="2" spans="1:16" ht="18.75" customHeight="1" thickBot="1" x14ac:dyDescent="0.3">
      <c r="A2" s="103" t="s">
        <v>61</v>
      </c>
      <c r="B2" s="113"/>
      <c r="C2" s="111" t="s">
        <v>68</v>
      </c>
      <c r="D2" s="116"/>
      <c r="E2" s="116"/>
      <c r="F2" s="116"/>
      <c r="G2" s="111" t="s">
        <v>69</v>
      </c>
      <c r="H2" s="116"/>
      <c r="I2" s="116"/>
      <c r="J2" s="116"/>
      <c r="K2" s="111" t="s">
        <v>70</v>
      </c>
      <c r="L2" s="108"/>
      <c r="M2" s="108"/>
      <c r="N2" s="108"/>
      <c r="O2" s="89"/>
      <c r="P2" s="124"/>
    </row>
    <row r="3" spans="1:16" ht="70.5" customHeight="1" thickBot="1" x14ac:dyDescent="0.3">
      <c r="A3" s="114"/>
      <c r="B3" s="115"/>
      <c r="C3" s="71" t="s">
        <v>64</v>
      </c>
      <c r="D3" s="71" t="s">
        <v>65</v>
      </c>
      <c r="E3" s="83" t="s">
        <v>67</v>
      </c>
      <c r="F3" s="83" t="s">
        <v>66</v>
      </c>
      <c r="G3" s="71" t="s">
        <v>64</v>
      </c>
      <c r="H3" s="71" t="s">
        <v>65</v>
      </c>
      <c r="I3" s="71" t="s">
        <v>67</v>
      </c>
      <c r="J3" s="71" t="s">
        <v>66</v>
      </c>
      <c r="K3" s="71" t="s">
        <v>64</v>
      </c>
      <c r="L3" s="71" t="s">
        <v>65</v>
      </c>
      <c r="M3" s="71" t="s">
        <v>67</v>
      </c>
      <c r="N3" s="70" t="s">
        <v>66</v>
      </c>
      <c r="O3" s="83" t="s">
        <v>75</v>
      </c>
      <c r="P3" s="123" t="s">
        <v>76</v>
      </c>
    </row>
    <row r="4" spans="1:16" ht="18.95" customHeight="1" x14ac:dyDescent="0.25">
      <c r="A4" s="59" t="s">
        <v>47</v>
      </c>
      <c r="B4" s="60" t="s">
        <v>17</v>
      </c>
      <c r="C4" s="72">
        <v>7737</v>
      </c>
      <c r="D4" s="80">
        <v>6887339</v>
      </c>
      <c r="E4" s="84">
        <f>C4/D4</f>
        <v>1.1233656423765405E-3</v>
      </c>
      <c r="F4" s="91">
        <f>E4*12.1</f>
        <v>1.3592724272756139E-2</v>
      </c>
      <c r="G4" s="73">
        <v>9778</v>
      </c>
      <c r="H4" s="72">
        <v>5467657</v>
      </c>
      <c r="I4" s="84">
        <f>G4/H4</f>
        <v>1.7883345645127338E-3</v>
      </c>
      <c r="J4" s="91">
        <f>I4*12.1</f>
        <v>2.163884823060408E-2</v>
      </c>
      <c r="K4" s="72">
        <v>15149</v>
      </c>
      <c r="L4" s="72">
        <v>12551390</v>
      </c>
      <c r="M4" s="84">
        <f>K4/L4</f>
        <v>1.2069579544576338E-3</v>
      </c>
      <c r="N4" s="119">
        <f>M4*12.1</f>
        <v>1.460419124893737E-2</v>
      </c>
      <c r="O4" s="91">
        <f>AVERAGE(F4,J4,N4)</f>
        <v>1.6611921250765865E-2</v>
      </c>
      <c r="P4" s="132">
        <f>STDEVA(F4,J4,N4)</f>
        <v>4.3827231838715567E-3</v>
      </c>
    </row>
    <row r="5" spans="1:16" ht="18.95" customHeight="1" x14ac:dyDescent="0.25">
      <c r="A5" s="61" t="s">
        <v>55</v>
      </c>
      <c r="B5" s="62" t="s">
        <v>46</v>
      </c>
      <c r="C5" s="74">
        <v>22472</v>
      </c>
      <c r="D5" s="81">
        <v>183210</v>
      </c>
      <c r="E5" s="85">
        <f t="shared" ref="E5:E8" si="0">C5/D5</f>
        <v>0.12265706020413733</v>
      </c>
      <c r="F5" s="92">
        <f t="shared" ref="F5:F8" si="1">E5*12.1</f>
        <v>1.4841504284700617</v>
      </c>
      <c r="G5" s="75">
        <v>15153</v>
      </c>
      <c r="H5" s="74">
        <v>144523</v>
      </c>
      <c r="I5" s="85">
        <f t="shared" ref="I5:I8" si="2">G5/H5</f>
        <v>0.10484836323630149</v>
      </c>
      <c r="J5" s="92">
        <f t="shared" ref="J5:J8" si="3">I5*12.1</f>
        <v>1.268665195159248</v>
      </c>
      <c r="K5" s="74">
        <v>33358</v>
      </c>
      <c r="L5" s="74">
        <v>323429</v>
      </c>
      <c r="M5" s="85">
        <f t="shared" ref="M5:M8" si="4">K5/L5</f>
        <v>0.10313855591180754</v>
      </c>
      <c r="N5" s="120">
        <f t="shared" ref="N5:N8" si="5">M5*12.1</f>
        <v>1.2479765265328713</v>
      </c>
      <c r="O5" s="92">
        <f>AVERAGE(F5,J5,N5)</f>
        <v>1.3335973833873938</v>
      </c>
      <c r="P5" s="133">
        <f t="shared" ref="P5:P8" si="6">STDEVA(F5,J5,N5)</f>
        <v>0.13079246839986972</v>
      </c>
    </row>
    <row r="6" spans="1:16" ht="18.95" customHeight="1" x14ac:dyDescent="0.25">
      <c r="A6" s="61" t="s">
        <v>54</v>
      </c>
      <c r="B6" s="62" t="s">
        <v>58</v>
      </c>
      <c r="C6" s="74" t="s">
        <v>34</v>
      </c>
      <c r="D6" s="81"/>
      <c r="E6" s="85"/>
      <c r="F6" s="92"/>
      <c r="G6" s="75" t="s">
        <v>34</v>
      </c>
      <c r="H6" s="74"/>
      <c r="I6" s="85"/>
      <c r="J6" s="92"/>
      <c r="K6" s="74" t="s">
        <v>34</v>
      </c>
      <c r="L6" s="74"/>
      <c r="M6" s="85"/>
      <c r="N6" s="120"/>
      <c r="O6" s="92"/>
      <c r="P6" s="66"/>
    </row>
    <row r="7" spans="1:16" ht="18.95" customHeight="1" x14ac:dyDescent="0.25">
      <c r="A7" s="61" t="s">
        <v>56</v>
      </c>
      <c r="B7" s="62" t="s">
        <v>59</v>
      </c>
      <c r="C7" s="74">
        <v>7737</v>
      </c>
      <c r="D7" s="81">
        <v>6887339</v>
      </c>
      <c r="E7" s="85">
        <f t="shared" si="0"/>
        <v>1.1233656423765405E-3</v>
      </c>
      <c r="F7" s="92">
        <f t="shared" si="1"/>
        <v>1.3592724272756139E-2</v>
      </c>
      <c r="G7" s="75">
        <v>9778</v>
      </c>
      <c r="H7" s="74">
        <v>5467657</v>
      </c>
      <c r="I7" s="85">
        <f t="shared" si="2"/>
        <v>1.7883345645127338E-3</v>
      </c>
      <c r="J7" s="92">
        <f t="shared" si="3"/>
        <v>2.163884823060408E-2</v>
      </c>
      <c r="K7" s="74">
        <v>15149</v>
      </c>
      <c r="L7" s="74">
        <v>12551388</v>
      </c>
      <c r="M7" s="85">
        <f t="shared" ref="M7:M8" si="7">K7/L7</f>
        <v>1.2069581467802604E-3</v>
      </c>
      <c r="N7" s="120">
        <f t="shared" ref="N7:N8" si="8">M7*12.1</f>
        <v>1.460419357604115E-2</v>
      </c>
      <c r="O7" s="92">
        <f t="shared" ref="O6:O8" si="9">AVERAGE(F7,J7,N7)</f>
        <v>1.6611922026467121E-2</v>
      </c>
      <c r="P7" s="133">
        <f t="shared" si="6"/>
        <v>4.3827226508474301E-3</v>
      </c>
    </row>
    <row r="8" spans="1:16" ht="18.95" customHeight="1" thickBot="1" x14ac:dyDescent="0.3">
      <c r="A8" s="63" t="s">
        <v>57</v>
      </c>
      <c r="B8" s="64" t="s">
        <v>60</v>
      </c>
      <c r="C8" s="76">
        <v>532060</v>
      </c>
      <c r="D8" s="82">
        <v>5079408</v>
      </c>
      <c r="E8" s="86">
        <f t="shared" si="0"/>
        <v>0.10474842737578867</v>
      </c>
      <c r="F8" s="93">
        <f t="shared" si="1"/>
        <v>1.2674559712470428</v>
      </c>
      <c r="G8" s="77">
        <v>407101</v>
      </c>
      <c r="H8" s="76">
        <v>3969388</v>
      </c>
      <c r="I8" s="86">
        <f t="shared" si="2"/>
        <v>0.102560142772639</v>
      </c>
      <c r="J8" s="93">
        <f t="shared" si="3"/>
        <v>1.240977727548932</v>
      </c>
      <c r="K8" s="76">
        <v>1007558</v>
      </c>
      <c r="L8" s="76">
        <v>9773734</v>
      </c>
      <c r="M8" s="86">
        <f t="shared" si="7"/>
        <v>0.10308833860221692</v>
      </c>
      <c r="N8" s="121">
        <f t="shared" si="8"/>
        <v>1.2473688970868246</v>
      </c>
      <c r="O8" s="93">
        <f t="shared" si="9"/>
        <v>1.2519341986275998</v>
      </c>
      <c r="P8" s="134">
        <f t="shared" si="6"/>
        <v>1.3816867624493955E-2</v>
      </c>
    </row>
    <row r="9" spans="1:16" ht="18.95" customHeight="1" thickBot="1" x14ac:dyDescent="0.3">
      <c r="A9" s="103" t="s">
        <v>62</v>
      </c>
      <c r="B9" s="104"/>
      <c r="C9" s="107" t="s">
        <v>69</v>
      </c>
      <c r="D9" s="117"/>
      <c r="E9" s="118"/>
      <c r="F9" s="118"/>
      <c r="G9" s="107" t="s">
        <v>71</v>
      </c>
      <c r="H9" s="117"/>
      <c r="I9" s="117"/>
      <c r="J9" s="117"/>
      <c r="K9" s="107" t="s">
        <v>72</v>
      </c>
      <c r="L9" s="117"/>
      <c r="M9" s="117"/>
      <c r="N9" s="117"/>
      <c r="O9" s="122"/>
      <c r="P9" s="124"/>
    </row>
    <row r="10" spans="1:16" ht="72" customHeight="1" thickBot="1" x14ac:dyDescent="0.3">
      <c r="A10" s="105"/>
      <c r="B10" s="106"/>
      <c r="C10" s="71" t="s">
        <v>64</v>
      </c>
      <c r="D10" s="71" t="s">
        <v>65</v>
      </c>
      <c r="E10" s="71" t="s">
        <v>67</v>
      </c>
      <c r="F10" s="71" t="s">
        <v>66</v>
      </c>
      <c r="G10" s="71" t="s">
        <v>64</v>
      </c>
      <c r="H10" s="71" t="s">
        <v>65</v>
      </c>
      <c r="I10" s="71" t="s">
        <v>67</v>
      </c>
      <c r="J10" s="71" t="s">
        <v>66</v>
      </c>
      <c r="K10" s="71" t="s">
        <v>64</v>
      </c>
      <c r="L10" s="71" t="s">
        <v>65</v>
      </c>
      <c r="M10" s="71" t="s">
        <v>67</v>
      </c>
      <c r="N10" s="70" t="s">
        <v>66</v>
      </c>
      <c r="O10" s="83" t="s">
        <v>75</v>
      </c>
      <c r="P10" s="123" t="s">
        <v>76</v>
      </c>
    </row>
    <row r="11" spans="1:16" ht="18.95" customHeight="1" x14ac:dyDescent="0.25">
      <c r="A11" s="59" t="s">
        <v>47</v>
      </c>
      <c r="B11" s="60" t="s">
        <v>17</v>
      </c>
      <c r="C11" s="127" t="s">
        <v>34</v>
      </c>
      <c r="D11" s="127"/>
      <c r="E11" s="84"/>
      <c r="F11" s="91"/>
      <c r="G11" s="126" t="s">
        <v>34</v>
      </c>
      <c r="H11" s="127"/>
      <c r="I11" s="84"/>
      <c r="J11" s="91"/>
      <c r="K11" s="127" t="s">
        <v>34</v>
      </c>
      <c r="L11" s="127"/>
      <c r="M11" s="84"/>
      <c r="N11" s="91"/>
      <c r="O11" s="91"/>
      <c r="P11" s="65"/>
    </row>
    <row r="12" spans="1:16" ht="18.95" customHeight="1" x14ac:dyDescent="0.25">
      <c r="A12" s="61" t="s">
        <v>55</v>
      </c>
      <c r="B12" s="62" t="s">
        <v>46</v>
      </c>
      <c r="C12" s="129">
        <v>27571</v>
      </c>
      <c r="D12" s="129">
        <v>736366</v>
      </c>
      <c r="E12" s="85">
        <f t="shared" ref="E12:E15" si="10">C12/D12</f>
        <v>3.7441978581303319E-2</v>
      </c>
      <c r="F12" s="92">
        <f t="shared" ref="F12:F15" si="11">E12*12.1</f>
        <v>0.45304794083377015</v>
      </c>
      <c r="G12" s="128">
        <v>9355</v>
      </c>
      <c r="H12" s="129">
        <v>298633</v>
      </c>
      <c r="I12" s="85">
        <f t="shared" ref="I12:I15" si="12">G12/H12</f>
        <v>3.13260758188144E-2</v>
      </c>
      <c r="J12" s="92">
        <f t="shared" ref="J12:J15" si="13">I12*12.1</f>
        <v>0.37904551740765424</v>
      </c>
      <c r="K12" s="129">
        <v>8165</v>
      </c>
      <c r="L12" s="129">
        <v>189997</v>
      </c>
      <c r="M12" s="85">
        <f t="shared" ref="M12:M15" si="14">K12/L12</f>
        <v>4.2974362753096101E-2</v>
      </c>
      <c r="N12" s="92">
        <f t="shared" ref="N12:N15" si="15">M12*12.1</f>
        <v>0.51998978931246276</v>
      </c>
      <c r="O12" s="92">
        <f>AVERAGE(F12,J12,N12)</f>
        <v>0.45069441585129572</v>
      </c>
      <c r="P12" s="133">
        <f t="shared" ref="P12:P15" si="16">STDEVA(F12,J12,N12)</f>
        <v>7.0501604631217477E-2</v>
      </c>
    </row>
    <row r="13" spans="1:16" ht="18.95" customHeight="1" x14ac:dyDescent="0.25">
      <c r="A13" s="61" t="s">
        <v>54</v>
      </c>
      <c r="B13" s="62" t="s">
        <v>58</v>
      </c>
      <c r="C13" s="129" t="s">
        <v>34</v>
      </c>
      <c r="D13" s="129"/>
      <c r="E13" s="85"/>
      <c r="F13" s="92"/>
      <c r="G13" s="128" t="s">
        <v>34</v>
      </c>
      <c r="H13" s="129"/>
      <c r="I13" s="85"/>
      <c r="J13" s="92"/>
      <c r="K13" s="129" t="s">
        <v>34</v>
      </c>
      <c r="L13" s="129"/>
      <c r="M13" s="85"/>
      <c r="N13" s="92"/>
      <c r="O13" s="92"/>
      <c r="P13" s="66"/>
    </row>
    <row r="14" spans="1:16" ht="18.95" customHeight="1" x14ac:dyDescent="0.25">
      <c r="A14" s="61" t="s">
        <v>56</v>
      </c>
      <c r="B14" s="62" t="s">
        <v>59</v>
      </c>
      <c r="C14" s="129" t="s">
        <v>34</v>
      </c>
      <c r="D14" s="129"/>
      <c r="E14" s="85"/>
      <c r="F14" s="92"/>
      <c r="G14" s="128" t="s">
        <v>34</v>
      </c>
      <c r="H14" s="129"/>
      <c r="I14" s="85"/>
      <c r="J14" s="92"/>
      <c r="K14" s="129" t="s">
        <v>34</v>
      </c>
      <c r="L14" s="129"/>
      <c r="M14" s="85"/>
      <c r="N14" s="92"/>
      <c r="O14" s="92"/>
      <c r="P14" s="66"/>
    </row>
    <row r="15" spans="1:16" ht="18.95" customHeight="1" thickBot="1" x14ac:dyDescent="0.3">
      <c r="A15" s="63" t="s">
        <v>57</v>
      </c>
      <c r="B15" s="64" t="s">
        <v>60</v>
      </c>
      <c r="C15" s="131">
        <v>171252</v>
      </c>
      <c r="D15" s="131">
        <v>4116392</v>
      </c>
      <c r="E15" s="86">
        <f t="shared" si="10"/>
        <v>4.1602451855897109E-2</v>
      </c>
      <c r="F15" s="93">
        <f t="shared" si="11"/>
        <v>0.50338966745635505</v>
      </c>
      <c r="G15" s="130">
        <v>73751</v>
      </c>
      <c r="H15" s="131">
        <v>1616801</v>
      </c>
      <c r="I15" s="86">
        <f t="shared" ref="I15" si="17">G15/H15</f>
        <v>4.5615384948425937E-2</v>
      </c>
      <c r="J15" s="93">
        <f t="shared" ref="J15" si="18">I15*12.1</f>
        <v>0.5519461578759538</v>
      </c>
      <c r="K15" s="131">
        <v>49777</v>
      </c>
      <c r="L15" s="131">
        <v>1158420</v>
      </c>
      <c r="M15" s="86">
        <f t="shared" ref="M15" si="19">K15/L15</f>
        <v>4.2969734638559416E-2</v>
      </c>
      <c r="N15" s="93">
        <f t="shared" ref="N15" si="20">M15*12.1</f>
        <v>0.51993378912656896</v>
      </c>
      <c r="O15" s="93">
        <f t="shared" ref="O14:O15" si="21">AVERAGE(F15,J15,N15)</f>
        <v>0.5250898714862926</v>
      </c>
      <c r="P15" s="134">
        <f t="shared" ref="P14:P15" si="22">STDEVA(F15,J15,N15)</f>
        <v>2.4685462917319097E-2</v>
      </c>
    </row>
    <row r="16" spans="1:16" ht="18.95" customHeight="1" thickBot="1" x14ac:dyDescent="0.3">
      <c r="A16" s="103" t="s">
        <v>63</v>
      </c>
      <c r="B16" s="104"/>
      <c r="C16" s="107" t="s">
        <v>73</v>
      </c>
      <c r="D16" s="108"/>
      <c r="E16" s="108"/>
      <c r="F16" s="108"/>
      <c r="G16" s="107" t="s">
        <v>70</v>
      </c>
      <c r="H16" s="108"/>
      <c r="I16" s="108"/>
      <c r="J16" s="108"/>
      <c r="K16" s="107" t="s">
        <v>74</v>
      </c>
      <c r="L16" s="108"/>
      <c r="M16" s="108"/>
      <c r="N16" s="108"/>
      <c r="O16" s="109"/>
      <c r="P16" s="124"/>
    </row>
    <row r="17" spans="1:16" ht="71.25" customHeight="1" thickBot="1" x14ac:dyDescent="0.3">
      <c r="A17" s="105"/>
      <c r="B17" s="106"/>
      <c r="C17" s="71" t="s">
        <v>64</v>
      </c>
      <c r="D17" s="71" t="s">
        <v>65</v>
      </c>
      <c r="E17" s="71" t="s">
        <v>67</v>
      </c>
      <c r="F17" s="71" t="s">
        <v>66</v>
      </c>
      <c r="G17" s="71" t="s">
        <v>64</v>
      </c>
      <c r="H17" s="71" t="s">
        <v>65</v>
      </c>
      <c r="I17" s="71" t="s">
        <v>67</v>
      </c>
      <c r="J17" s="71" t="s">
        <v>66</v>
      </c>
      <c r="K17" s="71" t="s">
        <v>64</v>
      </c>
      <c r="L17" s="71" t="s">
        <v>65</v>
      </c>
      <c r="M17" s="71" t="s">
        <v>67</v>
      </c>
      <c r="N17" s="70" t="s">
        <v>66</v>
      </c>
      <c r="O17" s="83" t="s">
        <v>75</v>
      </c>
      <c r="P17" s="123" t="s">
        <v>76</v>
      </c>
    </row>
    <row r="18" spans="1:16" ht="18.95" customHeight="1" x14ac:dyDescent="0.25">
      <c r="A18" s="59" t="s">
        <v>47</v>
      </c>
      <c r="B18" s="60" t="s">
        <v>17</v>
      </c>
      <c r="C18" s="72" t="s">
        <v>34</v>
      </c>
      <c r="D18" s="72"/>
      <c r="E18" s="84"/>
      <c r="F18" s="91"/>
      <c r="G18" s="73" t="s">
        <v>34</v>
      </c>
      <c r="H18" s="73"/>
      <c r="I18" s="84"/>
      <c r="J18" s="91"/>
      <c r="K18" s="73" t="s">
        <v>34</v>
      </c>
      <c r="L18" s="72"/>
      <c r="M18" s="84"/>
      <c r="N18" s="91"/>
      <c r="O18" s="91"/>
      <c r="P18" s="65"/>
    </row>
    <row r="19" spans="1:16" ht="18.95" customHeight="1" x14ac:dyDescent="0.25">
      <c r="A19" s="61" t="s">
        <v>55</v>
      </c>
      <c r="B19" s="62" t="s">
        <v>46</v>
      </c>
      <c r="C19" s="74">
        <v>209095</v>
      </c>
      <c r="D19" s="74">
        <v>4207207</v>
      </c>
      <c r="E19" s="85">
        <f t="shared" ref="E19:E22" si="23">C19/D19</f>
        <v>4.9699242276408075E-2</v>
      </c>
      <c r="F19" s="92">
        <f t="shared" ref="F19:F22" si="24">E19*12.1</f>
        <v>0.60136083154453768</v>
      </c>
      <c r="G19" s="75">
        <v>18711</v>
      </c>
      <c r="H19" s="74">
        <v>327257</v>
      </c>
      <c r="I19" s="85">
        <f t="shared" ref="I19:I22" si="25">G19/H19</f>
        <v>5.7175247588286883E-2</v>
      </c>
      <c r="J19" s="92">
        <f t="shared" ref="J19:J22" si="26">I19*12.1</f>
        <v>0.69182049581827121</v>
      </c>
      <c r="K19" s="74">
        <v>7867</v>
      </c>
      <c r="L19" s="74">
        <v>153606</v>
      </c>
      <c r="M19" s="85">
        <f t="shared" ref="M19:M22" si="27">K19/L19</f>
        <v>5.1215447313255995E-2</v>
      </c>
      <c r="N19" s="92">
        <f t="shared" ref="N19:N22" si="28">M19*12.1</f>
        <v>0.61970691249039755</v>
      </c>
      <c r="O19" s="92">
        <f>AVERAGE(F19,J19,N19)</f>
        <v>0.63762941328440215</v>
      </c>
      <c r="P19" s="133">
        <f t="shared" ref="P19:P22" si="29">STDEVA(F19,J19,N19)</f>
        <v>4.7818926599856537E-2</v>
      </c>
    </row>
    <row r="20" spans="1:16" ht="18.95" customHeight="1" x14ac:dyDescent="0.25">
      <c r="A20" s="61" t="s">
        <v>54</v>
      </c>
      <c r="B20" s="62" t="s">
        <v>58</v>
      </c>
      <c r="C20" s="74" t="s">
        <v>34</v>
      </c>
      <c r="D20" s="74"/>
      <c r="E20" s="85"/>
      <c r="F20" s="92"/>
      <c r="G20" s="75" t="s">
        <v>34</v>
      </c>
      <c r="H20" s="75"/>
      <c r="I20" s="85"/>
      <c r="J20" s="92"/>
      <c r="K20" s="75" t="s">
        <v>34</v>
      </c>
      <c r="L20" s="74"/>
      <c r="M20" s="85"/>
      <c r="N20" s="92"/>
      <c r="O20" s="92"/>
      <c r="P20" s="66"/>
    </row>
    <row r="21" spans="1:16" ht="18.95" customHeight="1" x14ac:dyDescent="0.25">
      <c r="A21" s="61" t="s">
        <v>56</v>
      </c>
      <c r="B21" s="62" t="s">
        <v>59</v>
      </c>
      <c r="C21" s="74" t="s">
        <v>34</v>
      </c>
      <c r="D21" s="74"/>
      <c r="E21" s="85"/>
      <c r="F21" s="92"/>
      <c r="G21" s="75" t="s">
        <v>34</v>
      </c>
      <c r="H21" s="75"/>
      <c r="I21" s="85"/>
      <c r="J21" s="92"/>
      <c r="K21" s="75" t="s">
        <v>34</v>
      </c>
      <c r="L21" s="74"/>
      <c r="M21" s="85"/>
      <c r="N21" s="92"/>
      <c r="O21" s="92"/>
      <c r="P21" s="66"/>
    </row>
    <row r="22" spans="1:16" ht="18.95" customHeight="1" thickBot="1" x14ac:dyDescent="0.3">
      <c r="A22" s="63" t="s">
        <v>57</v>
      </c>
      <c r="B22" s="64" t="s">
        <v>60</v>
      </c>
      <c r="C22" s="76">
        <v>73893</v>
      </c>
      <c r="D22" s="76">
        <v>2443549</v>
      </c>
      <c r="E22" s="86">
        <f t="shared" ref="E22" si="30">C22/D22</f>
        <v>3.024003201900187E-2</v>
      </c>
      <c r="F22" s="93">
        <f t="shared" ref="F22" si="31">E22*12.1</f>
        <v>0.3659043874299226</v>
      </c>
      <c r="G22" s="77">
        <v>5789</v>
      </c>
      <c r="H22" s="76">
        <v>196930</v>
      </c>
      <c r="I22" s="86">
        <f t="shared" ref="I22" si="32">G22/H22</f>
        <v>2.9396232163712996E-2</v>
      </c>
      <c r="J22" s="93">
        <f t="shared" ref="J22" si="33">I22*12.1</f>
        <v>0.35569440918092726</v>
      </c>
      <c r="K22" s="76" t="s">
        <v>34</v>
      </c>
      <c r="L22" s="76"/>
      <c r="M22" s="86"/>
      <c r="N22" s="93"/>
      <c r="O22" s="93">
        <f>AVERAGE(F22,J22)</f>
        <v>0.36079939830542496</v>
      </c>
      <c r="P22" s="134"/>
    </row>
    <row r="23" spans="1:16" ht="14.25" customHeight="1" x14ac:dyDescent="0.25">
      <c r="O23" s="90"/>
    </row>
    <row r="24" spans="1:16" x14ac:dyDescent="0.25">
      <c r="O24" s="90"/>
    </row>
    <row r="25" spans="1:16" x14ac:dyDescent="0.25">
      <c r="O25" s="90"/>
    </row>
    <row r="26" spans="1:16" x14ac:dyDescent="0.25">
      <c r="O26" s="90"/>
    </row>
    <row r="27" spans="1:16" x14ac:dyDescent="0.25">
      <c r="O27" s="90"/>
    </row>
    <row r="28" spans="1:16" x14ac:dyDescent="0.25">
      <c r="O28" s="90"/>
    </row>
    <row r="29" spans="1:16" x14ac:dyDescent="0.25">
      <c r="O29" s="90"/>
    </row>
    <row r="30" spans="1:16" x14ac:dyDescent="0.25">
      <c r="O30" s="90"/>
    </row>
    <row r="31" spans="1:16" x14ac:dyDescent="0.25">
      <c r="O31" s="90"/>
    </row>
    <row r="32" spans="1:16" x14ac:dyDescent="0.25">
      <c r="O32" s="90"/>
    </row>
    <row r="33" spans="15:15" s="58" customFormat="1" x14ac:dyDescent="0.25">
      <c r="O33" s="90"/>
    </row>
    <row r="34" spans="15:15" s="58" customFormat="1" x14ac:dyDescent="0.25">
      <c r="O34" s="90"/>
    </row>
    <row r="35" spans="15:15" s="58" customFormat="1" x14ac:dyDescent="0.25">
      <c r="O35" s="90"/>
    </row>
    <row r="36" spans="15:15" s="58" customFormat="1" x14ac:dyDescent="0.25">
      <c r="O36" s="90"/>
    </row>
    <row r="37" spans="15:15" s="58" customFormat="1" x14ac:dyDescent="0.25">
      <c r="O37" s="90"/>
    </row>
    <row r="38" spans="15:15" s="58" customFormat="1" x14ac:dyDescent="0.25">
      <c r="O38" s="90"/>
    </row>
    <row r="39" spans="15:15" s="58" customFormat="1" x14ac:dyDescent="0.25">
      <c r="O39" s="90"/>
    </row>
    <row r="40" spans="15:15" s="58" customFormat="1" x14ac:dyDescent="0.25">
      <c r="O40" s="90"/>
    </row>
    <row r="41" spans="15:15" s="58" customFormat="1" x14ac:dyDescent="0.25">
      <c r="O41" s="90"/>
    </row>
    <row r="42" spans="15:15" s="58" customFormat="1" x14ac:dyDescent="0.25">
      <c r="O42" s="90"/>
    </row>
    <row r="43" spans="15:15" s="58" customFormat="1" x14ac:dyDescent="0.25">
      <c r="O43" s="90"/>
    </row>
    <row r="44" spans="15:15" s="58" customFormat="1" x14ac:dyDescent="0.25">
      <c r="O44" s="90"/>
    </row>
    <row r="45" spans="15:15" s="58" customFormat="1" x14ac:dyDescent="0.25">
      <c r="O45" s="90"/>
    </row>
    <row r="46" spans="15:15" s="58" customFormat="1" x14ac:dyDescent="0.25">
      <c r="O46" s="90"/>
    </row>
    <row r="47" spans="15:15" s="58" customFormat="1" x14ac:dyDescent="0.25">
      <c r="O47" s="90"/>
    </row>
    <row r="48" spans="15:15" s="58" customFormat="1" x14ac:dyDescent="0.25">
      <c r="O48" s="90"/>
    </row>
    <row r="49" spans="15:15" s="58" customFormat="1" x14ac:dyDescent="0.25">
      <c r="O49" s="90"/>
    </row>
    <row r="50" spans="15:15" s="58" customFormat="1" x14ac:dyDescent="0.25">
      <c r="O50" s="90"/>
    </row>
    <row r="51" spans="15:15" s="58" customFormat="1" x14ac:dyDescent="0.25">
      <c r="O51" s="90"/>
    </row>
    <row r="52" spans="15:15" s="58" customFormat="1" x14ac:dyDescent="0.25">
      <c r="O52" s="90"/>
    </row>
    <row r="53" spans="15:15" s="58" customFormat="1" x14ac:dyDescent="0.25">
      <c r="O53" s="90"/>
    </row>
    <row r="54" spans="15:15" s="58" customFormat="1" x14ac:dyDescent="0.25">
      <c r="O54" s="90"/>
    </row>
    <row r="55" spans="15:15" s="58" customFormat="1" x14ac:dyDescent="0.25">
      <c r="O55" s="90"/>
    </row>
    <row r="56" spans="15:15" s="58" customFormat="1" x14ac:dyDescent="0.25">
      <c r="O56" s="90"/>
    </row>
    <row r="57" spans="15:15" s="58" customFormat="1" x14ac:dyDescent="0.25">
      <c r="O57" s="90"/>
    </row>
    <row r="58" spans="15:15" s="58" customFormat="1" x14ac:dyDescent="0.25">
      <c r="O58" s="90"/>
    </row>
    <row r="59" spans="15:15" s="58" customFormat="1" x14ac:dyDescent="0.25">
      <c r="O59" s="90"/>
    </row>
    <row r="60" spans="15:15" s="58" customFormat="1" x14ac:dyDescent="0.25">
      <c r="O60" s="90"/>
    </row>
    <row r="61" spans="15:15" s="58" customFormat="1" x14ac:dyDescent="0.25">
      <c r="O61" s="90"/>
    </row>
    <row r="62" spans="15:15" s="58" customFormat="1" x14ac:dyDescent="0.25">
      <c r="O62" s="90"/>
    </row>
    <row r="63" spans="15:15" s="58" customFormat="1" x14ac:dyDescent="0.25">
      <c r="O63" s="90"/>
    </row>
    <row r="64" spans="15:15" s="58" customFormat="1" x14ac:dyDescent="0.25">
      <c r="O64" s="90"/>
    </row>
    <row r="65" spans="15:15" s="58" customFormat="1" x14ac:dyDescent="0.25">
      <c r="O65" s="90"/>
    </row>
    <row r="66" spans="15:15" s="58" customFormat="1" x14ac:dyDescent="0.25">
      <c r="O66" s="90"/>
    </row>
    <row r="67" spans="15:15" s="58" customFormat="1" x14ac:dyDescent="0.25">
      <c r="O67" s="90"/>
    </row>
    <row r="68" spans="15:15" s="58" customFormat="1" x14ac:dyDescent="0.25">
      <c r="O68" s="90"/>
    </row>
    <row r="69" spans="15:15" s="58" customFormat="1" x14ac:dyDescent="0.25">
      <c r="O69" s="90"/>
    </row>
    <row r="70" spans="15:15" s="58" customFormat="1" x14ac:dyDescent="0.25">
      <c r="O70" s="90"/>
    </row>
    <row r="71" spans="15:15" s="58" customFormat="1" x14ac:dyDescent="0.25">
      <c r="O71" s="90"/>
    </row>
    <row r="72" spans="15:15" s="58" customFormat="1" x14ac:dyDescent="0.25">
      <c r="O72" s="90"/>
    </row>
    <row r="73" spans="15:15" s="58" customFormat="1" x14ac:dyDescent="0.25">
      <c r="O73" s="90"/>
    </row>
    <row r="74" spans="15:15" s="58" customFormat="1" x14ac:dyDescent="0.25">
      <c r="O74" s="90"/>
    </row>
    <row r="75" spans="15:15" s="58" customFormat="1" x14ac:dyDescent="0.25">
      <c r="O75" s="90"/>
    </row>
    <row r="76" spans="15:15" s="58" customFormat="1" x14ac:dyDescent="0.25">
      <c r="O76" s="90"/>
    </row>
    <row r="77" spans="15:15" s="58" customFormat="1" x14ac:dyDescent="0.25">
      <c r="O77" s="90"/>
    </row>
    <row r="78" spans="15:15" s="58" customFormat="1" x14ac:dyDescent="0.25">
      <c r="O78" s="90"/>
    </row>
    <row r="79" spans="15:15" s="58" customFormat="1" x14ac:dyDescent="0.25">
      <c r="O79" s="90"/>
    </row>
    <row r="80" spans="15:15" s="58" customFormat="1" x14ac:dyDescent="0.25">
      <c r="O80" s="90"/>
    </row>
    <row r="81" spans="15:15" s="58" customFormat="1" x14ac:dyDescent="0.25">
      <c r="O81" s="90"/>
    </row>
    <row r="82" spans="15:15" s="58" customFormat="1" x14ac:dyDescent="0.25">
      <c r="O82" s="90"/>
    </row>
    <row r="83" spans="15:15" s="58" customFormat="1" x14ac:dyDescent="0.25">
      <c r="O83" s="90"/>
    </row>
    <row r="84" spans="15:15" s="58" customFormat="1" x14ac:dyDescent="0.25">
      <c r="O84" s="90"/>
    </row>
    <row r="85" spans="15:15" s="58" customFormat="1" x14ac:dyDescent="0.25">
      <c r="O85" s="90"/>
    </row>
    <row r="86" spans="15:15" s="58" customFormat="1" x14ac:dyDescent="0.25">
      <c r="O86" s="90"/>
    </row>
    <row r="87" spans="15:15" s="58" customFormat="1" x14ac:dyDescent="0.25">
      <c r="O87" s="90"/>
    </row>
    <row r="88" spans="15:15" s="58" customFormat="1" x14ac:dyDescent="0.25">
      <c r="O88" s="90"/>
    </row>
    <row r="89" spans="15:15" s="58" customFormat="1" x14ac:dyDescent="0.25">
      <c r="O89" s="90"/>
    </row>
    <row r="90" spans="15:15" s="58" customFormat="1" x14ac:dyDescent="0.25">
      <c r="O90" s="90"/>
    </row>
    <row r="91" spans="15:15" s="58" customFormat="1" x14ac:dyDescent="0.25">
      <c r="O91" s="90"/>
    </row>
    <row r="92" spans="15:15" s="58" customFormat="1" x14ac:dyDescent="0.25">
      <c r="O92" s="90"/>
    </row>
    <row r="93" spans="15:15" s="58" customFormat="1" x14ac:dyDescent="0.25">
      <c r="O93" s="90"/>
    </row>
    <row r="94" spans="15:15" s="58" customFormat="1" x14ac:dyDescent="0.25">
      <c r="O94" s="90"/>
    </row>
    <row r="95" spans="15:15" s="58" customFormat="1" x14ac:dyDescent="0.25">
      <c r="O95" s="90"/>
    </row>
    <row r="96" spans="15:15" s="58" customFormat="1" x14ac:dyDescent="0.25">
      <c r="O96" s="90"/>
    </row>
    <row r="97" spans="15:15" s="58" customFormat="1" x14ac:dyDescent="0.25">
      <c r="O97" s="90"/>
    </row>
    <row r="98" spans="15:15" s="58" customFormat="1" x14ac:dyDescent="0.25">
      <c r="O98" s="90"/>
    </row>
    <row r="99" spans="15:15" s="58" customFormat="1" x14ac:dyDescent="0.25">
      <c r="O99" s="90"/>
    </row>
    <row r="100" spans="15:15" s="58" customFormat="1" x14ac:dyDescent="0.25">
      <c r="O100" s="90"/>
    </row>
    <row r="101" spans="15:15" s="58" customFormat="1" x14ac:dyDescent="0.25">
      <c r="O101" s="90"/>
    </row>
    <row r="102" spans="15:15" s="58" customFormat="1" x14ac:dyDescent="0.25">
      <c r="O102" s="90"/>
    </row>
    <row r="103" spans="15:15" s="58" customFormat="1" x14ac:dyDescent="0.25">
      <c r="O103" s="90"/>
    </row>
    <row r="104" spans="15:15" s="58" customFormat="1" x14ac:dyDescent="0.25">
      <c r="O104" s="90"/>
    </row>
    <row r="105" spans="15:15" s="58" customFormat="1" x14ac:dyDescent="0.25">
      <c r="O105" s="90"/>
    </row>
    <row r="106" spans="15:15" s="58" customFormat="1" x14ac:dyDescent="0.25">
      <c r="O106" s="90"/>
    </row>
    <row r="107" spans="15:15" s="58" customFormat="1" x14ac:dyDescent="0.25">
      <c r="O107" s="90"/>
    </row>
    <row r="108" spans="15:15" s="58" customFormat="1" x14ac:dyDescent="0.25">
      <c r="O108" s="90"/>
    </row>
    <row r="109" spans="15:15" s="58" customFormat="1" x14ac:dyDescent="0.25">
      <c r="O109" s="90"/>
    </row>
    <row r="110" spans="15:15" s="58" customFormat="1" x14ac:dyDescent="0.25">
      <c r="O110" s="90"/>
    </row>
    <row r="111" spans="15:15" s="58" customFormat="1" x14ac:dyDescent="0.25">
      <c r="O111" s="90"/>
    </row>
    <row r="112" spans="15:15" s="58" customFormat="1" x14ac:dyDescent="0.25">
      <c r="O112" s="90"/>
    </row>
    <row r="113" spans="15:15" s="58" customFormat="1" x14ac:dyDescent="0.25">
      <c r="O113" s="90"/>
    </row>
    <row r="114" spans="15:15" s="58" customFormat="1" x14ac:dyDescent="0.25">
      <c r="O114" s="90"/>
    </row>
    <row r="115" spans="15:15" s="58" customFormat="1" x14ac:dyDescent="0.25">
      <c r="O115" s="90"/>
    </row>
    <row r="116" spans="15:15" s="58" customFormat="1" x14ac:dyDescent="0.25">
      <c r="O116" s="90"/>
    </row>
    <row r="117" spans="15:15" s="58" customFormat="1" x14ac:dyDescent="0.25">
      <c r="O117" s="90"/>
    </row>
    <row r="118" spans="15:15" s="58" customFormat="1" x14ac:dyDescent="0.25">
      <c r="O118" s="90"/>
    </row>
    <row r="119" spans="15:15" s="58" customFormat="1" x14ac:dyDescent="0.25">
      <c r="O119" s="90"/>
    </row>
    <row r="120" spans="15:15" s="58" customFormat="1" x14ac:dyDescent="0.25">
      <c r="O120" s="90"/>
    </row>
    <row r="121" spans="15:15" s="58" customFormat="1" x14ac:dyDescent="0.25">
      <c r="O121" s="90"/>
    </row>
    <row r="122" spans="15:15" s="58" customFormat="1" x14ac:dyDescent="0.25">
      <c r="O122" s="90"/>
    </row>
    <row r="123" spans="15:15" s="58" customFormat="1" x14ac:dyDescent="0.25">
      <c r="O123" s="90"/>
    </row>
    <row r="124" spans="15:15" s="58" customFormat="1" x14ac:dyDescent="0.25">
      <c r="O124" s="90"/>
    </row>
    <row r="125" spans="15:15" s="58" customFormat="1" x14ac:dyDescent="0.25">
      <c r="O125" s="90"/>
    </row>
    <row r="126" spans="15:15" s="58" customFormat="1" x14ac:dyDescent="0.25">
      <c r="O126" s="90"/>
    </row>
    <row r="127" spans="15:15" s="58" customFormat="1" x14ac:dyDescent="0.25">
      <c r="O127" s="90"/>
    </row>
    <row r="128" spans="15:15" s="58" customFormat="1" x14ac:dyDescent="0.25">
      <c r="O128" s="90"/>
    </row>
    <row r="129" spans="15:15" s="58" customFormat="1" x14ac:dyDescent="0.25">
      <c r="O129" s="90"/>
    </row>
    <row r="130" spans="15:15" s="58" customFormat="1" x14ac:dyDescent="0.25">
      <c r="O130" s="90"/>
    </row>
    <row r="131" spans="15:15" s="58" customFormat="1" x14ac:dyDescent="0.25">
      <c r="O131" s="90"/>
    </row>
    <row r="132" spans="15:15" s="58" customFormat="1" x14ac:dyDescent="0.25">
      <c r="O132" s="90"/>
    </row>
    <row r="133" spans="15:15" s="58" customFormat="1" x14ac:dyDescent="0.25">
      <c r="O133" s="90"/>
    </row>
    <row r="134" spans="15:15" s="58" customFormat="1" x14ac:dyDescent="0.25">
      <c r="O134" s="90"/>
    </row>
    <row r="135" spans="15:15" s="58" customFormat="1" x14ac:dyDescent="0.25">
      <c r="O135" s="90"/>
    </row>
    <row r="136" spans="15:15" s="58" customFormat="1" x14ac:dyDescent="0.25">
      <c r="O136" s="90"/>
    </row>
    <row r="137" spans="15:15" s="58" customFormat="1" x14ac:dyDescent="0.25">
      <c r="O137" s="90"/>
    </row>
    <row r="138" spans="15:15" s="58" customFormat="1" x14ac:dyDescent="0.25">
      <c r="O138" s="90"/>
    </row>
    <row r="139" spans="15:15" s="58" customFormat="1" x14ac:dyDescent="0.25">
      <c r="O139" s="90"/>
    </row>
    <row r="140" spans="15:15" s="58" customFormat="1" x14ac:dyDescent="0.25">
      <c r="O140" s="90"/>
    </row>
    <row r="141" spans="15:15" s="58" customFormat="1" x14ac:dyDescent="0.25">
      <c r="O141" s="90"/>
    </row>
    <row r="142" spans="15:15" s="58" customFormat="1" x14ac:dyDescent="0.25">
      <c r="O142" s="90"/>
    </row>
    <row r="143" spans="15:15" s="58" customFormat="1" x14ac:dyDescent="0.25">
      <c r="O143" s="90"/>
    </row>
    <row r="144" spans="15:15" s="58" customFormat="1" x14ac:dyDescent="0.25">
      <c r="O144" s="90"/>
    </row>
    <row r="145" spans="15:15" s="58" customFormat="1" x14ac:dyDescent="0.25">
      <c r="O145" s="90"/>
    </row>
    <row r="146" spans="15:15" s="58" customFormat="1" x14ac:dyDescent="0.25">
      <c r="O146" s="90"/>
    </row>
    <row r="147" spans="15:15" s="58" customFormat="1" x14ac:dyDescent="0.25">
      <c r="O147" s="90"/>
    </row>
    <row r="148" spans="15:15" s="58" customFormat="1" x14ac:dyDescent="0.25">
      <c r="O148" s="90"/>
    </row>
    <row r="149" spans="15:15" s="58" customFormat="1" x14ac:dyDescent="0.25">
      <c r="O149" s="90"/>
    </row>
    <row r="150" spans="15:15" s="58" customFormat="1" x14ac:dyDescent="0.25">
      <c r="O150" s="90"/>
    </row>
    <row r="151" spans="15:15" s="58" customFormat="1" x14ac:dyDescent="0.25">
      <c r="O151" s="90"/>
    </row>
    <row r="152" spans="15:15" s="58" customFormat="1" x14ac:dyDescent="0.25">
      <c r="O152" s="90"/>
    </row>
    <row r="153" spans="15:15" s="58" customFormat="1" x14ac:dyDescent="0.25">
      <c r="O153" s="90"/>
    </row>
    <row r="154" spans="15:15" s="58" customFormat="1" x14ac:dyDescent="0.25">
      <c r="O154" s="90"/>
    </row>
    <row r="155" spans="15:15" s="58" customFormat="1" x14ac:dyDescent="0.25">
      <c r="O155" s="90"/>
    </row>
    <row r="156" spans="15:15" s="58" customFormat="1" x14ac:dyDescent="0.25">
      <c r="O156" s="90"/>
    </row>
    <row r="157" spans="15:15" s="58" customFormat="1" x14ac:dyDescent="0.25">
      <c r="O157" s="90"/>
    </row>
    <row r="158" spans="15:15" s="58" customFormat="1" x14ac:dyDescent="0.25">
      <c r="O158" s="90"/>
    </row>
    <row r="159" spans="15:15" s="58" customFormat="1" x14ac:dyDescent="0.25">
      <c r="O159" s="90"/>
    </row>
    <row r="160" spans="15:15" s="58" customFormat="1" x14ac:dyDescent="0.25">
      <c r="O160" s="90"/>
    </row>
    <row r="161" spans="15:15" s="58" customFormat="1" x14ac:dyDescent="0.25">
      <c r="O161" s="90"/>
    </row>
    <row r="162" spans="15:15" s="58" customFormat="1" x14ac:dyDescent="0.25">
      <c r="O162" s="90"/>
    </row>
    <row r="163" spans="15:15" s="58" customFormat="1" x14ac:dyDescent="0.25">
      <c r="O163" s="90"/>
    </row>
    <row r="164" spans="15:15" s="58" customFormat="1" x14ac:dyDescent="0.25">
      <c r="O164" s="90"/>
    </row>
    <row r="165" spans="15:15" s="58" customFormat="1" x14ac:dyDescent="0.25">
      <c r="O165" s="90"/>
    </row>
    <row r="166" spans="15:15" s="58" customFormat="1" x14ac:dyDescent="0.25">
      <c r="O166" s="90"/>
    </row>
    <row r="167" spans="15:15" s="58" customFormat="1" x14ac:dyDescent="0.25">
      <c r="O167" s="90"/>
    </row>
    <row r="168" spans="15:15" s="58" customFormat="1" x14ac:dyDescent="0.25">
      <c r="O168" s="90"/>
    </row>
    <row r="169" spans="15:15" s="58" customFormat="1" x14ac:dyDescent="0.25">
      <c r="O169" s="90"/>
    </row>
    <row r="170" spans="15:15" s="58" customFormat="1" x14ac:dyDescent="0.25">
      <c r="O170" s="90"/>
    </row>
    <row r="171" spans="15:15" s="58" customFormat="1" x14ac:dyDescent="0.25">
      <c r="O171" s="90"/>
    </row>
    <row r="172" spans="15:15" s="58" customFormat="1" x14ac:dyDescent="0.25">
      <c r="O172" s="90"/>
    </row>
    <row r="173" spans="15:15" s="58" customFormat="1" x14ac:dyDescent="0.25">
      <c r="O173" s="90"/>
    </row>
    <row r="174" spans="15:15" s="58" customFormat="1" x14ac:dyDescent="0.25">
      <c r="O174" s="90"/>
    </row>
    <row r="175" spans="15:15" s="58" customFormat="1" x14ac:dyDescent="0.25">
      <c r="O175" s="90"/>
    </row>
    <row r="176" spans="15:15" s="58" customFormat="1" x14ac:dyDescent="0.25">
      <c r="O176" s="90"/>
    </row>
    <row r="177" spans="15:15" s="58" customFormat="1" x14ac:dyDescent="0.25">
      <c r="O177" s="90"/>
    </row>
    <row r="178" spans="15:15" s="58" customFormat="1" x14ac:dyDescent="0.25">
      <c r="O178" s="90"/>
    </row>
    <row r="179" spans="15:15" s="58" customFormat="1" x14ac:dyDescent="0.25">
      <c r="O179" s="90"/>
    </row>
    <row r="180" spans="15:15" s="58" customFormat="1" x14ac:dyDescent="0.25">
      <c r="O180" s="90"/>
    </row>
    <row r="181" spans="15:15" s="58" customFormat="1" x14ac:dyDescent="0.25">
      <c r="O181" s="90"/>
    </row>
    <row r="182" spans="15:15" s="58" customFormat="1" x14ac:dyDescent="0.25">
      <c r="O182" s="90"/>
    </row>
    <row r="183" spans="15:15" s="58" customFormat="1" x14ac:dyDescent="0.25">
      <c r="O183" s="90"/>
    </row>
    <row r="184" spans="15:15" s="58" customFormat="1" x14ac:dyDescent="0.25">
      <c r="O184" s="90"/>
    </row>
    <row r="185" spans="15:15" s="58" customFormat="1" x14ac:dyDescent="0.25">
      <c r="O185" s="90"/>
    </row>
    <row r="186" spans="15:15" s="58" customFormat="1" x14ac:dyDescent="0.25">
      <c r="O186" s="90"/>
    </row>
    <row r="187" spans="15:15" s="58" customFormat="1" x14ac:dyDescent="0.25">
      <c r="O187" s="90"/>
    </row>
    <row r="188" spans="15:15" s="58" customFormat="1" x14ac:dyDescent="0.25">
      <c r="O188" s="90"/>
    </row>
    <row r="189" spans="15:15" s="58" customFormat="1" x14ac:dyDescent="0.25">
      <c r="O189" s="90"/>
    </row>
    <row r="190" spans="15:15" s="58" customFormat="1" x14ac:dyDescent="0.25">
      <c r="O190" s="90"/>
    </row>
    <row r="191" spans="15:15" s="58" customFormat="1" x14ac:dyDescent="0.25">
      <c r="O191" s="90"/>
    </row>
    <row r="192" spans="15:15" s="58" customFormat="1" x14ac:dyDescent="0.25">
      <c r="O192" s="90"/>
    </row>
    <row r="193" spans="15:15" s="58" customFormat="1" x14ac:dyDescent="0.25">
      <c r="O193" s="90"/>
    </row>
    <row r="194" spans="15:15" s="58" customFormat="1" x14ac:dyDescent="0.25">
      <c r="O194" s="90"/>
    </row>
    <row r="195" spans="15:15" s="58" customFormat="1" x14ac:dyDescent="0.25">
      <c r="O195" s="90"/>
    </row>
    <row r="196" spans="15:15" s="58" customFormat="1" x14ac:dyDescent="0.25">
      <c r="O196" s="90"/>
    </row>
    <row r="197" spans="15:15" s="58" customFormat="1" x14ac:dyDescent="0.25">
      <c r="O197" s="90"/>
    </row>
    <row r="198" spans="15:15" s="58" customFormat="1" x14ac:dyDescent="0.25">
      <c r="O198" s="90"/>
    </row>
    <row r="199" spans="15:15" s="58" customFormat="1" x14ac:dyDescent="0.25">
      <c r="O199" s="90"/>
    </row>
    <row r="200" spans="15:15" s="58" customFormat="1" x14ac:dyDescent="0.25">
      <c r="O200" s="90"/>
    </row>
    <row r="201" spans="15:15" s="58" customFormat="1" x14ac:dyDescent="0.25">
      <c r="O201" s="90"/>
    </row>
    <row r="202" spans="15:15" s="58" customFormat="1" x14ac:dyDescent="0.25">
      <c r="O202" s="90"/>
    </row>
    <row r="203" spans="15:15" s="58" customFormat="1" x14ac:dyDescent="0.25">
      <c r="O203" s="90"/>
    </row>
    <row r="204" spans="15:15" s="58" customFormat="1" x14ac:dyDescent="0.25">
      <c r="O204" s="90"/>
    </row>
    <row r="205" spans="15:15" s="58" customFormat="1" x14ac:dyDescent="0.25">
      <c r="O205" s="90"/>
    </row>
    <row r="206" spans="15:15" s="58" customFormat="1" x14ac:dyDescent="0.25">
      <c r="O206" s="90"/>
    </row>
    <row r="207" spans="15:15" s="58" customFormat="1" x14ac:dyDescent="0.25">
      <c r="O207" s="90"/>
    </row>
    <row r="208" spans="15:15" s="58" customFormat="1" x14ac:dyDescent="0.25">
      <c r="O208" s="90"/>
    </row>
    <row r="209" spans="15:15" s="58" customFormat="1" x14ac:dyDescent="0.25">
      <c r="O209" s="90"/>
    </row>
    <row r="210" spans="15:15" s="58" customFormat="1" x14ac:dyDescent="0.25">
      <c r="O210" s="90"/>
    </row>
    <row r="211" spans="15:15" s="58" customFormat="1" x14ac:dyDescent="0.25">
      <c r="O211" s="90"/>
    </row>
    <row r="212" spans="15:15" s="58" customFormat="1" x14ac:dyDescent="0.25">
      <c r="O212" s="90"/>
    </row>
    <row r="213" spans="15:15" s="58" customFormat="1" x14ac:dyDescent="0.25">
      <c r="O213" s="90"/>
    </row>
    <row r="214" spans="15:15" s="58" customFormat="1" x14ac:dyDescent="0.25">
      <c r="O214" s="90"/>
    </row>
    <row r="215" spans="15:15" s="58" customFormat="1" x14ac:dyDescent="0.25">
      <c r="O215" s="90"/>
    </row>
    <row r="216" spans="15:15" s="58" customFormat="1" x14ac:dyDescent="0.25">
      <c r="O216" s="90"/>
    </row>
    <row r="217" spans="15:15" s="58" customFormat="1" x14ac:dyDescent="0.25">
      <c r="O217" s="90"/>
    </row>
    <row r="218" spans="15:15" s="58" customFormat="1" x14ac:dyDescent="0.25">
      <c r="O218" s="90"/>
    </row>
    <row r="219" spans="15:15" s="58" customFormat="1" x14ac:dyDescent="0.25">
      <c r="O219" s="90"/>
    </row>
    <row r="220" spans="15:15" s="58" customFormat="1" x14ac:dyDescent="0.25">
      <c r="O220" s="90"/>
    </row>
    <row r="221" spans="15:15" s="58" customFormat="1" x14ac:dyDescent="0.25">
      <c r="O221" s="90"/>
    </row>
    <row r="222" spans="15:15" s="58" customFormat="1" x14ac:dyDescent="0.25">
      <c r="O222" s="90"/>
    </row>
    <row r="223" spans="15:15" s="58" customFormat="1" x14ac:dyDescent="0.25">
      <c r="O223" s="90"/>
    </row>
    <row r="224" spans="15:15" s="58" customFormat="1" x14ac:dyDescent="0.25">
      <c r="O224" s="90"/>
    </row>
    <row r="225" spans="15:15" s="58" customFormat="1" x14ac:dyDescent="0.25">
      <c r="O225" s="90"/>
    </row>
    <row r="226" spans="15:15" s="58" customFormat="1" x14ac:dyDescent="0.25">
      <c r="O226" s="90"/>
    </row>
    <row r="227" spans="15:15" s="58" customFormat="1" x14ac:dyDescent="0.25">
      <c r="O227" s="90"/>
    </row>
    <row r="228" spans="15:15" s="58" customFormat="1" x14ac:dyDescent="0.25">
      <c r="O228" s="90"/>
    </row>
    <row r="229" spans="15:15" s="58" customFormat="1" x14ac:dyDescent="0.25">
      <c r="O229" s="90"/>
    </row>
    <row r="230" spans="15:15" s="58" customFormat="1" x14ac:dyDescent="0.25">
      <c r="O230" s="90"/>
    </row>
    <row r="231" spans="15:15" s="58" customFormat="1" x14ac:dyDescent="0.25">
      <c r="O231" s="90"/>
    </row>
    <row r="232" spans="15:15" s="58" customFormat="1" x14ac:dyDescent="0.25">
      <c r="O232" s="90"/>
    </row>
    <row r="233" spans="15:15" s="58" customFormat="1" x14ac:dyDescent="0.25">
      <c r="O233" s="90"/>
    </row>
    <row r="234" spans="15:15" s="58" customFormat="1" x14ac:dyDescent="0.25">
      <c r="O234" s="90"/>
    </row>
    <row r="235" spans="15:15" s="58" customFormat="1" x14ac:dyDescent="0.25">
      <c r="O235" s="90"/>
    </row>
    <row r="236" spans="15:15" s="58" customFormat="1" x14ac:dyDescent="0.25">
      <c r="O236" s="90"/>
    </row>
    <row r="237" spans="15:15" s="58" customFormat="1" x14ac:dyDescent="0.25">
      <c r="O237" s="90"/>
    </row>
    <row r="238" spans="15:15" s="58" customFormat="1" x14ac:dyDescent="0.25">
      <c r="O238" s="90"/>
    </row>
    <row r="239" spans="15:15" s="58" customFormat="1" x14ac:dyDescent="0.25">
      <c r="O239" s="90"/>
    </row>
    <row r="240" spans="15:15" s="58" customFormat="1" x14ac:dyDescent="0.25">
      <c r="O240" s="90"/>
    </row>
    <row r="241" spans="15:15" s="58" customFormat="1" x14ac:dyDescent="0.25">
      <c r="O241" s="90"/>
    </row>
    <row r="242" spans="15:15" s="58" customFormat="1" x14ac:dyDescent="0.25">
      <c r="O242" s="90"/>
    </row>
    <row r="243" spans="15:15" s="58" customFormat="1" x14ac:dyDescent="0.25">
      <c r="O243" s="90"/>
    </row>
    <row r="244" spans="15:15" s="58" customFormat="1" x14ac:dyDescent="0.25">
      <c r="O244" s="90"/>
    </row>
    <row r="245" spans="15:15" s="58" customFormat="1" x14ac:dyDescent="0.25">
      <c r="O245" s="90"/>
    </row>
    <row r="246" spans="15:15" s="58" customFormat="1" x14ac:dyDescent="0.25">
      <c r="O246" s="90"/>
    </row>
    <row r="247" spans="15:15" s="58" customFormat="1" x14ac:dyDescent="0.25">
      <c r="O247" s="90"/>
    </row>
    <row r="248" spans="15:15" s="58" customFormat="1" x14ac:dyDescent="0.25">
      <c r="O248" s="90"/>
    </row>
    <row r="249" spans="15:15" s="58" customFormat="1" x14ac:dyDescent="0.25">
      <c r="O249" s="90"/>
    </row>
    <row r="250" spans="15:15" s="58" customFormat="1" x14ac:dyDescent="0.25">
      <c r="O250" s="90"/>
    </row>
    <row r="251" spans="15:15" s="58" customFormat="1" x14ac:dyDescent="0.25">
      <c r="O251" s="90"/>
    </row>
    <row r="252" spans="15:15" s="58" customFormat="1" x14ac:dyDescent="0.25">
      <c r="O252" s="90"/>
    </row>
    <row r="253" spans="15:15" s="58" customFormat="1" x14ac:dyDescent="0.25">
      <c r="O253" s="90"/>
    </row>
    <row r="254" spans="15:15" s="58" customFormat="1" x14ac:dyDescent="0.25">
      <c r="O254" s="90"/>
    </row>
    <row r="255" spans="15:15" s="58" customFormat="1" x14ac:dyDescent="0.25">
      <c r="O255" s="90"/>
    </row>
    <row r="256" spans="15:15" s="58" customFormat="1" x14ac:dyDescent="0.25">
      <c r="O256" s="90"/>
    </row>
    <row r="257" spans="15:15" s="58" customFormat="1" x14ac:dyDescent="0.25">
      <c r="O257" s="90"/>
    </row>
    <row r="258" spans="15:15" s="58" customFormat="1" x14ac:dyDescent="0.25">
      <c r="O258" s="90"/>
    </row>
    <row r="259" spans="15:15" s="58" customFormat="1" x14ac:dyDescent="0.25">
      <c r="O259" s="90"/>
    </row>
    <row r="260" spans="15:15" s="58" customFormat="1" x14ac:dyDescent="0.25">
      <c r="O260" s="90"/>
    </row>
    <row r="261" spans="15:15" s="58" customFormat="1" x14ac:dyDescent="0.25">
      <c r="O261" s="90"/>
    </row>
    <row r="262" spans="15:15" s="58" customFormat="1" x14ac:dyDescent="0.25">
      <c r="O262" s="90"/>
    </row>
    <row r="263" spans="15:15" s="58" customFormat="1" x14ac:dyDescent="0.25">
      <c r="O263" s="90"/>
    </row>
    <row r="264" spans="15:15" s="58" customFormat="1" x14ac:dyDescent="0.25">
      <c r="O264" s="90"/>
    </row>
    <row r="265" spans="15:15" s="58" customFormat="1" x14ac:dyDescent="0.25">
      <c r="O265" s="90"/>
    </row>
    <row r="266" spans="15:15" s="58" customFormat="1" x14ac:dyDescent="0.25">
      <c r="O266" s="90"/>
    </row>
    <row r="267" spans="15:15" s="58" customFormat="1" x14ac:dyDescent="0.25">
      <c r="O267" s="90"/>
    </row>
    <row r="268" spans="15:15" s="58" customFormat="1" x14ac:dyDescent="0.25">
      <c r="O268" s="90"/>
    </row>
    <row r="269" spans="15:15" s="58" customFormat="1" x14ac:dyDescent="0.25">
      <c r="O269" s="90"/>
    </row>
    <row r="270" spans="15:15" s="58" customFormat="1" x14ac:dyDescent="0.25">
      <c r="O270" s="90"/>
    </row>
    <row r="271" spans="15:15" s="58" customFormat="1" x14ac:dyDescent="0.25">
      <c r="O271" s="90"/>
    </row>
    <row r="272" spans="15:15" s="58" customFormat="1" x14ac:dyDescent="0.25">
      <c r="O272" s="90"/>
    </row>
    <row r="273" spans="15:15" s="58" customFormat="1" x14ac:dyDescent="0.25">
      <c r="O273" s="90"/>
    </row>
    <row r="274" spans="15:15" s="58" customFormat="1" x14ac:dyDescent="0.25">
      <c r="O274" s="90"/>
    </row>
    <row r="275" spans="15:15" s="58" customFormat="1" x14ac:dyDescent="0.25">
      <c r="O275" s="90"/>
    </row>
    <row r="276" spans="15:15" s="58" customFormat="1" x14ac:dyDescent="0.25">
      <c r="O276" s="90"/>
    </row>
    <row r="277" spans="15:15" s="58" customFormat="1" x14ac:dyDescent="0.25">
      <c r="O277" s="90"/>
    </row>
    <row r="278" spans="15:15" s="58" customFormat="1" x14ac:dyDescent="0.25">
      <c r="O278" s="90"/>
    </row>
    <row r="279" spans="15:15" s="58" customFormat="1" x14ac:dyDescent="0.25">
      <c r="O279" s="90"/>
    </row>
    <row r="280" spans="15:15" s="58" customFormat="1" x14ac:dyDescent="0.25">
      <c r="O280" s="90"/>
    </row>
    <row r="281" spans="15:15" s="58" customFormat="1" x14ac:dyDescent="0.25">
      <c r="O281" s="90"/>
    </row>
    <row r="282" spans="15:15" s="58" customFormat="1" x14ac:dyDescent="0.25">
      <c r="O282" s="90"/>
    </row>
    <row r="283" spans="15:15" s="58" customFormat="1" x14ac:dyDescent="0.25">
      <c r="O283" s="90"/>
    </row>
    <row r="284" spans="15:15" s="58" customFormat="1" x14ac:dyDescent="0.25">
      <c r="O284" s="90"/>
    </row>
    <row r="285" spans="15:15" s="58" customFormat="1" x14ac:dyDescent="0.25">
      <c r="O285" s="90"/>
    </row>
    <row r="286" spans="15:15" s="58" customFormat="1" x14ac:dyDescent="0.25">
      <c r="O286" s="90"/>
    </row>
    <row r="287" spans="15:15" s="58" customFormat="1" x14ac:dyDescent="0.25">
      <c r="O287" s="90"/>
    </row>
    <row r="288" spans="15:15" s="58" customFormat="1" x14ac:dyDescent="0.25">
      <c r="O288" s="90"/>
    </row>
    <row r="289" spans="15:15" s="58" customFormat="1" x14ac:dyDescent="0.25">
      <c r="O289" s="90"/>
    </row>
    <row r="290" spans="15:15" s="58" customFormat="1" x14ac:dyDescent="0.25">
      <c r="O290" s="90"/>
    </row>
    <row r="291" spans="15:15" s="58" customFormat="1" x14ac:dyDescent="0.25">
      <c r="O291" s="90"/>
    </row>
    <row r="292" spans="15:15" s="58" customFormat="1" x14ac:dyDescent="0.25">
      <c r="O292" s="90"/>
    </row>
    <row r="293" spans="15:15" s="58" customFormat="1" x14ac:dyDescent="0.25">
      <c r="O293" s="90"/>
    </row>
    <row r="294" spans="15:15" s="58" customFormat="1" x14ac:dyDescent="0.25">
      <c r="O294" s="90"/>
    </row>
    <row r="295" spans="15:15" s="58" customFormat="1" x14ac:dyDescent="0.25">
      <c r="O295" s="90"/>
    </row>
    <row r="296" spans="15:15" s="58" customFormat="1" x14ac:dyDescent="0.25">
      <c r="O296" s="90"/>
    </row>
    <row r="297" spans="15:15" s="58" customFormat="1" x14ac:dyDescent="0.25">
      <c r="O297" s="90"/>
    </row>
    <row r="298" spans="15:15" s="58" customFormat="1" x14ac:dyDescent="0.25">
      <c r="O298" s="90"/>
    </row>
    <row r="299" spans="15:15" s="58" customFormat="1" x14ac:dyDescent="0.25">
      <c r="O299" s="90"/>
    </row>
    <row r="300" spans="15:15" s="58" customFormat="1" x14ac:dyDescent="0.25">
      <c r="O300" s="90"/>
    </row>
    <row r="301" spans="15:15" s="58" customFormat="1" x14ac:dyDescent="0.25">
      <c r="O301" s="90"/>
    </row>
    <row r="302" spans="15:15" s="58" customFormat="1" x14ac:dyDescent="0.25">
      <c r="O302" s="90"/>
    </row>
    <row r="303" spans="15:15" s="58" customFormat="1" x14ac:dyDescent="0.25">
      <c r="O303" s="90"/>
    </row>
    <row r="304" spans="15:15" s="58" customFormat="1" x14ac:dyDescent="0.25">
      <c r="O304" s="90"/>
    </row>
    <row r="305" spans="15:15" s="58" customFormat="1" x14ac:dyDescent="0.25">
      <c r="O305" s="90"/>
    </row>
    <row r="306" spans="15:15" s="58" customFormat="1" x14ac:dyDescent="0.25">
      <c r="O306" s="90"/>
    </row>
    <row r="307" spans="15:15" s="58" customFormat="1" x14ac:dyDescent="0.25">
      <c r="O307" s="90"/>
    </row>
    <row r="308" spans="15:15" s="58" customFormat="1" x14ac:dyDescent="0.25">
      <c r="O308" s="90"/>
    </row>
    <row r="309" spans="15:15" s="58" customFormat="1" x14ac:dyDescent="0.25">
      <c r="O309" s="90"/>
    </row>
    <row r="310" spans="15:15" s="58" customFormat="1" x14ac:dyDescent="0.25">
      <c r="O310" s="90"/>
    </row>
    <row r="311" spans="15:15" s="58" customFormat="1" x14ac:dyDescent="0.25">
      <c r="O311" s="90"/>
    </row>
    <row r="312" spans="15:15" s="58" customFormat="1" x14ac:dyDescent="0.25">
      <c r="O312" s="90"/>
    </row>
    <row r="313" spans="15:15" s="58" customFormat="1" x14ac:dyDescent="0.25">
      <c r="O313" s="90"/>
    </row>
    <row r="314" spans="15:15" s="58" customFormat="1" x14ac:dyDescent="0.25">
      <c r="O314" s="90"/>
    </row>
    <row r="315" spans="15:15" s="58" customFormat="1" x14ac:dyDescent="0.25">
      <c r="O315" s="90"/>
    </row>
    <row r="316" spans="15:15" s="58" customFormat="1" x14ac:dyDescent="0.25">
      <c r="O316" s="90"/>
    </row>
    <row r="317" spans="15:15" s="58" customFormat="1" x14ac:dyDescent="0.25">
      <c r="O317" s="90"/>
    </row>
    <row r="318" spans="15:15" s="58" customFormat="1" x14ac:dyDescent="0.25">
      <c r="O318" s="90"/>
    </row>
    <row r="319" spans="15:15" s="58" customFormat="1" x14ac:dyDescent="0.25">
      <c r="O319" s="90"/>
    </row>
    <row r="320" spans="15:15" s="58" customFormat="1" x14ac:dyDescent="0.25">
      <c r="O320" s="90"/>
    </row>
    <row r="321" spans="15:15" s="58" customFormat="1" x14ac:dyDescent="0.25">
      <c r="O321" s="90"/>
    </row>
    <row r="322" spans="15:15" s="58" customFormat="1" x14ac:dyDescent="0.25">
      <c r="O322" s="90"/>
    </row>
    <row r="323" spans="15:15" s="58" customFormat="1" x14ac:dyDescent="0.25">
      <c r="O323" s="90"/>
    </row>
    <row r="324" spans="15:15" s="58" customFormat="1" x14ac:dyDescent="0.25">
      <c r="O324" s="90"/>
    </row>
    <row r="325" spans="15:15" s="58" customFormat="1" x14ac:dyDescent="0.25">
      <c r="O325" s="90"/>
    </row>
    <row r="326" spans="15:15" s="58" customFormat="1" x14ac:dyDescent="0.25">
      <c r="O326" s="90"/>
    </row>
    <row r="327" spans="15:15" s="58" customFormat="1" x14ac:dyDescent="0.25">
      <c r="O327" s="90"/>
    </row>
    <row r="328" spans="15:15" s="58" customFormat="1" x14ac:dyDescent="0.25">
      <c r="O328" s="90"/>
    </row>
    <row r="329" spans="15:15" s="58" customFormat="1" x14ac:dyDescent="0.25">
      <c r="O329" s="90"/>
    </row>
    <row r="330" spans="15:15" s="58" customFormat="1" x14ac:dyDescent="0.25">
      <c r="O330" s="90"/>
    </row>
    <row r="331" spans="15:15" s="58" customFormat="1" x14ac:dyDescent="0.25">
      <c r="O331" s="90"/>
    </row>
    <row r="332" spans="15:15" s="58" customFormat="1" x14ac:dyDescent="0.25">
      <c r="O332" s="90"/>
    </row>
    <row r="333" spans="15:15" s="58" customFormat="1" x14ac:dyDescent="0.25">
      <c r="O333" s="90"/>
    </row>
    <row r="334" spans="15:15" s="58" customFormat="1" x14ac:dyDescent="0.25">
      <c r="O334" s="90"/>
    </row>
    <row r="335" spans="15:15" s="58" customFormat="1" x14ac:dyDescent="0.25">
      <c r="O335" s="90"/>
    </row>
    <row r="336" spans="15:15" s="58" customFormat="1" x14ac:dyDescent="0.25">
      <c r="O336" s="90"/>
    </row>
    <row r="337" spans="15:15" s="58" customFormat="1" x14ac:dyDescent="0.25">
      <c r="O337" s="90"/>
    </row>
    <row r="338" spans="15:15" s="58" customFormat="1" x14ac:dyDescent="0.25">
      <c r="O338" s="90"/>
    </row>
    <row r="339" spans="15:15" s="58" customFormat="1" x14ac:dyDescent="0.25">
      <c r="O339" s="90"/>
    </row>
    <row r="340" spans="15:15" s="58" customFormat="1" x14ac:dyDescent="0.25">
      <c r="O340" s="90"/>
    </row>
    <row r="341" spans="15:15" s="58" customFormat="1" x14ac:dyDescent="0.25">
      <c r="O341" s="90"/>
    </row>
    <row r="342" spans="15:15" s="58" customFormat="1" x14ac:dyDescent="0.25">
      <c r="O342" s="90"/>
    </row>
    <row r="343" spans="15:15" s="58" customFormat="1" x14ac:dyDescent="0.25">
      <c r="O343" s="90"/>
    </row>
    <row r="344" spans="15:15" s="58" customFormat="1" x14ac:dyDescent="0.25">
      <c r="O344" s="90"/>
    </row>
    <row r="345" spans="15:15" s="58" customFormat="1" x14ac:dyDescent="0.25">
      <c r="O345" s="90"/>
    </row>
    <row r="346" spans="15:15" s="58" customFormat="1" x14ac:dyDescent="0.25">
      <c r="O346" s="90"/>
    </row>
    <row r="347" spans="15:15" s="58" customFormat="1" x14ac:dyDescent="0.25">
      <c r="O347" s="90"/>
    </row>
    <row r="348" spans="15:15" s="58" customFormat="1" x14ac:dyDescent="0.25">
      <c r="O348" s="90"/>
    </row>
    <row r="349" spans="15:15" s="58" customFormat="1" x14ac:dyDescent="0.25">
      <c r="O349" s="90"/>
    </row>
    <row r="350" spans="15:15" s="58" customFormat="1" x14ac:dyDescent="0.25">
      <c r="O350" s="90"/>
    </row>
    <row r="351" spans="15:15" s="58" customFormat="1" x14ac:dyDescent="0.25">
      <c r="O351" s="90"/>
    </row>
    <row r="352" spans="15:15" s="58" customFormat="1" x14ac:dyDescent="0.25">
      <c r="O352" s="90"/>
    </row>
    <row r="353" spans="15:15" s="58" customFormat="1" x14ac:dyDescent="0.25">
      <c r="O353" s="90"/>
    </row>
    <row r="354" spans="15:15" s="58" customFormat="1" x14ac:dyDescent="0.25">
      <c r="O354" s="90"/>
    </row>
    <row r="355" spans="15:15" s="58" customFormat="1" x14ac:dyDescent="0.25">
      <c r="O355" s="90"/>
    </row>
    <row r="356" spans="15:15" s="58" customFormat="1" x14ac:dyDescent="0.25">
      <c r="O356" s="90"/>
    </row>
    <row r="357" spans="15:15" s="58" customFormat="1" x14ac:dyDescent="0.25">
      <c r="O357" s="90"/>
    </row>
    <row r="358" spans="15:15" s="58" customFormat="1" x14ac:dyDescent="0.25">
      <c r="O358" s="90"/>
    </row>
    <row r="359" spans="15:15" s="58" customFormat="1" x14ac:dyDescent="0.25">
      <c r="O359" s="90"/>
    </row>
    <row r="360" spans="15:15" s="58" customFormat="1" x14ac:dyDescent="0.25">
      <c r="O360" s="90"/>
    </row>
    <row r="361" spans="15:15" s="58" customFormat="1" x14ac:dyDescent="0.25">
      <c r="O361" s="90"/>
    </row>
    <row r="362" spans="15:15" s="58" customFormat="1" x14ac:dyDescent="0.25">
      <c r="O362" s="90"/>
    </row>
    <row r="363" spans="15:15" s="58" customFormat="1" x14ac:dyDescent="0.25">
      <c r="O363" s="90"/>
    </row>
    <row r="364" spans="15:15" s="58" customFormat="1" x14ac:dyDescent="0.25">
      <c r="O364" s="90"/>
    </row>
    <row r="365" spans="15:15" s="58" customFormat="1" x14ac:dyDescent="0.25">
      <c r="O365" s="90"/>
    </row>
    <row r="366" spans="15:15" s="58" customFormat="1" x14ac:dyDescent="0.25">
      <c r="O366" s="90"/>
    </row>
    <row r="367" spans="15:15" s="58" customFormat="1" x14ac:dyDescent="0.25">
      <c r="O367" s="90"/>
    </row>
    <row r="368" spans="15:15" s="58" customFormat="1" x14ac:dyDescent="0.25">
      <c r="O368" s="90"/>
    </row>
    <row r="369" spans="15:15" s="58" customFormat="1" x14ac:dyDescent="0.25">
      <c r="O369" s="90"/>
    </row>
    <row r="370" spans="15:15" s="58" customFormat="1" x14ac:dyDescent="0.25">
      <c r="O370" s="90"/>
    </row>
    <row r="371" spans="15:15" s="58" customFormat="1" x14ac:dyDescent="0.25">
      <c r="O371" s="90"/>
    </row>
    <row r="372" spans="15:15" s="58" customFormat="1" x14ac:dyDescent="0.25">
      <c r="O372" s="90"/>
    </row>
    <row r="373" spans="15:15" s="58" customFormat="1" x14ac:dyDescent="0.25">
      <c r="O373" s="90"/>
    </row>
    <row r="374" spans="15:15" s="58" customFormat="1" x14ac:dyDescent="0.25">
      <c r="O374" s="90"/>
    </row>
    <row r="375" spans="15:15" s="58" customFormat="1" x14ac:dyDescent="0.25">
      <c r="O375" s="90"/>
    </row>
    <row r="376" spans="15:15" s="58" customFormat="1" x14ac:dyDescent="0.25">
      <c r="O376" s="90"/>
    </row>
    <row r="377" spans="15:15" s="58" customFormat="1" x14ac:dyDescent="0.25">
      <c r="O377" s="90"/>
    </row>
    <row r="378" spans="15:15" s="58" customFormat="1" x14ac:dyDescent="0.25">
      <c r="O378" s="90"/>
    </row>
    <row r="379" spans="15:15" s="58" customFormat="1" x14ac:dyDescent="0.25">
      <c r="O379" s="90"/>
    </row>
    <row r="380" spans="15:15" s="58" customFormat="1" x14ac:dyDescent="0.25">
      <c r="O380" s="90"/>
    </row>
    <row r="381" spans="15:15" s="58" customFormat="1" x14ac:dyDescent="0.25">
      <c r="O381" s="90"/>
    </row>
    <row r="382" spans="15:15" s="58" customFormat="1" x14ac:dyDescent="0.25">
      <c r="O382" s="90"/>
    </row>
    <row r="383" spans="15:15" s="58" customFormat="1" x14ac:dyDescent="0.25">
      <c r="O383" s="90"/>
    </row>
    <row r="384" spans="15:15" s="58" customFormat="1" x14ac:dyDescent="0.25">
      <c r="O384" s="90"/>
    </row>
    <row r="385" spans="15:15" s="58" customFormat="1" x14ac:dyDescent="0.25">
      <c r="O385" s="90"/>
    </row>
    <row r="386" spans="15:15" s="58" customFormat="1" x14ac:dyDescent="0.25">
      <c r="O386" s="90"/>
    </row>
    <row r="387" spans="15:15" s="58" customFormat="1" x14ac:dyDescent="0.25">
      <c r="O387" s="90"/>
    </row>
    <row r="388" spans="15:15" s="58" customFormat="1" x14ac:dyDescent="0.25">
      <c r="O388" s="90"/>
    </row>
    <row r="389" spans="15:15" s="58" customFormat="1" x14ac:dyDescent="0.25">
      <c r="O389" s="90"/>
    </row>
    <row r="390" spans="15:15" s="58" customFormat="1" x14ac:dyDescent="0.25">
      <c r="O390" s="90"/>
    </row>
    <row r="391" spans="15:15" s="58" customFormat="1" x14ac:dyDescent="0.25">
      <c r="O391" s="90"/>
    </row>
    <row r="392" spans="15:15" s="58" customFormat="1" x14ac:dyDescent="0.25">
      <c r="O392" s="90"/>
    </row>
    <row r="393" spans="15:15" s="58" customFormat="1" x14ac:dyDescent="0.25">
      <c r="O393" s="90"/>
    </row>
    <row r="394" spans="15:15" s="58" customFormat="1" x14ac:dyDescent="0.25">
      <c r="O394" s="90"/>
    </row>
    <row r="395" spans="15:15" s="58" customFormat="1" x14ac:dyDescent="0.25">
      <c r="O395" s="90"/>
    </row>
    <row r="396" spans="15:15" s="58" customFormat="1" x14ac:dyDescent="0.25">
      <c r="O396" s="90"/>
    </row>
    <row r="397" spans="15:15" s="58" customFormat="1" x14ac:dyDescent="0.25">
      <c r="O397" s="90"/>
    </row>
    <row r="398" spans="15:15" s="58" customFormat="1" x14ac:dyDescent="0.25">
      <c r="O398" s="90"/>
    </row>
    <row r="399" spans="15:15" s="58" customFormat="1" x14ac:dyDescent="0.25">
      <c r="O399" s="90"/>
    </row>
    <row r="400" spans="15:15" s="58" customFormat="1" x14ac:dyDescent="0.25">
      <c r="O400" s="90"/>
    </row>
    <row r="401" spans="15:15" s="58" customFormat="1" x14ac:dyDescent="0.25">
      <c r="O401" s="90"/>
    </row>
    <row r="402" spans="15:15" s="58" customFormat="1" x14ac:dyDescent="0.25">
      <c r="O402" s="90"/>
    </row>
    <row r="403" spans="15:15" s="58" customFormat="1" x14ac:dyDescent="0.25">
      <c r="O403" s="90"/>
    </row>
    <row r="404" spans="15:15" s="58" customFormat="1" x14ac:dyDescent="0.25">
      <c r="O404" s="90"/>
    </row>
    <row r="405" spans="15:15" s="58" customFormat="1" x14ac:dyDescent="0.25">
      <c r="O405" s="90"/>
    </row>
    <row r="406" spans="15:15" s="58" customFormat="1" x14ac:dyDescent="0.25">
      <c r="O406" s="90"/>
    </row>
    <row r="407" spans="15:15" s="58" customFormat="1" x14ac:dyDescent="0.25">
      <c r="O407" s="90"/>
    </row>
    <row r="408" spans="15:15" s="58" customFormat="1" x14ac:dyDescent="0.25">
      <c r="O408" s="90"/>
    </row>
    <row r="409" spans="15:15" s="58" customFormat="1" x14ac:dyDescent="0.25">
      <c r="O409" s="90"/>
    </row>
    <row r="410" spans="15:15" s="58" customFormat="1" x14ac:dyDescent="0.25">
      <c r="O410" s="90"/>
    </row>
    <row r="411" spans="15:15" s="58" customFormat="1" x14ac:dyDescent="0.25">
      <c r="O411" s="90"/>
    </row>
    <row r="412" spans="15:15" s="58" customFormat="1" x14ac:dyDescent="0.25">
      <c r="O412" s="90"/>
    </row>
    <row r="413" spans="15:15" s="58" customFormat="1" x14ac:dyDescent="0.25">
      <c r="O413" s="90"/>
    </row>
    <row r="414" spans="15:15" s="58" customFormat="1" x14ac:dyDescent="0.25">
      <c r="O414" s="90"/>
    </row>
    <row r="415" spans="15:15" s="58" customFormat="1" x14ac:dyDescent="0.25">
      <c r="O415" s="90"/>
    </row>
    <row r="416" spans="15:15" s="58" customFormat="1" x14ac:dyDescent="0.25">
      <c r="O416" s="90"/>
    </row>
    <row r="417" spans="15:15" s="58" customFormat="1" x14ac:dyDescent="0.25">
      <c r="O417" s="90"/>
    </row>
    <row r="418" spans="15:15" s="58" customFormat="1" x14ac:dyDescent="0.25">
      <c r="O418" s="90"/>
    </row>
    <row r="419" spans="15:15" s="58" customFormat="1" x14ac:dyDescent="0.25">
      <c r="O419" s="90"/>
    </row>
    <row r="420" spans="15:15" s="58" customFormat="1" x14ac:dyDescent="0.25">
      <c r="O420" s="90"/>
    </row>
    <row r="421" spans="15:15" s="58" customFormat="1" x14ac:dyDescent="0.25">
      <c r="O421" s="90"/>
    </row>
    <row r="422" spans="15:15" s="58" customFormat="1" x14ac:dyDescent="0.25">
      <c r="O422" s="90"/>
    </row>
    <row r="423" spans="15:15" s="58" customFormat="1" x14ac:dyDescent="0.25">
      <c r="O423" s="90"/>
    </row>
    <row r="424" spans="15:15" s="58" customFormat="1" x14ac:dyDescent="0.25">
      <c r="O424" s="90"/>
    </row>
    <row r="425" spans="15:15" s="58" customFormat="1" x14ac:dyDescent="0.25">
      <c r="O425" s="90"/>
    </row>
    <row r="426" spans="15:15" s="58" customFormat="1" x14ac:dyDescent="0.25">
      <c r="O426" s="90"/>
    </row>
    <row r="427" spans="15:15" s="58" customFormat="1" x14ac:dyDescent="0.25">
      <c r="O427" s="90"/>
    </row>
    <row r="428" spans="15:15" s="58" customFormat="1" x14ac:dyDescent="0.25">
      <c r="O428" s="90"/>
    </row>
    <row r="429" spans="15:15" s="58" customFormat="1" x14ac:dyDescent="0.25">
      <c r="O429" s="90"/>
    </row>
    <row r="430" spans="15:15" s="58" customFormat="1" x14ac:dyDescent="0.25">
      <c r="O430" s="90"/>
    </row>
    <row r="431" spans="15:15" s="58" customFormat="1" x14ac:dyDescent="0.25">
      <c r="O431" s="90"/>
    </row>
    <row r="432" spans="15:15" s="58" customFormat="1" x14ac:dyDescent="0.25">
      <c r="O432" s="90"/>
    </row>
    <row r="433" spans="15:15" s="58" customFormat="1" x14ac:dyDescent="0.25">
      <c r="O433" s="90"/>
    </row>
    <row r="434" spans="15:15" s="58" customFormat="1" x14ac:dyDescent="0.25">
      <c r="O434" s="90"/>
    </row>
    <row r="435" spans="15:15" s="58" customFormat="1" x14ac:dyDescent="0.25">
      <c r="O435" s="90"/>
    </row>
    <row r="436" spans="15:15" s="58" customFormat="1" x14ac:dyDescent="0.25">
      <c r="O436" s="90"/>
    </row>
    <row r="437" spans="15:15" s="58" customFormat="1" x14ac:dyDescent="0.25">
      <c r="O437" s="90"/>
    </row>
    <row r="438" spans="15:15" s="58" customFormat="1" x14ac:dyDescent="0.25">
      <c r="O438" s="90"/>
    </row>
    <row r="439" spans="15:15" s="58" customFormat="1" x14ac:dyDescent="0.25">
      <c r="O439" s="90"/>
    </row>
    <row r="440" spans="15:15" s="58" customFormat="1" x14ac:dyDescent="0.25">
      <c r="O440" s="90"/>
    </row>
    <row r="441" spans="15:15" s="58" customFormat="1" x14ac:dyDescent="0.25">
      <c r="O441" s="90"/>
    </row>
    <row r="442" spans="15:15" s="58" customFormat="1" x14ac:dyDescent="0.25">
      <c r="O442" s="90"/>
    </row>
    <row r="443" spans="15:15" s="58" customFormat="1" x14ac:dyDescent="0.25">
      <c r="O443" s="90"/>
    </row>
    <row r="444" spans="15:15" s="58" customFormat="1" x14ac:dyDescent="0.25">
      <c r="O444" s="90"/>
    </row>
    <row r="445" spans="15:15" s="58" customFormat="1" x14ac:dyDescent="0.25">
      <c r="O445" s="90"/>
    </row>
    <row r="446" spans="15:15" s="58" customFormat="1" x14ac:dyDescent="0.25">
      <c r="O446" s="90"/>
    </row>
    <row r="447" spans="15:15" s="58" customFormat="1" x14ac:dyDescent="0.25">
      <c r="O447" s="90"/>
    </row>
    <row r="448" spans="15:15" s="58" customFormat="1" x14ac:dyDescent="0.25">
      <c r="O448" s="90"/>
    </row>
    <row r="449" spans="15:15" s="58" customFormat="1" x14ac:dyDescent="0.25">
      <c r="O449" s="90"/>
    </row>
    <row r="450" spans="15:15" s="58" customFormat="1" x14ac:dyDescent="0.25">
      <c r="O450" s="90"/>
    </row>
    <row r="451" spans="15:15" s="58" customFormat="1" x14ac:dyDescent="0.25">
      <c r="O451" s="90"/>
    </row>
    <row r="452" spans="15:15" s="58" customFormat="1" x14ac:dyDescent="0.25">
      <c r="O452" s="90"/>
    </row>
    <row r="453" spans="15:15" s="58" customFormat="1" x14ac:dyDescent="0.25">
      <c r="O453" s="90"/>
    </row>
    <row r="454" spans="15:15" s="58" customFormat="1" x14ac:dyDescent="0.25">
      <c r="O454" s="90"/>
    </row>
    <row r="455" spans="15:15" s="58" customFormat="1" x14ac:dyDescent="0.25">
      <c r="O455" s="90"/>
    </row>
    <row r="456" spans="15:15" s="58" customFormat="1" x14ac:dyDescent="0.25">
      <c r="O456" s="90"/>
    </row>
    <row r="457" spans="15:15" s="58" customFormat="1" x14ac:dyDescent="0.25">
      <c r="O457" s="90"/>
    </row>
    <row r="458" spans="15:15" s="58" customFormat="1" x14ac:dyDescent="0.25">
      <c r="O458" s="90"/>
    </row>
    <row r="459" spans="15:15" s="58" customFormat="1" x14ac:dyDescent="0.25">
      <c r="O459" s="90"/>
    </row>
    <row r="460" spans="15:15" s="58" customFormat="1" x14ac:dyDescent="0.25">
      <c r="O460" s="90"/>
    </row>
    <row r="461" spans="15:15" s="58" customFormat="1" x14ac:dyDescent="0.25">
      <c r="O461" s="90"/>
    </row>
    <row r="462" spans="15:15" s="58" customFormat="1" x14ac:dyDescent="0.25">
      <c r="O462" s="90"/>
    </row>
    <row r="463" spans="15:15" s="58" customFormat="1" x14ac:dyDescent="0.25">
      <c r="O463" s="90"/>
    </row>
    <row r="464" spans="15:15" s="58" customFormat="1" x14ac:dyDescent="0.25">
      <c r="O464" s="90"/>
    </row>
    <row r="465" spans="15:15" s="58" customFormat="1" x14ac:dyDescent="0.25">
      <c r="O465" s="90"/>
    </row>
    <row r="466" spans="15:15" s="58" customFormat="1" x14ac:dyDescent="0.25">
      <c r="O466" s="90"/>
    </row>
    <row r="467" spans="15:15" s="58" customFormat="1" x14ac:dyDescent="0.25">
      <c r="O467" s="90"/>
    </row>
    <row r="468" spans="15:15" s="58" customFormat="1" x14ac:dyDescent="0.25">
      <c r="O468" s="90"/>
    </row>
    <row r="469" spans="15:15" s="58" customFormat="1" x14ac:dyDescent="0.25">
      <c r="O469" s="90"/>
    </row>
    <row r="470" spans="15:15" s="58" customFormat="1" x14ac:dyDescent="0.25">
      <c r="O470" s="90"/>
    </row>
    <row r="471" spans="15:15" s="58" customFormat="1" x14ac:dyDescent="0.25">
      <c r="O471" s="90"/>
    </row>
    <row r="472" spans="15:15" s="58" customFormat="1" x14ac:dyDescent="0.25">
      <c r="O472" s="90"/>
    </row>
    <row r="473" spans="15:15" s="58" customFormat="1" x14ac:dyDescent="0.25">
      <c r="O473" s="90"/>
    </row>
    <row r="474" spans="15:15" s="58" customFormat="1" x14ac:dyDescent="0.25">
      <c r="O474" s="90"/>
    </row>
    <row r="475" spans="15:15" s="58" customFormat="1" x14ac:dyDescent="0.25">
      <c r="O475" s="90"/>
    </row>
    <row r="476" spans="15:15" s="58" customFormat="1" x14ac:dyDescent="0.25">
      <c r="O476" s="90"/>
    </row>
    <row r="477" spans="15:15" s="58" customFormat="1" x14ac:dyDescent="0.25">
      <c r="O477" s="90"/>
    </row>
    <row r="478" spans="15:15" s="58" customFormat="1" x14ac:dyDescent="0.25">
      <c r="O478" s="90"/>
    </row>
    <row r="479" spans="15:15" s="58" customFormat="1" x14ac:dyDescent="0.25">
      <c r="O479" s="90"/>
    </row>
    <row r="480" spans="15:15" s="58" customFormat="1" x14ac:dyDescent="0.25">
      <c r="O480" s="90"/>
    </row>
    <row r="481" spans="15:15" s="58" customFormat="1" x14ac:dyDescent="0.25">
      <c r="O481" s="90"/>
    </row>
    <row r="482" spans="15:15" s="58" customFormat="1" x14ac:dyDescent="0.25">
      <c r="O482" s="90"/>
    </row>
    <row r="483" spans="15:15" s="58" customFormat="1" x14ac:dyDescent="0.25">
      <c r="O483" s="90"/>
    </row>
    <row r="484" spans="15:15" s="58" customFormat="1" x14ac:dyDescent="0.25">
      <c r="O484" s="90"/>
    </row>
    <row r="485" spans="15:15" s="58" customFormat="1" x14ac:dyDescent="0.25">
      <c r="O485" s="90"/>
    </row>
    <row r="486" spans="15:15" s="58" customFormat="1" x14ac:dyDescent="0.25">
      <c r="O486" s="90"/>
    </row>
    <row r="487" spans="15:15" s="58" customFormat="1" x14ac:dyDescent="0.25">
      <c r="O487" s="90"/>
    </row>
    <row r="488" spans="15:15" s="58" customFormat="1" x14ac:dyDescent="0.25">
      <c r="O488" s="90"/>
    </row>
    <row r="489" spans="15:15" s="58" customFormat="1" x14ac:dyDescent="0.25">
      <c r="O489" s="90"/>
    </row>
    <row r="490" spans="15:15" s="58" customFormat="1" x14ac:dyDescent="0.25">
      <c r="O490" s="90"/>
    </row>
    <row r="491" spans="15:15" s="58" customFormat="1" x14ac:dyDescent="0.25">
      <c r="O491" s="90"/>
    </row>
    <row r="492" spans="15:15" s="58" customFormat="1" x14ac:dyDescent="0.25">
      <c r="O492" s="90"/>
    </row>
    <row r="493" spans="15:15" s="58" customFormat="1" x14ac:dyDescent="0.25">
      <c r="O493" s="90"/>
    </row>
    <row r="494" spans="15:15" s="58" customFormat="1" x14ac:dyDescent="0.25">
      <c r="O494" s="90"/>
    </row>
    <row r="495" spans="15:15" s="58" customFormat="1" x14ac:dyDescent="0.25">
      <c r="O495" s="90"/>
    </row>
    <row r="496" spans="15:15" s="58" customFormat="1" x14ac:dyDescent="0.25">
      <c r="O496" s="90"/>
    </row>
    <row r="497" spans="15:15" s="58" customFormat="1" x14ac:dyDescent="0.25">
      <c r="O497" s="90"/>
    </row>
    <row r="498" spans="15:15" s="58" customFormat="1" x14ac:dyDescent="0.25">
      <c r="O498" s="90"/>
    </row>
    <row r="499" spans="15:15" s="58" customFormat="1" x14ac:dyDescent="0.25">
      <c r="O499" s="90"/>
    </row>
    <row r="500" spans="15:15" s="58" customFormat="1" x14ac:dyDescent="0.25">
      <c r="O500" s="90"/>
    </row>
    <row r="501" spans="15:15" s="58" customFormat="1" x14ac:dyDescent="0.25">
      <c r="O501" s="90"/>
    </row>
    <row r="502" spans="15:15" s="58" customFormat="1" x14ac:dyDescent="0.25">
      <c r="O502" s="90"/>
    </row>
    <row r="503" spans="15:15" s="58" customFormat="1" x14ac:dyDescent="0.25">
      <c r="O503" s="90"/>
    </row>
    <row r="504" spans="15:15" s="58" customFormat="1" x14ac:dyDescent="0.25">
      <c r="O504" s="90"/>
    </row>
    <row r="505" spans="15:15" s="58" customFormat="1" x14ac:dyDescent="0.25">
      <c r="O505" s="90"/>
    </row>
    <row r="506" spans="15:15" s="58" customFormat="1" x14ac:dyDescent="0.25">
      <c r="O506" s="90"/>
    </row>
    <row r="507" spans="15:15" s="58" customFormat="1" x14ac:dyDescent="0.25">
      <c r="O507" s="90"/>
    </row>
    <row r="508" spans="15:15" s="58" customFormat="1" x14ac:dyDescent="0.25">
      <c r="O508" s="90"/>
    </row>
    <row r="509" spans="15:15" s="58" customFormat="1" x14ac:dyDescent="0.25">
      <c r="O509" s="90"/>
    </row>
    <row r="510" spans="15:15" s="58" customFormat="1" x14ac:dyDescent="0.25">
      <c r="O510" s="90"/>
    </row>
    <row r="511" spans="15:15" s="58" customFormat="1" x14ac:dyDescent="0.25">
      <c r="O511" s="90"/>
    </row>
    <row r="512" spans="15:15" s="58" customFormat="1" x14ac:dyDescent="0.25">
      <c r="O512" s="90"/>
    </row>
    <row r="513" spans="15:15" s="58" customFormat="1" x14ac:dyDescent="0.25">
      <c r="O513" s="90"/>
    </row>
    <row r="514" spans="15:15" s="58" customFormat="1" x14ac:dyDescent="0.25">
      <c r="O514" s="90"/>
    </row>
    <row r="515" spans="15:15" s="58" customFormat="1" x14ac:dyDescent="0.25">
      <c r="O515" s="90"/>
    </row>
    <row r="516" spans="15:15" s="58" customFormat="1" x14ac:dyDescent="0.25">
      <c r="O516" s="90"/>
    </row>
    <row r="517" spans="15:15" s="58" customFormat="1" x14ac:dyDescent="0.25">
      <c r="O517" s="90"/>
    </row>
    <row r="518" spans="15:15" s="58" customFormat="1" x14ac:dyDescent="0.25">
      <c r="O518" s="90"/>
    </row>
    <row r="519" spans="15:15" s="58" customFormat="1" x14ac:dyDescent="0.25">
      <c r="O519" s="90"/>
    </row>
    <row r="520" spans="15:15" s="58" customFormat="1" x14ac:dyDescent="0.25">
      <c r="O520" s="90"/>
    </row>
    <row r="521" spans="15:15" s="58" customFormat="1" x14ac:dyDescent="0.25">
      <c r="O521" s="90"/>
    </row>
    <row r="522" spans="15:15" s="58" customFormat="1" x14ac:dyDescent="0.25">
      <c r="O522" s="90"/>
    </row>
    <row r="523" spans="15:15" s="58" customFormat="1" x14ac:dyDescent="0.25">
      <c r="O523" s="90"/>
    </row>
    <row r="524" spans="15:15" s="58" customFormat="1" x14ac:dyDescent="0.25">
      <c r="O524" s="90"/>
    </row>
    <row r="525" spans="15:15" s="58" customFormat="1" x14ac:dyDescent="0.25">
      <c r="O525" s="90"/>
    </row>
    <row r="526" spans="15:15" s="58" customFormat="1" x14ac:dyDescent="0.25">
      <c r="O526" s="90"/>
    </row>
    <row r="527" spans="15:15" s="58" customFormat="1" x14ac:dyDescent="0.25">
      <c r="O527" s="90"/>
    </row>
    <row r="528" spans="15:15" s="58" customFormat="1" x14ac:dyDescent="0.25">
      <c r="O528" s="90"/>
    </row>
    <row r="529" spans="15:15" s="58" customFormat="1" x14ac:dyDescent="0.25">
      <c r="O529" s="90"/>
    </row>
    <row r="530" spans="15:15" s="58" customFormat="1" x14ac:dyDescent="0.25">
      <c r="O530" s="90"/>
    </row>
    <row r="531" spans="15:15" s="58" customFormat="1" x14ac:dyDescent="0.25">
      <c r="O531" s="90"/>
    </row>
    <row r="532" spans="15:15" s="58" customFormat="1" x14ac:dyDescent="0.25">
      <c r="O532" s="90"/>
    </row>
    <row r="533" spans="15:15" s="58" customFormat="1" x14ac:dyDescent="0.25">
      <c r="O533" s="90"/>
    </row>
    <row r="534" spans="15:15" s="58" customFormat="1" x14ac:dyDescent="0.25">
      <c r="O534" s="90"/>
    </row>
    <row r="535" spans="15:15" s="58" customFormat="1" x14ac:dyDescent="0.25">
      <c r="O535" s="90"/>
    </row>
    <row r="536" spans="15:15" s="58" customFormat="1" x14ac:dyDescent="0.25">
      <c r="O536" s="90"/>
    </row>
    <row r="537" spans="15:15" s="58" customFormat="1" x14ac:dyDescent="0.25">
      <c r="O537" s="90"/>
    </row>
    <row r="538" spans="15:15" s="58" customFormat="1" x14ac:dyDescent="0.25">
      <c r="O538" s="90"/>
    </row>
    <row r="539" spans="15:15" s="58" customFormat="1" x14ac:dyDescent="0.25">
      <c r="O539" s="90"/>
    </row>
    <row r="540" spans="15:15" s="58" customFormat="1" x14ac:dyDescent="0.25">
      <c r="O540" s="90"/>
    </row>
    <row r="541" spans="15:15" s="58" customFormat="1" x14ac:dyDescent="0.25">
      <c r="O541" s="90"/>
    </row>
    <row r="542" spans="15:15" s="58" customFormat="1" x14ac:dyDescent="0.25">
      <c r="O542" s="90"/>
    </row>
    <row r="543" spans="15:15" s="58" customFormat="1" x14ac:dyDescent="0.25">
      <c r="O543" s="90"/>
    </row>
    <row r="544" spans="15:15" s="58" customFormat="1" x14ac:dyDescent="0.25">
      <c r="O544" s="90"/>
    </row>
    <row r="545" spans="15:15" s="58" customFormat="1" x14ac:dyDescent="0.25">
      <c r="O545" s="90"/>
    </row>
    <row r="546" spans="15:15" s="58" customFormat="1" x14ac:dyDescent="0.25">
      <c r="O546" s="90"/>
    </row>
    <row r="547" spans="15:15" s="58" customFormat="1" x14ac:dyDescent="0.25">
      <c r="O547" s="90"/>
    </row>
    <row r="548" spans="15:15" s="58" customFormat="1" x14ac:dyDescent="0.25">
      <c r="O548" s="90"/>
    </row>
    <row r="549" spans="15:15" s="58" customFormat="1" x14ac:dyDescent="0.25">
      <c r="O549" s="90"/>
    </row>
    <row r="550" spans="15:15" s="58" customFormat="1" x14ac:dyDescent="0.25">
      <c r="O550" s="90"/>
    </row>
    <row r="551" spans="15:15" s="58" customFormat="1" x14ac:dyDescent="0.25">
      <c r="O551" s="90"/>
    </row>
    <row r="552" spans="15:15" s="58" customFormat="1" x14ac:dyDescent="0.25">
      <c r="O552" s="90"/>
    </row>
    <row r="553" spans="15:15" s="58" customFormat="1" x14ac:dyDescent="0.25">
      <c r="O553" s="90"/>
    </row>
    <row r="554" spans="15:15" s="58" customFormat="1" x14ac:dyDescent="0.25">
      <c r="O554" s="90"/>
    </row>
    <row r="555" spans="15:15" s="58" customFormat="1" x14ac:dyDescent="0.25">
      <c r="O555" s="90"/>
    </row>
    <row r="556" spans="15:15" s="58" customFormat="1" x14ac:dyDescent="0.25">
      <c r="O556" s="90"/>
    </row>
    <row r="557" spans="15:15" s="58" customFormat="1" x14ac:dyDescent="0.25">
      <c r="O557" s="90"/>
    </row>
    <row r="558" spans="15:15" s="58" customFormat="1" x14ac:dyDescent="0.25">
      <c r="O558" s="90"/>
    </row>
    <row r="559" spans="15:15" s="58" customFormat="1" x14ac:dyDescent="0.25">
      <c r="O559" s="90"/>
    </row>
    <row r="560" spans="15:15" s="58" customFormat="1" x14ac:dyDescent="0.25">
      <c r="O560" s="90"/>
    </row>
    <row r="561" spans="15:15" s="58" customFormat="1" x14ac:dyDescent="0.25">
      <c r="O561" s="90"/>
    </row>
    <row r="562" spans="15:15" s="58" customFormat="1" x14ac:dyDescent="0.25">
      <c r="O562" s="90"/>
    </row>
    <row r="563" spans="15:15" s="58" customFormat="1" x14ac:dyDescent="0.25">
      <c r="O563" s="90"/>
    </row>
    <row r="564" spans="15:15" s="58" customFormat="1" x14ac:dyDescent="0.25">
      <c r="O564" s="90"/>
    </row>
    <row r="565" spans="15:15" s="58" customFormat="1" x14ac:dyDescent="0.25">
      <c r="O565" s="90"/>
    </row>
    <row r="566" spans="15:15" s="58" customFormat="1" x14ac:dyDescent="0.25">
      <c r="O566" s="90"/>
    </row>
    <row r="567" spans="15:15" s="58" customFormat="1" x14ac:dyDescent="0.25">
      <c r="O567" s="90"/>
    </row>
    <row r="568" spans="15:15" s="58" customFormat="1" x14ac:dyDescent="0.25">
      <c r="O568" s="90"/>
    </row>
    <row r="569" spans="15:15" s="58" customFormat="1" x14ac:dyDescent="0.25">
      <c r="O569" s="90"/>
    </row>
    <row r="570" spans="15:15" s="58" customFormat="1" x14ac:dyDescent="0.25">
      <c r="O570" s="90"/>
    </row>
    <row r="571" spans="15:15" s="58" customFormat="1" x14ac:dyDescent="0.25">
      <c r="O571" s="90"/>
    </row>
    <row r="572" spans="15:15" s="58" customFormat="1" x14ac:dyDescent="0.25">
      <c r="O572" s="90"/>
    </row>
    <row r="573" spans="15:15" s="58" customFormat="1" x14ac:dyDescent="0.25">
      <c r="O573" s="90"/>
    </row>
    <row r="574" spans="15:15" s="58" customFormat="1" x14ac:dyDescent="0.25">
      <c r="O574" s="90"/>
    </row>
    <row r="575" spans="15:15" s="58" customFormat="1" x14ac:dyDescent="0.25">
      <c r="O575" s="90"/>
    </row>
    <row r="576" spans="15:15" s="58" customFormat="1" x14ac:dyDescent="0.25">
      <c r="O576" s="90"/>
    </row>
    <row r="577" spans="15:15" s="58" customFormat="1" x14ac:dyDescent="0.25">
      <c r="O577" s="90"/>
    </row>
    <row r="578" spans="15:15" s="58" customFormat="1" x14ac:dyDescent="0.25">
      <c r="O578" s="90"/>
    </row>
    <row r="579" spans="15:15" s="58" customFormat="1" x14ac:dyDescent="0.25">
      <c r="O579" s="90"/>
    </row>
    <row r="580" spans="15:15" s="58" customFormat="1" x14ac:dyDescent="0.25">
      <c r="O580" s="90"/>
    </row>
    <row r="581" spans="15:15" s="58" customFormat="1" x14ac:dyDescent="0.25">
      <c r="O581" s="90"/>
    </row>
    <row r="582" spans="15:15" s="58" customFormat="1" x14ac:dyDescent="0.25">
      <c r="O582" s="90"/>
    </row>
    <row r="583" spans="15:15" s="58" customFormat="1" x14ac:dyDescent="0.25">
      <c r="O583" s="90"/>
    </row>
    <row r="584" spans="15:15" s="58" customFormat="1" x14ac:dyDescent="0.25">
      <c r="O584" s="90"/>
    </row>
    <row r="585" spans="15:15" s="58" customFormat="1" x14ac:dyDescent="0.25">
      <c r="O585" s="90"/>
    </row>
    <row r="586" spans="15:15" s="58" customFormat="1" x14ac:dyDescent="0.25">
      <c r="O586" s="90"/>
    </row>
    <row r="587" spans="15:15" s="58" customFormat="1" x14ac:dyDescent="0.25">
      <c r="O587" s="90"/>
    </row>
    <row r="588" spans="15:15" s="58" customFormat="1" x14ac:dyDescent="0.25">
      <c r="O588" s="90"/>
    </row>
    <row r="589" spans="15:15" s="58" customFormat="1" x14ac:dyDescent="0.25">
      <c r="O589" s="90"/>
    </row>
    <row r="590" spans="15:15" s="58" customFormat="1" x14ac:dyDescent="0.25">
      <c r="O590" s="90"/>
    </row>
    <row r="591" spans="15:15" s="58" customFormat="1" x14ac:dyDescent="0.25">
      <c r="O591" s="90"/>
    </row>
    <row r="592" spans="15:15" s="58" customFormat="1" x14ac:dyDescent="0.25">
      <c r="O592" s="90"/>
    </row>
    <row r="593" spans="15:15" s="58" customFormat="1" x14ac:dyDescent="0.25">
      <c r="O593" s="90"/>
    </row>
    <row r="594" spans="15:15" s="58" customFormat="1" x14ac:dyDescent="0.25">
      <c r="O594" s="90"/>
    </row>
    <row r="595" spans="15:15" s="58" customFormat="1" x14ac:dyDescent="0.25">
      <c r="O595" s="90"/>
    </row>
    <row r="596" spans="15:15" s="58" customFormat="1" x14ac:dyDescent="0.25">
      <c r="O596" s="90"/>
    </row>
    <row r="597" spans="15:15" s="58" customFormat="1" x14ac:dyDescent="0.25">
      <c r="O597" s="90"/>
    </row>
    <row r="598" spans="15:15" s="58" customFormat="1" x14ac:dyDescent="0.25">
      <c r="O598" s="90"/>
    </row>
    <row r="599" spans="15:15" s="58" customFormat="1" x14ac:dyDescent="0.25">
      <c r="O599" s="90"/>
    </row>
    <row r="600" spans="15:15" s="58" customFormat="1" x14ac:dyDescent="0.25">
      <c r="O600" s="90"/>
    </row>
    <row r="601" spans="15:15" s="58" customFormat="1" x14ac:dyDescent="0.25">
      <c r="O601" s="90"/>
    </row>
    <row r="602" spans="15:15" s="58" customFormat="1" x14ac:dyDescent="0.25">
      <c r="O602" s="90"/>
    </row>
    <row r="603" spans="15:15" s="58" customFormat="1" x14ac:dyDescent="0.25">
      <c r="O603" s="90"/>
    </row>
    <row r="604" spans="15:15" s="58" customFormat="1" x14ac:dyDescent="0.25">
      <c r="O604" s="90"/>
    </row>
    <row r="605" spans="15:15" s="58" customFormat="1" x14ac:dyDescent="0.25">
      <c r="O605" s="90"/>
    </row>
    <row r="606" spans="15:15" s="58" customFormat="1" x14ac:dyDescent="0.25">
      <c r="O606" s="90"/>
    </row>
    <row r="607" spans="15:15" s="58" customFormat="1" x14ac:dyDescent="0.25">
      <c r="O607" s="90"/>
    </row>
    <row r="608" spans="15:15" s="58" customFormat="1" x14ac:dyDescent="0.25">
      <c r="O608" s="90"/>
    </row>
    <row r="609" spans="15:15" s="58" customFormat="1" x14ac:dyDescent="0.25">
      <c r="O609" s="90"/>
    </row>
    <row r="610" spans="15:15" s="58" customFormat="1" x14ac:dyDescent="0.25">
      <c r="O610" s="90"/>
    </row>
    <row r="611" spans="15:15" s="58" customFormat="1" x14ac:dyDescent="0.25">
      <c r="O611" s="90"/>
    </row>
    <row r="612" spans="15:15" s="58" customFormat="1" x14ac:dyDescent="0.25">
      <c r="O612" s="90"/>
    </row>
    <row r="613" spans="15:15" s="58" customFormat="1" x14ac:dyDescent="0.25">
      <c r="O613" s="90"/>
    </row>
    <row r="614" spans="15:15" s="58" customFormat="1" x14ac:dyDescent="0.25">
      <c r="O614" s="90"/>
    </row>
    <row r="615" spans="15:15" s="58" customFormat="1" x14ac:dyDescent="0.25">
      <c r="O615" s="90"/>
    </row>
    <row r="616" spans="15:15" s="58" customFormat="1" x14ac:dyDescent="0.25">
      <c r="O616" s="90"/>
    </row>
    <row r="617" spans="15:15" s="58" customFormat="1" x14ac:dyDescent="0.25">
      <c r="O617" s="90"/>
    </row>
    <row r="618" spans="15:15" s="58" customFormat="1" x14ac:dyDescent="0.25">
      <c r="O618" s="90"/>
    </row>
    <row r="619" spans="15:15" s="58" customFormat="1" x14ac:dyDescent="0.25">
      <c r="O619" s="90"/>
    </row>
    <row r="620" spans="15:15" s="58" customFormat="1" x14ac:dyDescent="0.25">
      <c r="O620" s="90"/>
    </row>
    <row r="621" spans="15:15" s="58" customFormat="1" x14ac:dyDescent="0.25">
      <c r="O621" s="90"/>
    </row>
    <row r="622" spans="15:15" s="58" customFormat="1" x14ac:dyDescent="0.25">
      <c r="O622" s="90"/>
    </row>
    <row r="623" spans="15:15" s="58" customFormat="1" x14ac:dyDescent="0.25">
      <c r="O623" s="90"/>
    </row>
    <row r="624" spans="15:15" s="58" customFormat="1" x14ac:dyDescent="0.25">
      <c r="O624" s="90"/>
    </row>
    <row r="625" spans="15:15" s="58" customFormat="1" x14ac:dyDescent="0.25">
      <c r="O625" s="90"/>
    </row>
    <row r="626" spans="15:15" s="58" customFormat="1" x14ac:dyDescent="0.25">
      <c r="O626" s="90"/>
    </row>
    <row r="627" spans="15:15" s="58" customFormat="1" x14ac:dyDescent="0.25">
      <c r="O627" s="90"/>
    </row>
    <row r="628" spans="15:15" s="58" customFormat="1" x14ac:dyDescent="0.25">
      <c r="O628" s="90"/>
    </row>
    <row r="629" spans="15:15" s="58" customFormat="1" x14ac:dyDescent="0.25">
      <c r="O629" s="90"/>
    </row>
    <row r="630" spans="15:15" s="58" customFormat="1" x14ac:dyDescent="0.25">
      <c r="O630" s="90"/>
    </row>
    <row r="631" spans="15:15" s="58" customFormat="1" x14ac:dyDescent="0.25">
      <c r="O631" s="90"/>
    </row>
    <row r="632" spans="15:15" s="58" customFormat="1" x14ac:dyDescent="0.25">
      <c r="O632" s="90"/>
    </row>
    <row r="633" spans="15:15" s="58" customFormat="1" x14ac:dyDescent="0.25">
      <c r="O633" s="90"/>
    </row>
    <row r="634" spans="15:15" s="58" customFormat="1" x14ac:dyDescent="0.25">
      <c r="O634" s="90"/>
    </row>
    <row r="635" spans="15:15" s="58" customFormat="1" x14ac:dyDescent="0.25">
      <c r="O635" s="90"/>
    </row>
    <row r="636" spans="15:15" s="58" customFormat="1" x14ac:dyDescent="0.25">
      <c r="O636" s="90"/>
    </row>
    <row r="637" spans="15:15" s="58" customFormat="1" x14ac:dyDescent="0.25">
      <c r="O637" s="90"/>
    </row>
    <row r="638" spans="15:15" s="58" customFormat="1" x14ac:dyDescent="0.25">
      <c r="O638" s="90"/>
    </row>
    <row r="639" spans="15:15" s="58" customFormat="1" x14ac:dyDescent="0.25">
      <c r="O639" s="90"/>
    </row>
    <row r="640" spans="15:15" s="58" customFormat="1" x14ac:dyDescent="0.25">
      <c r="O640" s="90"/>
    </row>
    <row r="641" spans="15:15" s="58" customFormat="1" x14ac:dyDescent="0.25">
      <c r="O641" s="90"/>
    </row>
    <row r="642" spans="15:15" s="58" customFormat="1" x14ac:dyDescent="0.25">
      <c r="O642" s="90"/>
    </row>
    <row r="643" spans="15:15" s="58" customFormat="1" x14ac:dyDescent="0.25">
      <c r="O643" s="90"/>
    </row>
    <row r="644" spans="15:15" s="58" customFormat="1" x14ac:dyDescent="0.25">
      <c r="O644" s="90"/>
    </row>
    <row r="645" spans="15:15" s="58" customFormat="1" x14ac:dyDescent="0.25">
      <c r="O645" s="90"/>
    </row>
    <row r="646" spans="15:15" s="58" customFormat="1" x14ac:dyDescent="0.25">
      <c r="O646" s="90"/>
    </row>
    <row r="647" spans="15:15" s="58" customFormat="1" x14ac:dyDescent="0.25">
      <c r="O647" s="90"/>
    </row>
    <row r="648" spans="15:15" s="58" customFormat="1" x14ac:dyDescent="0.25">
      <c r="O648" s="90"/>
    </row>
    <row r="649" spans="15:15" s="58" customFormat="1" x14ac:dyDescent="0.25">
      <c r="O649" s="90"/>
    </row>
    <row r="650" spans="15:15" s="58" customFormat="1" x14ac:dyDescent="0.25">
      <c r="O650" s="90"/>
    </row>
    <row r="651" spans="15:15" s="58" customFormat="1" x14ac:dyDescent="0.25">
      <c r="O651" s="90"/>
    </row>
    <row r="652" spans="15:15" s="58" customFormat="1" x14ac:dyDescent="0.25">
      <c r="O652" s="90"/>
    </row>
    <row r="653" spans="15:15" s="58" customFormat="1" x14ac:dyDescent="0.25">
      <c r="O653" s="90"/>
    </row>
    <row r="654" spans="15:15" s="58" customFormat="1" x14ac:dyDescent="0.25">
      <c r="O654" s="90"/>
    </row>
    <row r="655" spans="15:15" s="58" customFormat="1" x14ac:dyDescent="0.25">
      <c r="O655" s="90"/>
    </row>
    <row r="656" spans="15:15" s="58" customFormat="1" x14ac:dyDescent="0.25">
      <c r="O656" s="90"/>
    </row>
    <row r="657" spans="15:15" s="58" customFormat="1" x14ac:dyDescent="0.25">
      <c r="O657" s="90"/>
    </row>
    <row r="658" spans="15:15" s="58" customFormat="1" x14ac:dyDescent="0.25">
      <c r="O658" s="90"/>
    </row>
    <row r="659" spans="15:15" s="58" customFormat="1" x14ac:dyDescent="0.25">
      <c r="O659" s="90"/>
    </row>
    <row r="660" spans="15:15" s="58" customFormat="1" x14ac:dyDescent="0.25">
      <c r="O660" s="90"/>
    </row>
    <row r="661" spans="15:15" s="58" customFormat="1" x14ac:dyDescent="0.25">
      <c r="O661" s="90"/>
    </row>
    <row r="662" spans="15:15" s="58" customFormat="1" x14ac:dyDescent="0.25">
      <c r="O662" s="90"/>
    </row>
    <row r="663" spans="15:15" s="58" customFormat="1" x14ac:dyDescent="0.25">
      <c r="O663" s="90"/>
    </row>
    <row r="664" spans="15:15" s="58" customFormat="1" x14ac:dyDescent="0.25">
      <c r="O664" s="90"/>
    </row>
    <row r="665" spans="15:15" s="58" customFormat="1" x14ac:dyDescent="0.25">
      <c r="O665" s="90"/>
    </row>
    <row r="666" spans="15:15" s="58" customFormat="1" x14ac:dyDescent="0.25">
      <c r="O666" s="90"/>
    </row>
    <row r="667" spans="15:15" s="58" customFormat="1" x14ac:dyDescent="0.25">
      <c r="O667" s="90"/>
    </row>
    <row r="668" spans="15:15" s="58" customFormat="1" x14ac:dyDescent="0.25">
      <c r="O668" s="90"/>
    </row>
    <row r="669" spans="15:15" s="58" customFormat="1" x14ac:dyDescent="0.25">
      <c r="O669" s="90"/>
    </row>
    <row r="670" spans="15:15" s="58" customFormat="1" x14ac:dyDescent="0.25">
      <c r="O670" s="90"/>
    </row>
    <row r="671" spans="15:15" s="58" customFormat="1" x14ac:dyDescent="0.25">
      <c r="O671" s="90"/>
    </row>
    <row r="672" spans="15:15" s="58" customFormat="1" x14ac:dyDescent="0.25">
      <c r="O672" s="90"/>
    </row>
    <row r="673" spans="15:15" s="58" customFormat="1" x14ac:dyDescent="0.25">
      <c r="O673" s="90"/>
    </row>
    <row r="674" spans="15:15" s="58" customFormat="1" x14ac:dyDescent="0.25">
      <c r="O674" s="90"/>
    </row>
    <row r="675" spans="15:15" s="58" customFormat="1" x14ac:dyDescent="0.25">
      <c r="O675" s="90"/>
    </row>
    <row r="676" spans="15:15" s="58" customFormat="1" x14ac:dyDescent="0.25">
      <c r="O676" s="90"/>
    </row>
    <row r="677" spans="15:15" s="58" customFormat="1" x14ac:dyDescent="0.25">
      <c r="O677" s="90"/>
    </row>
    <row r="678" spans="15:15" s="58" customFormat="1" x14ac:dyDescent="0.25">
      <c r="O678" s="90"/>
    </row>
    <row r="679" spans="15:15" s="58" customFormat="1" x14ac:dyDescent="0.25">
      <c r="O679" s="90"/>
    </row>
    <row r="680" spans="15:15" s="58" customFormat="1" x14ac:dyDescent="0.25">
      <c r="O680" s="90"/>
    </row>
    <row r="681" spans="15:15" s="58" customFormat="1" x14ac:dyDescent="0.25">
      <c r="O681" s="90"/>
    </row>
    <row r="682" spans="15:15" s="58" customFormat="1" x14ac:dyDescent="0.25">
      <c r="O682" s="90"/>
    </row>
    <row r="683" spans="15:15" s="58" customFormat="1" x14ac:dyDescent="0.25">
      <c r="O683" s="90"/>
    </row>
    <row r="684" spans="15:15" s="58" customFormat="1" x14ac:dyDescent="0.25">
      <c r="O684" s="90"/>
    </row>
    <row r="685" spans="15:15" s="58" customFormat="1" x14ac:dyDescent="0.25">
      <c r="O685" s="90"/>
    </row>
    <row r="686" spans="15:15" s="58" customFormat="1" x14ac:dyDescent="0.25">
      <c r="O686" s="90"/>
    </row>
    <row r="687" spans="15:15" s="58" customFormat="1" x14ac:dyDescent="0.25">
      <c r="O687" s="90"/>
    </row>
    <row r="688" spans="15:15" s="58" customFormat="1" x14ac:dyDescent="0.25">
      <c r="O688" s="90"/>
    </row>
    <row r="689" spans="15:15" s="58" customFormat="1" x14ac:dyDescent="0.25">
      <c r="O689" s="90"/>
    </row>
    <row r="690" spans="15:15" s="58" customFormat="1" x14ac:dyDescent="0.25">
      <c r="O690" s="90"/>
    </row>
    <row r="691" spans="15:15" s="58" customFormat="1" x14ac:dyDescent="0.25">
      <c r="O691" s="90"/>
    </row>
    <row r="692" spans="15:15" s="58" customFormat="1" x14ac:dyDescent="0.25">
      <c r="O692" s="90"/>
    </row>
    <row r="693" spans="15:15" s="58" customFormat="1" x14ac:dyDescent="0.25">
      <c r="O693" s="90"/>
    </row>
    <row r="694" spans="15:15" s="58" customFormat="1" x14ac:dyDescent="0.25">
      <c r="O694" s="90"/>
    </row>
    <row r="695" spans="15:15" s="58" customFormat="1" x14ac:dyDescent="0.25">
      <c r="O695" s="90"/>
    </row>
    <row r="696" spans="15:15" s="58" customFormat="1" x14ac:dyDescent="0.25">
      <c r="O696" s="90"/>
    </row>
    <row r="697" spans="15:15" s="58" customFormat="1" x14ac:dyDescent="0.25">
      <c r="O697" s="90"/>
    </row>
    <row r="698" spans="15:15" s="58" customFormat="1" x14ac:dyDescent="0.25">
      <c r="O698" s="90"/>
    </row>
    <row r="699" spans="15:15" s="58" customFormat="1" x14ac:dyDescent="0.25">
      <c r="O699" s="90"/>
    </row>
    <row r="700" spans="15:15" s="58" customFormat="1" x14ac:dyDescent="0.25">
      <c r="O700" s="90"/>
    </row>
    <row r="701" spans="15:15" s="58" customFormat="1" x14ac:dyDescent="0.25">
      <c r="O701" s="90"/>
    </row>
    <row r="702" spans="15:15" s="58" customFormat="1" x14ac:dyDescent="0.25">
      <c r="O702" s="90"/>
    </row>
    <row r="703" spans="15:15" s="58" customFormat="1" x14ac:dyDescent="0.25">
      <c r="O703" s="90"/>
    </row>
    <row r="704" spans="15:15" s="58" customFormat="1" x14ac:dyDescent="0.25">
      <c r="O704" s="90"/>
    </row>
    <row r="705" spans="15:15" s="58" customFormat="1" x14ac:dyDescent="0.25">
      <c r="O705" s="90"/>
    </row>
    <row r="706" spans="15:15" s="58" customFormat="1" x14ac:dyDescent="0.25">
      <c r="O706" s="90"/>
    </row>
    <row r="707" spans="15:15" s="58" customFormat="1" x14ac:dyDescent="0.25">
      <c r="O707" s="90"/>
    </row>
    <row r="708" spans="15:15" s="58" customFormat="1" x14ac:dyDescent="0.25">
      <c r="O708" s="90"/>
    </row>
    <row r="709" spans="15:15" s="58" customFormat="1" x14ac:dyDescent="0.25">
      <c r="O709" s="90"/>
    </row>
    <row r="710" spans="15:15" s="58" customFormat="1" x14ac:dyDescent="0.25">
      <c r="O710" s="90"/>
    </row>
    <row r="711" spans="15:15" s="58" customFormat="1" x14ac:dyDescent="0.25">
      <c r="O711" s="90"/>
    </row>
    <row r="712" spans="15:15" s="58" customFormat="1" x14ac:dyDescent="0.25">
      <c r="O712" s="90"/>
    </row>
    <row r="713" spans="15:15" s="58" customFormat="1" x14ac:dyDescent="0.25">
      <c r="O713" s="90"/>
    </row>
    <row r="714" spans="15:15" s="58" customFormat="1" x14ac:dyDescent="0.25">
      <c r="O714" s="90"/>
    </row>
    <row r="715" spans="15:15" s="58" customFormat="1" x14ac:dyDescent="0.25">
      <c r="O715" s="90"/>
    </row>
    <row r="716" spans="15:15" s="58" customFormat="1" x14ac:dyDescent="0.25">
      <c r="O716" s="90"/>
    </row>
    <row r="717" spans="15:15" s="58" customFormat="1" x14ac:dyDescent="0.25">
      <c r="O717" s="90"/>
    </row>
    <row r="718" spans="15:15" s="58" customFormat="1" x14ac:dyDescent="0.25">
      <c r="O718" s="90"/>
    </row>
    <row r="719" spans="15:15" s="58" customFormat="1" x14ac:dyDescent="0.25">
      <c r="O719" s="90"/>
    </row>
    <row r="720" spans="15:15" s="58" customFormat="1" x14ac:dyDescent="0.25">
      <c r="O720" s="90"/>
    </row>
    <row r="721" spans="15:15" s="58" customFormat="1" x14ac:dyDescent="0.25">
      <c r="O721" s="90"/>
    </row>
    <row r="722" spans="15:15" s="58" customFormat="1" x14ac:dyDescent="0.25">
      <c r="O722" s="90"/>
    </row>
    <row r="723" spans="15:15" s="58" customFormat="1" x14ac:dyDescent="0.25">
      <c r="O723" s="90"/>
    </row>
    <row r="724" spans="15:15" s="58" customFormat="1" x14ac:dyDescent="0.25">
      <c r="O724" s="90"/>
    </row>
    <row r="725" spans="15:15" s="58" customFormat="1" x14ac:dyDescent="0.25">
      <c r="O725" s="90"/>
    </row>
    <row r="726" spans="15:15" s="58" customFormat="1" x14ac:dyDescent="0.25">
      <c r="O726" s="90"/>
    </row>
    <row r="727" spans="15:15" s="58" customFormat="1" x14ac:dyDescent="0.25">
      <c r="O727" s="90"/>
    </row>
    <row r="728" spans="15:15" s="58" customFormat="1" x14ac:dyDescent="0.25">
      <c r="O728" s="90"/>
    </row>
    <row r="729" spans="15:15" s="58" customFormat="1" x14ac:dyDescent="0.25">
      <c r="O729" s="90"/>
    </row>
    <row r="730" spans="15:15" s="58" customFormat="1" x14ac:dyDescent="0.25">
      <c r="O730" s="90"/>
    </row>
    <row r="731" spans="15:15" s="58" customFormat="1" x14ac:dyDescent="0.25">
      <c r="O731" s="90"/>
    </row>
    <row r="732" spans="15:15" s="58" customFormat="1" x14ac:dyDescent="0.25">
      <c r="O732" s="90"/>
    </row>
    <row r="733" spans="15:15" s="58" customFormat="1" x14ac:dyDescent="0.25">
      <c r="O733" s="90"/>
    </row>
    <row r="734" spans="15:15" s="58" customFormat="1" x14ac:dyDescent="0.25">
      <c r="O734" s="90"/>
    </row>
    <row r="735" spans="15:15" s="58" customFormat="1" x14ac:dyDescent="0.25">
      <c r="O735" s="90"/>
    </row>
    <row r="736" spans="15:15" s="58" customFormat="1" x14ac:dyDescent="0.25">
      <c r="O736" s="90"/>
    </row>
    <row r="737" spans="15:15" s="58" customFormat="1" x14ac:dyDescent="0.25">
      <c r="O737" s="90"/>
    </row>
    <row r="738" spans="15:15" s="58" customFormat="1" x14ac:dyDescent="0.25">
      <c r="O738" s="90"/>
    </row>
    <row r="739" spans="15:15" s="58" customFormat="1" x14ac:dyDescent="0.25">
      <c r="O739" s="90"/>
    </row>
    <row r="740" spans="15:15" s="58" customFormat="1" x14ac:dyDescent="0.25">
      <c r="O740" s="90"/>
    </row>
    <row r="741" spans="15:15" s="58" customFormat="1" x14ac:dyDescent="0.25">
      <c r="O741" s="90"/>
    </row>
    <row r="742" spans="15:15" s="58" customFormat="1" x14ac:dyDescent="0.25">
      <c r="O742" s="90"/>
    </row>
    <row r="743" spans="15:15" s="58" customFormat="1" x14ac:dyDescent="0.25">
      <c r="O743" s="90"/>
    </row>
    <row r="744" spans="15:15" s="58" customFormat="1" x14ac:dyDescent="0.25">
      <c r="O744" s="90"/>
    </row>
    <row r="745" spans="15:15" s="58" customFormat="1" x14ac:dyDescent="0.25">
      <c r="O745" s="90"/>
    </row>
    <row r="746" spans="15:15" s="58" customFormat="1" x14ac:dyDescent="0.25">
      <c r="O746" s="90"/>
    </row>
    <row r="747" spans="15:15" s="58" customFormat="1" x14ac:dyDescent="0.25">
      <c r="O747" s="90"/>
    </row>
    <row r="748" spans="15:15" s="58" customFormat="1" x14ac:dyDescent="0.25">
      <c r="O748" s="90"/>
    </row>
    <row r="749" spans="15:15" s="58" customFormat="1" x14ac:dyDescent="0.25">
      <c r="O749" s="90"/>
    </row>
    <row r="750" spans="15:15" s="58" customFormat="1" x14ac:dyDescent="0.25">
      <c r="O750" s="90"/>
    </row>
    <row r="751" spans="15:15" s="58" customFormat="1" x14ac:dyDescent="0.25">
      <c r="O751" s="90"/>
    </row>
    <row r="752" spans="15:15" s="58" customFormat="1" x14ac:dyDescent="0.25">
      <c r="O752" s="90"/>
    </row>
    <row r="753" spans="15:15" s="58" customFormat="1" x14ac:dyDescent="0.25">
      <c r="O753" s="90"/>
    </row>
    <row r="754" spans="15:15" s="58" customFormat="1" x14ac:dyDescent="0.25">
      <c r="O754" s="90"/>
    </row>
    <row r="755" spans="15:15" s="58" customFormat="1" x14ac:dyDescent="0.25">
      <c r="O755" s="90"/>
    </row>
    <row r="756" spans="15:15" s="58" customFormat="1" x14ac:dyDescent="0.25">
      <c r="O756" s="90"/>
    </row>
    <row r="757" spans="15:15" s="58" customFormat="1" x14ac:dyDescent="0.25">
      <c r="O757" s="90"/>
    </row>
    <row r="758" spans="15:15" s="58" customFormat="1" x14ac:dyDescent="0.25">
      <c r="O758" s="90"/>
    </row>
    <row r="759" spans="15:15" s="58" customFormat="1" x14ac:dyDescent="0.25">
      <c r="O759" s="90"/>
    </row>
    <row r="760" spans="15:15" s="58" customFormat="1" x14ac:dyDescent="0.25">
      <c r="O760" s="90"/>
    </row>
    <row r="761" spans="15:15" s="58" customFormat="1" x14ac:dyDescent="0.25">
      <c r="O761" s="90"/>
    </row>
    <row r="762" spans="15:15" s="58" customFormat="1" x14ac:dyDescent="0.25">
      <c r="O762" s="90"/>
    </row>
    <row r="763" spans="15:15" s="58" customFormat="1" x14ac:dyDescent="0.25">
      <c r="O763" s="90"/>
    </row>
    <row r="764" spans="15:15" s="58" customFormat="1" x14ac:dyDescent="0.25">
      <c r="O764" s="90"/>
    </row>
    <row r="765" spans="15:15" s="58" customFormat="1" x14ac:dyDescent="0.25">
      <c r="O765" s="90"/>
    </row>
    <row r="766" spans="15:15" s="58" customFormat="1" x14ac:dyDescent="0.25">
      <c r="O766" s="90"/>
    </row>
    <row r="767" spans="15:15" s="58" customFormat="1" x14ac:dyDescent="0.25">
      <c r="O767" s="90"/>
    </row>
    <row r="768" spans="15:15" s="58" customFormat="1" x14ac:dyDescent="0.25">
      <c r="O768" s="90"/>
    </row>
    <row r="769" spans="15:15" s="58" customFormat="1" x14ac:dyDescent="0.25">
      <c r="O769" s="90"/>
    </row>
    <row r="770" spans="15:15" s="58" customFormat="1" x14ac:dyDescent="0.25">
      <c r="O770" s="90"/>
    </row>
    <row r="771" spans="15:15" s="58" customFormat="1" x14ac:dyDescent="0.25">
      <c r="O771" s="90"/>
    </row>
    <row r="772" spans="15:15" s="58" customFormat="1" x14ac:dyDescent="0.25">
      <c r="O772" s="90"/>
    </row>
    <row r="773" spans="15:15" s="58" customFormat="1" x14ac:dyDescent="0.25">
      <c r="O773" s="90"/>
    </row>
    <row r="774" spans="15:15" s="58" customFormat="1" x14ac:dyDescent="0.25">
      <c r="O774" s="90"/>
    </row>
    <row r="775" spans="15:15" s="58" customFormat="1" x14ac:dyDescent="0.25">
      <c r="O775" s="90"/>
    </row>
    <row r="776" spans="15:15" s="58" customFormat="1" x14ac:dyDescent="0.25">
      <c r="O776" s="90"/>
    </row>
    <row r="777" spans="15:15" s="58" customFormat="1" x14ac:dyDescent="0.25">
      <c r="O777" s="90"/>
    </row>
    <row r="778" spans="15:15" s="58" customFormat="1" x14ac:dyDescent="0.25">
      <c r="O778" s="90"/>
    </row>
    <row r="779" spans="15:15" s="58" customFormat="1" x14ac:dyDescent="0.25">
      <c r="O779" s="90"/>
    </row>
    <row r="780" spans="15:15" s="58" customFormat="1" x14ac:dyDescent="0.25">
      <c r="O780" s="90"/>
    </row>
    <row r="781" spans="15:15" s="58" customFormat="1" x14ac:dyDescent="0.25">
      <c r="O781" s="90"/>
    </row>
    <row r="782" spans="15:15" s="58" customFormat="1" x14ac:dyDescent="0.25">
      <c r="O782" s="90"/>
    </row>
    <row r="783" spans="15:15" s="58" customFormat="1" x14ac:dyDescent="0.25">
      <c r="O783" s="90"/>
    </row>
    <row r="784" spans="15:15" s="58" customFormat="1" x14ac:dyDescent="0.25">
      <c r="O784" s="90"/>
    </row>
    <row r="785" spans="15:15" s="58" customFormat="1" x14ac:dyDescent="0.25">
      <c r="O785" s="90"/>
    </row>
    <row r="786" spans="15:15" s="58" customFormat="1" x14ac:dyDescent="0.25">
      <c r="O786" s="90"/>
    </row>
    <row r="787" spans="15:15" s="58" customFormat="1" x14ac:dyDescent="0.25">
      <c r="O787" s="90"/>
    </row>
    <row r="788" spans="15:15" s="58" customFormat="1" x14ac:dyDescent="0.25">
      <c r="O788" s="90"/>
    </row>
    <row r="789" spans="15:15" s="58" customFormat="1" x14ac:dyDescent="0.25">
      <c r="O789" s="90"/>
    </row>
    <row r="790" spans="15:15" s="58" customFormat="1" x14ac:dyDescent="0.25">
      <c r="O790" s="90"/>
    </row>
    <row r="791" spans="15:15" s="58" customFormat="1" x14ac:dyDescent="0.25">
      <c r="O791" s="90"/>
    </row>
    <row r="792" spans="15:15" s="58" customFormat="1" x14ac:dyDescent="0.25">
      <c r="O792" s="90"/>
    </row>
    <row r="793" spans="15:15" s="58" customFormat="1" x14ac:dyDescent="0.25">
      <c r="O793" s="90"/>
    </row>
    <row r="794" spans="15:15" s="58" customFormat="1" x14ac:dyDescent="0.25">
      <c r="O794" s="90"/>
    </row>
    <row r="795" spans="15:15" s="58" customFormat="1" x14ac:dyDescent="0.25">
      <c r="O795" s="90"/>
    </row>
    <row r="796" spans="15:15" s="58" customFormat="1" x14ac:dyDescent="0.25">
      <c r="O796" s="90"/>
    </row>
    <row r="797" spans="15:15" s="58" customFormat="1" x14ac:dyDescent="0.25">
      <c r="O797" s="90"/>
    </row>
    <row r="798" spans="15:15" s="58" customFormat="1" x14ac:dyDescent="0.25">
      <c r="O798" s="90"/>
    </row>
    <row r="799" spans="15:15" s="58" customFormat="1" x14ac:dyDescent="0.25">
      <c r="O799" s="90"/>
    </row>
    <row r="800" spans="15:15" s="58" customFormat="1" x14ac:dyDescent="0.25">
      <c r="O800" s="90"/>
    </row>
    <row r="801" spans="15:15" s="58" customFormat="1" x14ac:dyDescent="0.25">
      <c r="O801" s="90"/>
    </row>
    <row r="802" spans="15:15" s="58" customFormat="1" x14ac:dyDescent="0.25">
      <c r="O802" s="90"/>
    </row>
    <row r="803" spans="15:15" s="58" customFormat="1" x14ac:dyDescent="0.25">
      <c r="O803" s="90"/>
    </row>
    <row r="804" spans="15:15" s="58" customFormat="1" x14ac:dyDescent="0.25">
      <c r="O804" s="90"/>
    </row>
    <row r="805" spans="15:15" s="58" customFormat="1" x14ac:dyDescent="0.25">
      <c r="O805" s="90"/>
    </row>
    <row r="806" spans="15:15" s="58" customFormat="1" x14ac:dyDescent="0.25">
      <c r="O806" s="90"/>
    </row>
    <row r="807" spans="15:15" s="58" customFormat="1" x14ac:dyDescent="0.25">
      <c r="O807" s="90"/>
    </row>
    <row r="808" spans="15:15" s="58" customFormat="1" x14ac:dyDescent="0.25">
      <c r="O808" s="90"/>
    </row>
    <row r="809" spans="15:15" s="58" customFormat="1" x14ac:dyDescent="0.25">
      <c r="O809" s="90"/>
    </row>
    <row r="810" spans="15:15" s="58" customFormat="1" x14ac:dyDescent="0.25">
      <c r="O810" s="90"/>
    </row>
    <row r="811" spans="15:15" s="58" customFormat="1" x14ac:dyDescent="0.25">
      <c r="O811" s="90"/>
    </row>
    <row r="812" spans="15:15" s="58" customFormat="1" x14ac:dyDescent="0.25">
      <c r="O812" s="90"/>
    </row>
    <row r="813" spans="15:15" s="58" customFormat="1" x14ac:dyDescent="0.25">
      <c r="O813" s="90"/>
    </row>
    <row r="814" spans="15:15" s="58" customFormat="1" x14ac:dyDescent="0.25">
      <c r="O814" s="90"/>
    </row>
    <row r="815" spans="15:15" s="58" customFormat="1" x14ac:dyDescent="0.25">
      <c r="O815" s="90"/>
    </row>
    <row r="816" spans="15:15" s="58" customFormat="1" x14ac:dyDescent="0.25">
      <c r="O816" s="90"/>
    </row>
    <row r="817" spans="15:15" s="58" customFormat="1" x14ac:dyDescent="0.25">
      <c r="O817" s="90"/>
    </row>
    <row r="818" spans="15:15" s="58" customFormat="1" x14ac:dyDescent="0.25">
      <c r="O818" s="90"/>
    </row>
    <row r="819" spans="15:15" s="58" customFormat="1" x14ac:dyDescent="0.25">
      <c r="O819" s="90"/>
    </row>
    <row r="820" spans="15:15" s="58" customFormat="1" x14ac:dyDescent="0.25">
      <c r="O820" s="90"/>
    </row>
    <row r="821" spans="15:15" s="58" customFormat="1" x14ac:dyDescent="0.25">
      <c r="O821" s="90"/>
    </row>
    <row r="822" spans="15:15" s="58" customFormat="1" x14ac:dyDescent="0.25">
      <c r="O822" s="90"/>
    </row>
    <row r="823" spans="15:15" s="58" customFormat="1" x14ac:dyDescent="0.25">
      <c r="O823" s="90"/>
    </row>
    <row r="824" spans="15:15" s="58" customFormat="1" x14ac:dyDescent="0.25">
      <c r="O824" s="90"/>
    </row>
    <row r="825" spans="15:15" s="58" customFormat="1" x14ac:dyDescent="0.25">
      <c r="O825" s="90"/>
    </row>
    <row r="826" spans="15:15" s="58" customFormat="1" x14ac:dyDescent="0.25">
      <c r="O826" s="90"/>
    </row>
    <row r="827" spans="15:15" s="58" customFormat="1" x14ac:dyDescent="0.25">
      <c r="O827" s="90"/>
    </row>
    <row r="828" spans="15:15" s="58" customFormat="1" x14ac:dyDescent="0.25">
      <c r="O828" s="90"/>
    </row>
    <row r="829" spans="15:15" s="58" customFormat="1" x14ac:dyDescent="0.25">
      <c r="O829" s="90"/>
    </row>
    <row r="830" spans="15:15" s="58" customFormat="1" x14ac:dyDescent="0.25">
      <c r="O830" s="90"/>
    </row>
    <row r="831" spans="15:15" s="58" customFormat="1" x14ac:dyDescent="0.25">
      <c r="O831" s="90"/>
    </row>
    <row r="832" spans="15:15" s="58" customFormat="1" x14ac:dyDescent="0.25">
      <c r="O832" s="90"/>
    </row>
    <row r="833" spans="15:15" s="58" customFormat="1" x14ac:dyDescent="0.25">
      <c r="O833" s="90"/>
    </row>
    <row r="834" spans="15:15" s="58" customFormat="1" x14ac:dyDescent="0.25">
      <c r="O834" s="90"/>
    </row>
    <row r="835" spans="15:15" s="58" customFormat="1" x14ac:dyDescent="0.25">
      <c r="O835" s="90"/>
    </row>
    <row r="836" spans="15:15" s="58" customFormat="1" x14ac:dyDescent="0.25">
      <c r="O836" s="90"/>
    </row>
    <row r="837" spans="15:15" s="58" customFormat="1" x14ac:dyDescent="0.25">
      <c r="O837" s="90"/>
    </row>
    <row r="838" spans="15:15" s="58" customFormat="1" x14ac:dyDescent="0.25">
      <c r="O838" s="90"/>
    </row>
    <row r="839" spans="15:15" s="58" customFormat="1" x14ac:dyDescent="0.25">
      <c r="O839" s="90"/>
    </row>
    <row r="840" spans="15:15" s="58" customFormat="1" x14ac:dyDescent="0.25">
      <c r="O840" s="90"/>
    </row>
    <row r="841" spans="15:15" s="58" customFormat="1" x14ac:dyDescent="0.25">
      <c r="O841" s="90"/>
    </row>
    <row r="842" spans="15:15" s="58" customFormat="1" x14ac:dyDescent="0.25">
      <c r="O842" s="90"/>
    </row>
    <row r="843" spans="15:15" s="58" customFormat="1" x14ac:dyDescent="0.25">
      <c r="O843" s="90"/>
    </row>
    <row r="844" spans="15:15" s="58" customFormat="1" x14ac:dyDescent="0.25">
      <c r="O844" s="90"/>
    </row>
    <row r="845" spans="15:15" s="58" customFormat="1" x14ac:dyDescent="0.25">
      <c r="O845" s="90"/>
    </row>
    <row r="846" spans="15:15" s="58" customFormat="1" x14ac:dyDescent="0.25">
      <c r="O846" s="90"/>
    </row>
    <row r="847" spans="15:15" s="58" customFormat="1" x14ac:dyDescent="0.25">
      <c r="O847" s="90"/>
    </row>
    <row r="848" spans="15:15" s="58" customFormat="1" x14ac:dyDescent="0.25">
      <c r="O848" s="90"/>
    </row>
    <row r="849" spans="15:15" s="58" customFormat="1" x14ac:dyDescent="0.25">
      <c r="O849" s="90"/>
    </row>
    <row r="850" spans="15:15" s="58" customFormat="1" x14ac:dyDescent="0.25">
      <c r="O850" s="90"/>
    </row>
    <row r="851" spans="15:15" s="58" customFormat="1" x14ac:dyDescent="0.25">
      <c r="O851" s="90"/>
    </row>
    <row r="852" spans="15:15" s="58" customFormat="1" x14ac:dyDescent="0.25">
      <c r="O852" s="90"/>
    </row>
    <row r="853" spans="15:15" s="58" customFormat="1" x14ac:dyDescent="0.25">
      <c r="O853" s="90"/>
    </row>
    <row r="854" spans="15:15" s="58" customFormat="1" x14ac:dyDescent="0.25">
      <c r="O854" s="90"/>
    </row>
    <row r="855" spans="15:15" s="58" customFormat="1" x14ac:dyDescent="0.25">
      <c r="O855" s="90"/>
    </row>
    <row r="856" spans="15:15" s="58" customFormat="1" x14ac:dyDescent="0.25">
      <c r="O856" s="90"/>
    </row>
    <row r="857" spans="15:15" s="58" customFormat="1" x14ac:dyDescent="0.25">
      <c r="O857" s="90"/>
    </row>
    <row r="858" spans="15:15" s="58" customFormat="1" x14ac:dyDescent="0.25">
      <c r="O858" s="90"/>
    </row>
    <row r="859" spans="15:15" s="58" customFormat="1" x14ac:dyDescent="0.25">
      <c r="O859" s="90"/>
    </row>
    <row r="860" spans="15:15" s="58" customFormat="1" x14ac:dyDescent="0.25">
      <c r="O860" s="90"/>
    </row>
    <row r="861" spans="15:15" s="58" customFormat="1" x14ac:dyDescent="0.25">
      <c r="O861" s="90"/>
    </row>
    <row r="862" spans="15:15" s="58" customFormat="1" x14ac:dyDescent="0.25">
      <c r="O862" s="90"/>
    </row>
    <row r="863" spans="15:15" s="58" customFormat="1" x14ac:dyDescent="0.25">
      <c r="O863" s="90"/>
    </row>
    <row r="864" spans="15:15" s="58" customFormat="1" x14ac:dyDescent="0.25">
      <c r="O864" s="90"/>
    </row>
    <row r="865" spans="15:15" s="58" customFormat="1" x14ac:dyDescent="0.25">
      <c r="O865" s="90"/>
    </row>
    <row r="866" spans="15:15" s="58" customFormat="1" x14ac:dyDescent="0.25">
      <c r="O866" s="90"/>
    </row>
    <row r="867" spans="15:15" s="58" customFormat="1" x14ac:dyDescent="0.25">
      <c r="O867" s="90"/>
    </row>
    <row r="868" spans="15:15" s="58" customFormat="1" x14ac:dyDescent="0.25">
      <c r="O868" s="90"/>
    </row>
    <row r="869" spans="15:15" s="58" customFormat="1" x14ac:dyDescent="0.25">
      <c r="O869" s="90"/>
    </row>
    <row r="870" spans="15:15" s="58" customFormat="1" x14ac:dyDescent="0.25">
      <c r="O870" s="90"/>
    </row>
    <row r="871" spans="15:15" s="58" customFormat="1" x14ac:dyDescent="0.25">
      <c r="O871" s="90"/>
    </row>
    <row r="872" spans="15:15" s="58" customFormat="1" x14ac:dyDescent="0.25">
      <c r="O872" s="90"/>
    </row>
    <row r="873" spans="15:15" s="58" customFormat="1" x14ac:dyDescent="0.25">
      <c r="O873" s="90"/>
    </row>
    <row r="874" spans="15:15" s="58" customFormat="1" x14ac:dyDescent="0.25">
      <c r="O874" s="90"/>
    </row>
    <row r="875" spans="15:15" s="58" customFormat="1" x14ac:dyDescent="0.25">
      <c r="O875" s="90"/>
    </row>
    <row r="876" spans="15:15" s="58" customFormat="1" x14ac:dyDescent="0.25">
      <c r="O876" s="90"/>
    </row>
    <row r="877" spans="15:15" s="58" customFormat="1" x14ac:dyDescent="0.25">
      <c r="O877" s="90"/>
    </row>
    <row r="878" spans="15:15" s="58" customFormat="1" x14ac:dyDescent="0.25">
      <c r="O878" s="90"/>
    </row>
    <row r="879" spans="15:15" s="58" customFormat="1" x14ac:dyDescent="0.25">
      <c r="O879" s="90"/>
    </row>
    <row r="880" spans="15:15" s="58" customFormat="1" x14ac:dyDescent="0.25">
      <c r="O880" s="90"/>
    </row>
    <row r="881" spans="15:15" s="58" customFormat="1" x14ac:dyDescent="0.25">
      <c r="O881" s="90"/>
    </row>
    <row r="882" spans="15:15" s="58" customFormat="1" x14ac:dyDescent="0.25">
      <c r="O882" s="90"/>
    </row>
    <row r="883" spans="15:15" s="58" customFormat="1" x14ac:dyDescent="0.25">
      <c r="O883" s="90"/>
    </row>
    <row r="884" spans="15:15" s="58" customFormat="1" x14ac:dyDescent="0.25">
      <c r="O884" s="90"/>
    </row>
    <row r="885" spans="15:15" s="58" customFormat="1" x14ac:dyDescent="0.25">
      <c r="O885" s="90"/>
    </row>
    <row r="886" spans="15:15" s="58" customFormat="1" x14ac:dyDescent="0.25">
      <c r="O886" s="90"/>
    </row>
    <row r="887" spans="15:15" s="58" customFormat="1" x14ac:dyDescent="0.25">
      <c r="O887" s="90"/>
    </row>
    <row r="888" spans="15:15" s="58" customFormat="1" x14ac:dyDescent="0.25">
      <c r="O888" s="90"/>
    </row>
    <row r="889" spans="15:15" s="58" customFormat="1" x14ac:dyDescent="0.25">
      <c r="O889" s="90"/>
    </row>
    <row r="890" spans="15:15" s="58" customFormat="1" x14ac:dyDescent="0.25">
      <c r="O890" s="90"/>
    </row>
    <row r="891" spans="15:15" s="58" customFormat="1" x14ac:dyDescent="0.25">
      <c r="O891" s="90"/>
    </row>
    <row r="892" spans="15:15" s="58" customFormat="1" x14ac:dyDescent="0.25">
      <c r="O892" s="90"/>
    </row>
    <row r="893" spans="15:15" s="58" customFormat="1" x14ac:dyDescent="0.25">
      <c r="O893" s="90"/>
    </row>
    <row r="894" spans="15:15" s="58" customFormat="1" x14ac:dyDescent="0.25">
      <c r="O894" s="90"/>
    </row>
    <row r="895" spans="15:15" s="58" customFormat="1" x14ac:dyDescent="0.25">
      <c r="O895" s="90"/>
    </row>
    <row r="896" spans="15:15" s="58" customFormat="1" x14ac:dyDescent="0.25">
      <c r="O896" s="90"/>
    </row>
    <row r="897" spans="15:15" s="58" customFormat="1" x14ac:dyDescent="0.25">
      <c r="O897" s="90"/>
    </row>
    <row r="898" spans="15:15" s="58" customFormat="1" x14ac:dyDescent="0.25">
      <c r="O898" s="90"/>
    </row>
    <row r="899" spans="15:15" s="58" customFormat="1" x14ac:dyDescent="0.25">
      <c r="O899" s="90"/>
    </row>
    <row r="900" spans="15:15" s="58" customFormat="1" x14ac:dyDescent="0.25">
      <c r="O900" s="90"/>
    </row>
    <row r="901" spans="15:15" s="58" customFormat="1" x14ac:dyDescent="0.25">
      <c r="O901" s="90"/>
    </row>
    <row r="902" spans="15:15" s="58" customFormat="1" x14ac:dyDescent="0.25">
      <c r="O902" s="90"/>
    </row>
    <row r="903" spans="15:15" s="58" customFormat="1" x14ac:dyDescent="0.25">
      <c r="O903" s="90"/>
    </row>
    <row r="904" spans="15:15" s="58" customFormat="1" x14ac:dyDescent="0.25">
      <c r="O904" s="90"/>
    </row>
    <row r="905" spans="15:15" s="58" customFormat="1" x14ac:dyDescent="0.25">
      <c r="O905" s="90"/>
    </row>
    <row r="906" spans="15:15" s="58" customFormat="1" x14ac:dyDescent="0.25">
      <c r="O906" s="90"/>
    </row>
    <row r="907" spans="15:15" s="58" customFormat="1" x14ac:dyDescent="0.25">
      <c r="O907" s="90"/>
    </row>
    <row r="908" spans="15:15" s="58" customFormat="1" x14ac:dyDescent="0.25">
      <c r="O908" s="90"/>
    </row>
    <row r="909" spans="15:15" s="58" customFormat="1" x14ac:dyDescent="0.25">
      <c r="O909" s="90"/>
    </row>
    <row r="910" spans="15:15" s="58" customFormat="1" x14ac:dyDescent="0.25">
      <c r="O910" s="90"/>
    </row>
    <row r="911" spans="15:15" s="58" customFormat="1" x14ac:dyDescent="0.25">
      <c r="O911" s="90"/>
    </row>
    <row r="912" spans="15:15" s="58" customFormat="1" x14ac:dyDescent="0.25">
      <c r="O912" s="90"/>
    </row>
    <row r="913" spans="15:15" s="58" customFormat="1" x14ac:dyDescent="0.25">
      <c r="O913" s="90"/>
    </row>
    <row r="914" spans="15:15" s="58" customFormat="1" x14ac:dyDescent="0.25">
      <c r="O914" s="90"/>
    </row>
    <row r="915" spans="15:15" s="58" customFormat="1" x14ac:dyDescent="0.25">
      <c r="O915" s="90"/>
    </row>
    <row r="916" spans="15:15" s="58" customFormat="1" x14ac:dyDescent="0.25">
      <c r="O916" s="90"/>
    </row>
    <row r="917" spans="15:15" s="58" customFormat="1" x14ac:dyDescent="0.25">
      <c r="O917" s="90"/>
    </row>
    <row r="918" spans="15:15" s="58" customFormat="1" x14ac:dyDescent="0.25">
      <c r="O918" s="90"/>
    </row>
    <row r="919" spans="15:15" s="58" customFormat="1" x14ac:dyDescent="0.25">
      <c r="O919" s="90"/>
    </row>
    <row r="920" spans="15:15" s="58" customFormat="1" x14ac:dyDescent="0.25">
      <c r="O920" s="90"/>
    </row>
    <row r="921" spans="15:15" s="58" customFormat="1" x14ac:dyDescent="0.25">
      <c r="O921" s="90"/>
    </row>
    <row r="922" spans="15:15" s="58" customFormat="1" x14ac:dyDescent="0.25">
      <c r="O922" s="90"/>
    </row>
    <row r="923" spans="15:15" s="58" customFormat="1" x14ac:dyDescent="0.25">
      <c r="O923" s="90"/>
    </row>
    <row r="924" spans="15:15" s="58" customFormat="1" x14ac:dyDescent="0.25">
      <c r="O924" s="90"/>
    </row>
    <row r="925" spans="15:15" s="58" customFormat="1" x14ac:dyDescent="0.25">
      <c r="O925" s="90"/>
    </row>
    <row r="926" spans="15:15" s="58" customFormat="1" x14ac:dyDescent="0.25">
      <c r="O926" s="90"/>
    </row>
    <row r="927" spans="15:15" s="58" customFormat="1" x14ac:dyDescent="0.25">
      <c r="O927" s="90"/>
    </row>
    <row r="928" spans="15:15" s="58" customFormat="1" x14ac:dyDescent="0.25">
      <c r="O928" s="90"/>
    </row>
    <row r="929" spans="15:15" s="58" customFormat="1" x14ac:dyDescent="0.25">
      <c r="O929" s="90"/>
    </row>
    <row r="930" spans="15:15" s="58" customFormat="1" x14ac:dyDescent="0.25">
      <c r="O930" s="90"/>
    </row>
    <row r="931" spans="15:15" s="58" customFormat="1" x14ac:dyDescent="0.25">
      <c r="O931" s="90"/>
    </row>
    <row r="932" spans="15:15" s="58" customFormat="1" x14ac:dyDescent="0.25">
      <c r="O932" s="90"/>
    </row>
    <row r="933" spans="15:15" s="58" customFormat="1" x14ac:dyDescent="0.25">
      <c r="O933" s="90"/>
    </row>
    <row r="934" spans="15:15" s="58" customFormat="1" x14ac:dyDescent="0.25">
      <c r="O934" s="90"/>
    </row>
    <row r="935" spans="15:15" s="58" customFormat="1" x14ac:dyDescent="0.25">
      <c r="O935" s="90"/>
    </row>
    <row r="936" spans="15:15" s="58" customFormat="1" x14ac:dyDescent="0.25">
      <c r="O936" s="90"/>
    </row>
    <row r="937" spans="15:15" s="58" customFormat="1" x14ac:dyDescent="0.25">
      <c r="O937" s="90"/>
    </row>
    <row r="938" spans="15:15" s="58" customFormat="1" x14ac:dyDescent="0.25">
      <c r="O938" s="90"/>
    </row>
    <row r="939" spans="15:15" s="58" customFormat="1" x14ac:dyDescent="0.25">
      <c r="O939" s="90"/>
    </row>
    <row r="940" spans="15:15" s="58" customFormat="1" x14ac:dyDescent="0.25">
      <c r="O940" s="90"/>
    </row>
    <row r="941" spans="15:15" s="58" customFormat="1" x14ac:dyDescent="0.25">
      <c r="O941" s="90"/>
    </row>
    <row r="942" spans="15:15" s="58" customFormat="1" x14ac:dyDescent="0.25">
      <c r="O942" s="90"/>
    </row>
    <row r="943" spans="15:15" s="58" customFormat="1" x14ac:dyDescent="0.25">
      <c r="O943" s="90"/>
    </row>
  </sheetData>
  <mergeCells count="16">
    <mergeCell ref="A16:B17"/>
    <mergeCell ref="C16:F16"/>
    <mergeCell ref="G16:J16"/>
    <mergeCell ref="K16:O16"/>
    <mergeCell ref="K1:N1"/>
    <mergeCell ref="K2:N2"/>
    <mergeCell ref="C1:F1"/>
    <mergeCell ref="G1:J1"/>
    <mergeCell ref="A1:B1"/>
    <mergeCell ref="A2:B3"/>
    <mergeCell ref="C2:F2"/>
    <mergeCell ref="G2:J2"/>
    <mergeCell ref="C9:F9"/>
    <mergeCell ref="G9:J9"/>
    <mergeCell ref="K9:O9"/>
    <mergeCell ref="A9:B10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7"/>
  <sheetViews>
    <sheetView tabSelected="1" topLeftCell="J7" workbookViewId="0">
      <selection activeCell="V9" sqref="V9"/>
    </sheetView>
  </sheetViews>
  <sheetFormatPr baseColWidth="10" defaultRowHeight="15" x14ac:dyDescent="0.25"/>
  <cols>
    <col min="1" max="1" width="24" style="58" customWidth="1"/>
    <col min="2" max="2" width="61.85546875" style="58" customWidth="1"/>
    <col min="3" max="14" width="15.7109375" style="78" customWidth="1"/>
    <col min="15" max="15" width="15.7109375" style="87" customWidth="1"/>
    <col min="16" max="16384" width="11.42578125" style="58"/>
  </cols>
  <sheetData>
    <row r="1" spans="1:16" ht="33.75" customHeight="1" thickBot="1" x14ac:dyDescent="0.3">
      <c r="A1" s="110" t="s">
        <v>18</v>
      </c>
      <c r="B1" s="112"/>
      <c r="C1" s="110" t="s">
        <v>43</v>
      </c>
      <c r="D1" s="108"/>
      <c r="E1" s="108"/>
      <c r="F1" s="108"/>
      <c r="G1" s="110" t="s">
        <v>44</v>
      </c>
      <c r="H1" s="108"/>
      <c r="I1" s="108"/>
      <c r="J1" s="108"/>
      <c r="K1" s="110" t="s">
        <v>45</v>
      </c>
      <c r="L1" s="108"/>
      <c r="M1" s="108"/>
      <c r="N1" s="108"/>
      <c r="O1" s="88"/>
      <c r="P1" s="65"/>
    </row>
    <row r="2" spans="1:16" ht="18.75" customHeight="1" thickBot="1" x14ac:dyDescent="0.3">
      <c r="A2" s="103" t="s">
        <v>61</v>
      </c>
      <c r="B2" s="113"/>
      <c r="C2" s="111" t="s">
        <v>68</v>
      </c>
      <c r="D2" s="116"/>
      <c r="E2" s="116"/>
      <c r="F2" s="116"/>
      <c r="G2" s="111" t="s">
        <v>69</v>
      </c>
      <c r="H2" s="116"/>
      <c r="I2" s="116"/>
      <c r="J2" s="116"/>
      <c r="K2" s="111" t="s">
        <v>70</v>
      </c>
      <c r="L2" s="108"/>
      <c r="M2" s="108"/>
      <c r="N2" s="108"/>
      <c r="O2" s="89"/>
      <c r="P2" s="124"/>
    </row>
    <row r="3" spans="1:16" ht="70.5" customHeight="1" thickBot="1" x14ac:dyDescent="0.3">
      <c r="A3" s="114"/>
      <c r="B3" s="115"/>
      <c r="C3" s="71" t="s">
        <v>64</v>
      </c>
      <c r="D3" s="71" t="s">
        <v>65</v>
      </c>
      <c r="E3" s="83" t="s">
        <v>67</v>
      </c>
      <c r="F3" s="83" t="s">
        <v>66</v>
      </c>
      <c r="G3" s="71" t="s">
        <v>64</v>
      </c>
      <c r="H3" s="71" t="s">
        <v>65</v>
      </c>
      <c r="I3" s="71" t="s">
        <v>67</v>
      </c>
      <c r="J3" s="83" t="s">
        <v>66</v>
      </c>
      <c r="K3" s="71" t="s">
        <v>64</v>
      </c>
      <c r="L3" s="71" t="s">
        <v>65</v>
      </c>
      <c r="M3" s="71" t="s">
        <v>67</v>
      </c>
      <c r="N3" s="79" t="s">
        <v>66</v>
      </c>
      <c r="O3" s="83" t="s">
        <v>75</v>
      </c>
      <c r="P3" s="123" t="s">
        <v>76</v>
      </c>
    </row>
    <row r="4" spans="1:16" ht="18.95" customHeight="1" x14ac:dyDescent="0.25">
      <c r="A4" s="59" t="s">
        <v>47</v>
      </c>
      <c r="B4" s="60" t="s">
        <v>17</v>
      </c>
      <c r="C4" s="72" t="s">
        <v>34</v>
      </c>
      <c r="D4" s="80"/>
      <c r="E4" s="84"/>
      <c r="F4" s="91"/>
      <c r="G4" s="73">
        <v>3604</v>
      </c>
      <c r="H4" s="72">
        <v>5879012</v>
      </c>
      <c r="I4" s="84">
        <f>G4/H4</f>
        <v>6.1302817548254706E-4</v>
      </c>
      <c r="J4" s="91">
        <f>I4*12.1</f>
        <v>7.4176409233388191E-3</v>
      </c>
      <c r="K4" s="72">
        <v>11909</v>
      </c>
      <c r="L4" s="72">
        <v>13734930</v>
      </c>
      <c r="M4" s="84">
        <f>K4/L4</f>
        <v>8.6705938799833712E-4</v>
      </c>
      <c r="N4" s="91">
        <f>M4*12.1</f>
        <v>1.0491418594779879E-2</v>
      </c>
      <c r="O4" s="91">
        <f>AVERAGE(J4,N4)</f>
        <v>8.9545297590593494E-3</v>
      </c>
      <c r="P4" s="137">
        <f>STDEVA(J4,N4)</f>
        <v>2.1734890353357688E-3</v>
      </c>
    </row>
    <row r="5" spans="1:16" ht="18.95" customHeight="1" x14ac:dyDescent="0.25">
      <c r="A5" s="61" t="s">
        <v>53</v>
      </c>
      <c r="B5" s="62" t="s">
        <v>77</v>
      </c>
      <c r="C5" s="74">
        <v>778708</v>
      </c>
      <c r="D5" s="81">
        <v>4975399</v>
      </c>
      <c r="E5" s="85">
        <f>C5/D5</f>
        <v>0.15651166871239874</v>
      </c>
      <c r="F5" s="92">
        <f>E5*12.1</f>
        <v>1.8937911914200247</v>
      </c>
      <c r="G5" s="75">
        <v>1196130</v>
      </c>
      <c r="H5" s="74">
        <v>7318631</v>
      </c>
      <c r="I5" s="85">
        <f>G5/H5</f>
        <v>0.16343630386611924</v>
      </c>
      <c r="J5" s="92">
        <f t="shared" ref="J5:J6" si="0">I5*12.1</f>
        <v>1.9775792767800426</v>
      </c>
      <c r="K5" s="74">
        <v>3097187</v>
      </c>
      <c r="L5" s="74">
        <v>17303416</v>
      </c>
      <c r="M5" s="85">
        <f>K5/L5</f>
        <v>0.17899280696944464</v>
      </c>
      <c r="N5" s="92">
        <f t="shared" ref="N5:N6" si="1">M5*12.1</f>
        <v>2.1658129643302799</v>
      </c>
      <c r="O5" s="92">
        <f t="shared" ref="O5:O6" si="2">AVERAGE(F5,J5,N5)</f>
        <v>2.0123944775101159</v>
      </c>
      <c r="P5" s="140">
        <f>STDEVA(F5,J5,N5)</f>
        <v>0.13931272334469696</v>
      </c>
    </row>
    <row r="6" spans="1:16" ht="18.95" customHeight="1" thickBot="1" x14ac:dyDescent="0.3">
      <c r="A6" s="63" t="s">
        <v>55</v>
      </c>
      <c r="B6" s="64" t="s">
        <v>78</v>
      </c>
      <c r="C6" s="76">
        <v>25968</v>
      </c>
      <c r="D6" s="82">
        <v>6442413</v>
      </c>
      <c r="E6" s="86">
        <f>C6/D6</f>
        <v>4.0307878430023035E-3</v>
      </c>
      <c r="F6" s="93">
        <f>E6*12.1</f>
        <v>4.8772532900327868E-2</v>
      </c>
      <c r="G6" s="77">
        <v>33938</v>
      </c>
      <c r="H6" s="76">
        <v>8986084</v>
      </c>
      <c r="I6" s="86">
        <f>G6/H6</f>
        <v>3.7767285505009747E-3</v>
      </c>
      <c r="J6" s="93">
        <f t="shared" si="0"/>
        <v>4.5698415461061792E-2</v>
      </c>
      <c r="K6" s="76">
        <v>69956</v>
      </c>
      <c r="L6" s="76">
        <v>22575160</v>
      </c>
      <c r="M6" s="86">
        <f>K6/L6</f>
        <v>3.0988041723735292E-3</v>
      </c>
      <c r="N6" s="93">
        <f t="shared" si="1"/>
        <v>3.74955304857197E-2</v>
      </c>
      <c r="O6" s="93">
        <f t="shared" si="2"/>
        <v>4.3988826282369796E-2</v>
      </c>
      <c r="P6" s="141">
        <f>STDEVA(F6,J6,N6)</f>
        <v>5.8296412612351385E-3</v>
      </c>
    </row>
    <row r="7" spans="1:16" ht="18.95" customHeight="1" thickBot="1" x14ac:dyDescent="0.3">
      <c r="A7" s="135" t="s">
        <v>62</v>
      </c>
      <c r="B7" s="136"/>
      <c r="C7" s="125" t="s">
        <v>69</v>
      </c>
      <c r="D7" s="118"/>
      <c r="E7" s="118"/>
      <c r="F7" s="118"/>
      <c r="G7" s="125" t="s">
        <v>71</v>
      </c>
      <c r="H7" s="118"/>
      <c r="I7" s="118"/>
      <c r="J7" s="118"/>
      <c r="K7" s="125" t="s">
        <v>72</v>
      </c>
      <c r="L7" s="118"/>
      <c r="M7" s="118"/>
      <c r="N7" s="118"/>
      <c r="O7" s="122"/>
      <c r="P7" s="123"/>
    </row>
    <row r="8" spans="1:16" ht="72" customHeight="1" thickBot="1" x14ac:dyDescent="0.3">
      <c r="A8" s="105"/>
      <c r="B8" s="106"/>
      <c r="C8" s="71" t="s">
        <v>64</v>
      </c>
      <c r="D8" s="71" t="s">
        <v>65</v>
      </c>
      <c r="E8" s="71" t="s">
        <v>67</v>
      </c>
      <c r="F8" s="71" t="s">
        <v>66</v>
      </c>
      <c r="G8" s="71" t="s">
        <v>64</v>
      </c>
      <c r="H8" s="71" t="s">
        <v>65</v>
      </c>
      <c r="I8" s="71" t="s">
        <v>67</v>
      </c>
      <c r="J8" s="71" t="s">
        <v>66</v>
      </c>
      <c r="K8" s="71" t="s">
        <v>64</v>
      </c>
      <c r="L8" s="71" t="s">
        <v>65</v>
      </c>
      <c r="M8" s="71" t="s">
        <v>67</v>
      </c>
      <c r="N8" s="79" t="s">
        <v>66</v>
      </c>
      <c r="O8" s="83" t="s">
        <v>75</v>
      </c>
      <c r="P8" s="138" t="s">
        <v>76</v>
      </c>
    </row>
    <row r="9" spans="1:16" ht="18.95" customHeight="1" x14ac:dyDescent="0.25">
      <c r="A9" s="59" t="s">
        <v>47</v>
      </c>
      <c r="B9" s="60" t="s">
        <v>17</v>
      </c>
      <c r="C9" s="127">
        <v>5279</v>
      </c>
      <c r="D9" s="127">
        <v>2287423</v>
      </c>
      <c r="E9" s="84">
        <f>C9/D9</f>
        <v>2.3078372474177274E-3</v>
      </c>
      <c r="F9" s="91">
        <f>E9*12.1</f>
        <v>2.7924830693754503E-2</v>
      </c>
      <c r="G9" s="126">
        <v>8530</v>
      </c>
      <c r="H9" s="127">
        <v>2514784</v>
      </c>
      <c r="I9" s="84">
        <f>G9/H9</f>
        <v>3.3919414152467965E-3</v>
      </c>
      <c r="J9" s="91">
        <f>I9*12.1</f>
        <v>4.1042491124486234E-2</v>
      </c>
      <c r="K9" s="127">
        <v>10724</v>
      </c>
      <c r="L9" s="127">
        <v>1799094</v>
      </c>
      <c r="M9" s="84">
        <f>K9/L9</f>
        <v>5.9607780360559255E-3</v>
      </c>
      <c r="N9" s="119">
        <f>M9*12.1</f>
        <v>7.2125414236276691E-2</v>
      </c>
      <c r="O9" s="91">
        <f>AVERAGE(F9,J9,N9)</f>
        <v>4.7030912018172479E-2</v>
      </c>
      <c r="P9" s="137">
        <f>STDEVA(F9,J9,N9)</f>
        <v>2.2700634021428197E-2</v>
      </c>
    </row>
    <row r="10" spans="1:16" ht="18.95" customHeight="1" x14ac:dyDescent="0.25">
      <c r="A10" s="61" t="s">
        <v>53</v>
      </c>
      <c r="B10" s="62" t="s">
        <v>77</v>
      </c>
      <c r="C10" s="129">
        <v>229677</v>
      </c>
      <c r="D10" s="129">
        <v>2993520</v>
      </c>
      <c r="E10" s="85">
        <f>C10/D10</f>
        <v>7.6724725406878858E-2</v>
      </c>
      <c r="F10" s="92">
        <f t="shared" ref="F10:F11" si="3">E10*12.1</f>
        <v>0.9283691774232341</v>
      </c>
      <c r="G10" s="128">
        <v>92110</v>
      </c>
      <c r="H10" s="129">
        <v>3086193</v>
      </c>
      <c r="I10" s="85">
        <f>G10/H10</f>
        <v>2.9845832713637804E-2</v>
      </c>
      <c r="J10" s="92">
        <f t="shared" ref="J10:J11" si="4">I10*12.1</f>
        <v>0.3611345758350174</v>
      </c>
      <c r="K10" s="129">
        <v>106986</v>
      </c>
      <c r="L10" s="129">
        <v>2153285</v>
      </c>
      <c r="M10" s="85">
        <f>K10/L10</f>
        <v>4.96850161497433E-2</v>
      </c>
      <c r="N10" s="120">
        <f t="shared" ref="N10:N11" si="5">M10*12.1</f>
        <v>0.6011886954118939</v>
      </c>
      <c r="O10" s="92">
        <f t="shared" ref="O10:O11" si="6">AVERAGE(F10,J10,N10)</f>
        <v>0.63023081622338184</v>
      </c>
      <c r="P10" s="140">
        <f>STDEVA(F10,J10,N10)</f>
        <v>0.28473032310531571</v>
      </c>
    </row>
    <row r="11" spans="1:16" ht="18.95" customHeight="1" thickBot="1" x14ac:dyDescent="0.3">
      <c r="A11" s="61" t="s">
        <v>55</v>
      </c>
      <c r="B11" s="62" t="s">
        <v>78</v>
      </c>
      <c r="C11" s="129">
        <v>293166</v>
      </c>
      <c r="D11" s="129">
        <v>4423236</v>
      </c>
      <c r="E11" s="86">
        <f>C11/D11</f>
        <v>6.6278624970496719E-2</v>
      </c>
      <c r="F11" s="93">
        <f t="shared" si="3"/>
        <v>0.80197136214301024</v>
      </c>
      <c r="G11" s="128">
        <v>74718</v>
      </c>
      <c r="H11" s="129">
        <v>4435083</v>
      </c>
      <c r="I11" s="86">
        <f>G11/H11</f>
        <v>1.6847035331695032E-2</v>
      </c>
      <c r="J11" s="93">
        <f t="shared" si="4"/>
        <v>0.20384912751350989</v>
      </c>
      <c r="K11" s="129">
        <v>49703</v>
      </c>
      <c r="L11" s="129">
        <v>3084043</v>
      </c>
      <c r="M11" s="86">
        <f>K11/L11</f>
        <v>1.6116182556468895E-2</v>
      </c>
      <c r="N11" s="121">
        <f t="shared" si="5"/>
        <v>0.19500580893327363</v>
      </c>
      <c r="O11" s="93">
        <f t="shared" si="6"/>
        <v>0.40027543286326456</v>
      </c>
      <c r="P11" s="141">
        <f>STDEVA(F11,J11,N11)</f>
        <v>0.34790697861758496</v>
      </c>
    </row>
    <row r="12" spans="1:16" ht="18.95" customHeight="1" thickBot="1" x14ac:dyDescent="0.3">
      <c r="A12" s="103" t="s">
        <v>63</v>
      </c>
      <c r="B12" s="104"/>
      <c r="C12" s="107" t="s">
        <v>73</v>
      </c>
      <c r="D12" s="108"/>
      <c r="E12" s="108"/>
      <c r="F12" s="108"/>
      <c r="G12" s="107" t="s">
        <v>74</v>
      </c>
      <c r="H12" s="108"/>
      <c r="I12" s="108"/>
      <c r="J12" s="108"/>
      <c r="K12" s="107" t="s">
        <v>79</v>
      </c>
      <c r="L12" s="108"/>
      <c r="M12" s="108"/>
      <c r="N12" s="108"/>
      <c r="O12" s="139"/>
      <c r="P12" s="123"/>
    </row>
    <row r="13" spans="1:16" ht="71.25" customHeight="1" thickBot="1" x14ac:dyDescent="0.3">
      <c r="A13" s="105"/>
      <c r="B13" s="106"/>
      <c r="C13" s="71" t="s">
        <v>64</v>
      </c>
      <c r="D13" s="71" t="s">
        <v>65</v>
      </c>
      <c r="E13" s="71" t="s">
        <v>67</v>
      </c>
      <c r="F13" s="71" t="s">
        <v>66</v>
      </c>
      <c r="G13" s="71" t="s">
        <v>64</v>
      </c>
      <c r="H13" s="71" t="s">
        <v>65</v>
      </c>
      <c r="I13" s="71" t="s">
        <v>67</v>
      </c>
      <c r="J13" s="71" t="s">
        <v>66</v>
      </c>
      <c r="K13" s="71" t="s">
        <v>64</v>
      </c>
      <c r="L13" s="71" t="s">
        <v>65</v>
      </c>
      <c r="M13" s="71" t="s">
        <v>67</v>
      </c>
      <c r="N13" s="79" t="s">
        <v>66</v>
      </c>
      <c r="O13" s="83" t="s">
        <v>75</v>
      </c>
      <c r="P13" s="123" t="s">
        <v>76</v>
      </c>
    </row>
    <row r="14" spans="1:16" ht="18.95" customHeight="1" x14ac:dyDescent="0.25">
      <c r="A14" s="59" t="s">
        <v>47</v>
      </c>
      <c r="B14" s="60" t="s">
        <v>17</v>
      </c>
      <c r="C14" s="72">
        <v>199584</v>
      </c>
      <c r="D14" s="72">
        <v>5803043</v>
      </c>
      <c r="E14" s="84">
        <f>C14/D14</f>
        <v>3.4392990022648465E-2</v>
      </c>
      <c r="F14" s="91">
        <f>E14*12.1</f>
        <v>0.41615517927404644</v>
      </c>
      <c r="G14" s="73">
        <v>26224</v>
      </c>
      <c r="H14" s="73">
        <v>849836</v>
      </c>
      <c r="I14" s="84">
        <f>G14/H14</f>
        <v>3.0857718430379509E-2</v>
      </c>
      <c r="J14" s="91">
        <f>I14*12.1</f>
        <v>0.37337839300759207</v>
      </c>
      <c r="K14" s="73">
        <v>62789</v>
      </c>
      <c r="L14" s="72">
        <v>1754284</v>
      </c>
      <c r="M14" s="84">
        <f>K14/L14</f>
        <v>3.579181022000999E-2</v>
      </c>
      <c r="N14" s="91">
        <f>M14*12.1</f>
        <v>0.43308090366212088</v>
      </c>
      <c r="O14" s="91">
        <f>AVERAGE(F14,J14,N14)</f>
        <v>0.40753815864791981</v>
      </c>
      <c r="P14" s="137">
        <f>STDEVA(F14,J14,N14)</f>
        <v>3.0769907831627485E-2</v>
      </c>
    </row>
    <row r="15" spans="1:16" ht="18.95" customHeight="1" x14ac:dyDescent="0.25">
      <c r="A15" s="61" t="s">
        <v>53</v>
      </c>
      <c r="B15" s="62" t="s">
        <v>77</v>
      </c>
      <c r="C15" s="74">
        <v>320634</v>
      </c>
      <c r="D15" s="74">
        <v>2462264</v>
      </c>
      <c r="E15" s="85">
        <f>C15/D15</f>
        <v>0.13021918039657812</v>
      </c>
      <c r="F15" s="92">
        <f t="shared" ref="F15:F16" si="7">E15*12.1</f>
        <v>1.5756520827985951</v>
      </c>
      <c r="G15" s="75">
        <v>40082</v>
      </c>
      <c r="H15" s="74">
        <v>345029</v>
      </c>
      <c r="I15" s="85">
        <f>G15/H15</f>
        <v>0.11616994513504662</v>
      </c>
      <c r="J15" s="92">
        <f t="shared" ref="J15:J16" si="8">I15*12.1</f>
        <v>1.4056563361340642</v>
      </c>
      <c r="K15" s="74">
        <v>70265</v>
      </c>
      <c r="L15" s="74">
        <v>704483</v>
      </c>
      <c r="M15" s="85">
        <f>K15/L15</f>
        <v>9.9739809193408496E-2</v>
      </c>
      <c r="N15" s="92">
        <f t="shared" ref="N15:N16" si="9">M15*12.1</f>
        <v>1.2068516912402427</v>
      </c>
      <c r="O15" s="92">
        <f t="shared" ref="O15:O16" si="10">AVERAGE(F15,J15,N15)</f>
        <v>1.3960533700576339</v>
      </c>
      <c r="P15" s="140">
        <f>STDEVA(F15,J15,N15)</f>
        <v>0.18458763480119003</v>
      </c>
    </row>
    <row r="16" spans="1:16" ht="18.95" customHeight="1" thickBot="1" x14ac:dyDescent="0.3">
      <c r="A16" s="63" t="s">
        <v>55</v>
      </c>
      <c r="B16" s="64" t="s">
        <v>78</v>
      </c>
      <c r="C16" s="76">
        <v>629261</v>
      </c>
      <c r="D16" s="76">
        <v>5809501</v>
      </c>
      <c r="E16" s="86">
        <f>C16/D16</f>
        <v>0.10831584330564707</v>
      </c>
      <c r="F16" s="93">
        <f t="shared" si="7"/>
        <v>1.3106217039983294</v>
      </c>
      <c r="G16" s="77">
        <v>83761</v>
      </c>
      <c r="H16" s="77">
        <v>905833</v>
      </c>
      <c r="I16" s="86">
        <f>G16/H16</f>
        <v>9.2468479289228814E-2</v>
      </c>
      <c r="J16" s="93">
        <f t="shared" si="8"/>
        <v>1.1188685993996685</v>
      </c>
      <c r="K16" s="77">
        <v>168297</v>
      </c>
      <c r="L16" s="76">
        <v>1827018</v>
      </c>
      <c r="M16" s="86">
        <f>K16/L16</f>
        <v>9.2115677021244458E-2</v>
      </c>
      <c r="N16" s="93">
        <f t="shared" si="9"/>
        <v>1.114599691957058</v>
      </c>
      <c r="O16" s="93">
        <f t="shared" si="10"/>
        <v>1.1813633317850185</v>
      </c>
      <c r="P16" s="141">
        <f>STDEVA(F16,J16,N16)</f>
        <v>0.11196138165954585</v>
      </c>
    </row>
    <row r="17" spans="3:15" ht="14.25" customHeight="1" x14ac:dyDescent="0.25">
      <c r="O17" s="90"/>
    </row>
    <row r="18" spans="3:15" x14ac:dyDescent="0.25">
      <c r="O18" s="90"/>
    </row>
    <row r="19" spans="3:15" x14ac:dyDescent="0.25">
      <c r="O19" s="90"/>
    </row>
    <row r="20" spans="3:15" x14ac:dyDescent="0.25">
      <c r="O20" s="90"/>
    </row>
    <row r="21" spans="3:15" x14ac:dyDescent="0.25">
      <c r="O21" s="90"/>
    </row>
    <row r="22" spans="3:15" x14ac:dyDescent="0.25">
      <c r="O22" s="90"/>
    </row>
    <row r="23" spans="3:15" x14ac:dyDescent="0.25">
      <c r="O23" s="90"/>
    </row>
    <row r="24" spans="3:15" x14ac:dyDescent="0.25">
      <c r="O24" s="90"/>
    </row>
    <row r="25" spans="3:15" x14ac:dyDescent="0.25">
      <c r="O25" s="90"/>
    </row>
    <row r="26" spans="3:15" x14ac:dyDescent="0.25">
      <c r="O26" s="90"/>
    </row>
    <row r="27" spans="3:15" x14ac:dyDescent="0.25"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90"/>
    </row>
    <row r="28" spans="3:15" x14ac:dyDescent="0.25"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90"/>
    </row>
    <row r="29" spans="3:15" x14ac:dyDescent="0.25"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90"/>
    </row>
    <row r="30" spans="3:15" x14ac:dyDescent="0.25"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90"/>
    </row>
    <row r="31" spans="3:15" x14ac:dyDescent="0.25"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90"/>
    </row>
    <row r="32" spans="3:15" x14ac:dyDescent="0.25"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90"/>
    </row>
    <row r="33" spans="3:15" x14ac:dyDescent="0.25"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90"/>
    </row>
    <row r="34" spans="3:15" x14ac:dyDescent="0.25"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90"/>
    </row>
    <row r="35" spans="3:15" x14ac:dyDescent="0.25"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90"/>
    </row>
    <row r="36" spans="3:15" x14ac:dyDescent="0.25"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90"/>
    </row>
    <row r="37" spans="3:15" x14ac:dyDescent="0.25"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90"/>
    </row>
    <row r="38" spans="3:15" x14ac:dyDescent="0.25"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90"/>
    </row>
    <row r="39" spans="3:15" x14ac:dyDescent="0.25"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90"/>
    </row>
    <row r="40" spans="3:15" x14ac:dyDescent="0.25"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90"/>
    </row>
    <row r="41" spans="3:15" x14ac:dyDescent="0.25"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90"/>
    </row>
    <row r="42" spans="3:15" x14ac:dyDescent="0.25"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90"/>
    </row>
    <row r="43" spans="3:15" x14ac:dyDescent="0.25"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90"/>
    </row>
    <row r="44" spans="3:15" x14ac:dyDescent="0.25"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90"/>
    </row>
    <row r="45" spans="3:15" x14ac:dyDescent="0.25"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90"/>
    </row>
    <row r="46" spans="3:15" x14ac:dyDescent="0.25"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90"/>
    </row>
    <row r="47" spans="3:15" x14ac:dyDescent="0.25"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90"/>
    </row>
    <row r="48" spans="3:15" x14ac:dyDescent="0.25"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90"/>
    </row>
    <row r="49" spans="3:15" x14ac:dyDescent="0.25"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90"/>
    </row>
    <row r="50" spans="3:15" x14ac:dyDescent="0.25"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90"/>
    </row>
    <row r="51" spans="3:15" x14ac:dyDescent="0.25"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0"/>
    </row>
    <row r="52" spans="3:15" x14ac:dyDescent="0.25"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90"/>
    </row>
    <row r="53" spans="3:15" x14ac:dyDescent="0.25"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90"/>
    </row>
    <row r="54" spans="3:15" x14ac:dyDescent="0.25"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90"/>
    </row>
    <row r="55" spans="3:15" x14ac:dyDescent="0.25"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90"/>
    </row>
    <row r="56" spans="3:15" x14ac:dyDescent="0.25"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90"/>
    </row>
    <row r="57" spans="3:15" x14ac:dyDescent="0.25"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90"/>
    </row>
    <row r="58" spans="3:15" x14ac:dyDescent="0.25"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90"/>
    </row>
    <row r="59" spans="3:15" x14ac:dyDescent="0.25"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90"/>
    </row>
    <row r="60" spans="3:15" x14ac:dyDescent="0.25"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90"/>
    </row>
    <row r="61" spans="3:15" x14ac:dyDescent="0.25"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90"/>
    </row>
    <row r="62" spans="3:15" x14ac:dyDescent="0.25"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90"/>
    </row>
    <row r="63" spans="3:15" x14ac:dyDescent="0.25"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90"/>
    </row>
    <row r="64" spans="3:15" x14ac:dyDescent="0.25"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90"/>
    </row>
    <row r="65" spans="3:15" x14ac:dyDescent="0.25"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90"/>
    </row>
    <row r="66" spans="3:15" x14ac:dyDescent="0.25"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90"/>
    </row>
    <row r="67" spans="3:15" x14ac:dyDescent="0.25"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90"/>
    </row>
    <row r="68" spans="3:15" x14ac:dyDescent="0.25"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90"/>
    </row>
    <row r="69" spans="3:15" x14ac:dyDescent="0.25"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90"/>
    </row>
    <row r="70" spans="3:15" x14ac:dyDescent="0.25"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90"/>
    </row>
    <row r="71" spans="3:15" x14ac:dyDescent="0.25"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90"/>
    </row>
    <row r="72" spans="3:15" x14ac:dyDescent="0.25"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90"/>
    </row>
    <row r="73" spans="3:15" x14ac:dyDescent="0.25"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90"/>
    </row>
    <row r="74" spans="3:15" x14ac:dyDescent="0.25"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90"/>
    </row>
    <row r="75" spans="3:15" x14ac:dyDescent="0.25"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90"/>
    </row>
    <row r="76" spans="3:15" x14ac:dyDescent="0.25"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90"/>
    </row>
    <row r="77" spans="3:15" x14ac:dyDescent="0.25"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90"/>
    </row>
    <row r="78" spans="3:15" x14ac:dyDescent="0.25"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90"/>
    </row>
    <row r="79" spans="3:15" x14ac:dyDescent="0.25"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90"/>
    </row>
    <row r="80" spans="3:15" x14ac:dyDescent="0.25"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90"/>
    </row>
    <row r="81" spans="3:15" x14ac:dyDescent="0.25"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90"/>
    </row>
    <row r="82" spans="3:15" x14ac:dyDescent="0.25"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90"/>
    </row>
    <row r="83" spans="3:15" x14ac:dyDescent="0.25"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90"/>
    </row>
    <row r="84" spans="3:15" x14ac:dyDescent="0.25"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90"/>
    </row>
    <row r="85" spans="3:15" x14ac:dyDescent="0.25"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90"/>
    </row>
    <row r="86" spans="3:15" x14ac:dyDescent="0.25"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90"/>
    </row>
    <row r="87" spans="3:15" x14ac:dyDescent="0.25"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90"/>
    </row>
    <row r="88" spans="3:15" x14ac:dyDescent="0.25"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90"/>
    </row>
    <row r="89" spans="3:15" x14ac:dyDescent="0.25"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90"/>
    </row>
    <row r="90" spans="3:15" x14ac:dyDescent="0.25"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90"/>
    </row>
    <row r="91" spans="3:15" x14ac:dyDescent="0.25"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90"/>
    </row>
    <row r="92" spans="3:15" x14ac:dyDescent="0.25"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90"/>
    </row>
    <row r="93" spans="3:15" x14ac:dyDescent="0.25"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90"/>
    </row>
    <row r="94" spans="3:15" x14ac:dyDescent="0.25"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90"/>
    </row>
    <row r="95" spans="3:15" x14ac:dyDescent="0.25"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90"/>
    </row>
    <row r="96" spans="3:15" x14ac:dyDescent="0.25"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90"/>
    </row>
    <row r="97" spans="3:15" x14ac:dyDescent="0.25"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90"/>
    </row>
    <row r="98" spans="3:15" x14ac:dyDescent="0.25"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90"/>
    </row>
    <row r="99" spans="3:15" x14ac:dyDescent="0.25"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90"/>
    </row>
    <row r="100" spans="3:15" x14ac:dyDescent="0.25"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90"/>
    </row>
    <row r="101" spans="3:15" x14ac:dyDescent="0.25"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90"/>
    </row>
    <row r="102" spans="3:15" x14ac:dyDescent="0.25"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90"/>
    </row>
    <row r="103" spans="3:15" x14ac:dyDescent="0.25"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90"/>
    </row>
    <row r="104" spans="3:15" x14ac:dyDescent="0.25"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90"/>
    </row>
    <row r="105" spans="3:15" x14ac:dyDescent="0.25"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90"/>
    </row>
    <row r="106" spans="3:15" x14ac:dyDescent="0.25"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90"/>
    </row>
    <row r="107" spans="3:15" x14ac:dyDescent="0.25"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90"/>
    </row>
    <row r="108" spans="3:15" x14ac:dyDescent="0.25"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90"/>
    </row>
    <row r="109" spans="3:15" x14ac:dyDescent="0.25"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90"/>
    </row>
    <row r="110" spans="3:15" x14ac:dyDescent="0.25"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90"/>
    </row>
    <row r="111" spans="3:15" x14ac:dyDescent="0.25"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90"/>
    </row>
    <row r="112" spans="3:15" x14ac:dyDescent="0.25"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90"/>
    </row>
    <row r="113" spans="3:15" x14ac:dyDescent="0.25"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90"/>
    </row>
    <row r="114" spans="3:15" x14ac:dyDescent="0.25"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90"/>
    </row>
    <row r="115" spans="3:15" x14ac:dyDescent="0.25"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90"/>
    </row>
    <row r="116" spans="3:15" x14ac:dyDescent="0.25"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90"/>
    </row>
    <row r="117" spans="3:15" x14ac:dyDescent="0.25"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90"/>
    </row>
    <row r="118" spans="3:15" x14ac:dyDescent="0.25"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90"/>
    </row>
    <row r="119" spans="3:15" x14ac:dyDescent="0.25"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90"/>
    </row>
    <row r="120" spans="3:15" x14ac:dyDescent="0.25"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90"/>
    </row>
    <row r="121" spans="3:15" x14ac:dyDescent="0.25"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90"/>
    </row>
    <row r="122" spans="3:15" x14ac:dyDescent="0.25"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90"/>
    </row>
    <row r="123" spans="3:15" x14ac:dyDescent="0.25"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90"/>
    </row>
    <row r="124" spans="3:15" x14ac:dyDescent="0.25"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90"/>
    </row>
    <row r="125" spans="3:15" x14ac:dyDescent="0.25"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90"/>
    </row>
    <row r="126" spans="3:15" x14ac:dyDescent="0.25"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90"/>
    </row>
    <row r="127" spans="3:15" x14ac:dyDescent="0.25"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90"/>
    </row>
    <row r="128" spans="3:15" x14ac:dyDescent="0.25"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90"/>
    </row>
    <row r="129" spans="3:15" x14ac:dyDescent="0.25"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90"/>
    </row>
    <row r="130" spans="3:15" x14ac:dyDescent="0.25"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90"/>
    </row>
    <row r="131" spans="3:15" x14ac:dyDescent="0.25"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90"/>
    </row>
    <row r="132" spans="3:15" x14ac:dyDescent="0.25"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90"/>
    </row>
    <row r="133" spans="3:15" x14ac:dyDescent="0.25"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90"/>
    </row>
    <row r="134" spans="3:15" x14ac:dyDescent="0.25"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90"/>
    </row>
    <row r="135" spans="3:15" x14ac:dyDescent="0.25"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90"/>
    </row>
    <row r="136" spans="3:15" x14ac:dyDescent="0.25"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90"/>
    </row>
    <row r="137" spans="3:15" x14ac:dyDescent="0.25"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90"/>
    </row>
    <row r="138" spans="3:15" x14ac:dyDescent="0.25"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90"/>
    </row>
    <row r="139" spans="3:15" x14ac:dyDescent="0.25"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90"/>
    </row>
    <row r="140" spans="3:15" x14ac:dyDescent="0.25"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90"/>
    </row>
    <row r="141" spans="3:15" x14ac:dyDescent="0.25"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90"/>
    </row>
    <row r="142" spans="3:15" x14ac:dyDescent="0.25"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90"/>
    </row>
    <row r="143" spans="3:15" x14ac:dyDescent="0.25"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90"/>
    </row>
    <row r="144" spans="3:15" x14ac:dyDescent="0.25"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90"/>
    </row>
    <row r="145" spans="3:15" x14ac:dyDescent="0.25"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90"/>
    </row>
    <row r="146" spans="3:15" x14ac:dyDescent="0.25"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90"/>
    </row>
    <row r="147" spans="3:15" x14ac:dyDescent="0.25"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90"/>
    </row>
    <row r="148" spans="3:15" x14ac:dyDescent="0.25"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90"/>
    </row>
    <row r="149" spans="3:15" x14ac:dyDescent="0.25"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90"/>
    </row>
    <row r="150" spans="3:15" x14ac:dyDescent="0.25"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90"/>
    </row>
    <row r="151" spans="3:15" x14ac:dyDescent="0.25"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90"/>
    </row>
    <row r="152" spans="3:15" x14ac:dyDescent="0.25"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90"/>
    </row>
    <row r="153" spans="3:15" x14ac:dyDescent="0.25"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90"/>
    </row>
    <row r="154" spans="3:15" x14ac:dyDescent="0.25"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90"/>
    </row>
    <row r="155" spans="3:15" x14ac:dyDescent="0.25"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90"/>
    </row>
    <row r="156" spans="3:15" x14ac:dyDescent="0.25"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90"/>
    </row>
    <row r="157" spans="3:15" x14ac:dyDescent="0.25"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90"/>
    </row>
    <row r="158" spans="3:15" x14ac:dyDescent="0.25"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90"/>
    </row>
    <row r="159" spans="3:15" x14ac:dyDescent="0.25"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90"/>
    </row>
    <row r="160" spans="3:15" x14ac:dyDescent="0.25"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90"/>
    </row>
    <row r="161" spans="3:15" x14ac:dyDescent="0.25"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90"/>
    </row>
    <row r="162" spans="3:15" x14ac:dyDescent="0.25"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90"/>
    </row>
    <row r="163" spans="3:15" x14ac:dyDescent="0.25"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90"/>
    </row>
    <row r="164" spans="3:15" x14ac:dyDescent="0.25"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90"/>
    </row>
    <row r="165" spans="3:15" x14ac:dyDescent="0.25"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90"/>
    </row>
    <row r="166" spans="3:15" x14ac:dyDescent="0.25"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90"/>
    </row>
    <row r="167" spans="3:15" x14ac:dyDescent="0.25"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90"/>
    </row>
    <row r="168" spans="3:15" x14ac:dyDescent="0.25"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90"/>
    </row>
    <row r="169" spans="3:15" x14ac:dyDescent="0.25"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90"/>
    </row>
    <row r="170" spans="3:15" x14ac:dyDescent="0.25"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90"/>
    </row>
    <row r="171" spans="3:15" x14ac:dyDescent="0.25"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90"/>
    </row>
    <row r="172" spans="3:15" x14ac:dyDescent="0.25"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90"/>
    </row>
    <row r="173" spans="3:15" x14ac:dyDescent="0.25"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90"/>
    </row>
    <row r="174" spans="3:15" x14ac:dyDescent="0.25"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90"/>
    </row>
    <row r="175" spans="3:15" x14ac:dyDescent="0.25"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90"/>
    </row>
    <row r="176" spans="3:15" x14ac:dyDescent="0.25"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90"/>
    </row>
    <row r="177" spans="3:15" x14ac:dyDescent="0.25"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90"/>
    </row>
    <row r="178" spans="3:15" x14ac:dyDescent="0.25"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90"/>
    </row>
    <row r="179" spans="3:15" x14ac:dyDescent="0.25"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90"/>
    </row>
    <row r="180" spans="3:15" x14ac:dyDescent="0.25"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90"/>
    </row>
    <row r="181" spans="3:15" x14ac:dyDescent="0.25"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90"/>
    </row>
    <row r="182" spans="3:15" x14ac:dyDescent="0.25"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90"/>
    </row>
    <row r="183" spans="3:15" x14ac:dyDescent="0.25"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90"/>
    </row>
    <row r="184" spans="3:15" x14ac:dyDescent="0.25"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90"/>
    </row>
    <row r="185" spans="3:15" x14ac:dyDescent="0.25"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90"/>
    </row>
    <row r="186" spans="3:15" x14ac:dyDescent="0.25"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90"/>
    </row>
    <row r="187" spans="3:15" x14ac:dyDescent="0.25"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90"/>
    </row>
    <row r="188" spans="3:15" x14ac:dyDescent="0.25"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90"/>
    </row>
    <row r="189" spans="3:15" x14ac:dyDescent="0.25"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90"/>
    </row>
    <row r="190" spans="3:15" x14ac:dyDescent="0.25"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90"/>
    </row>
    <row r="191" spans="3:15" x14ac:dyDescent="0.25"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90"/>
    </row>
    <row r="192" spans="3:15" x14ac:dyDescent="0.25"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90"/>
    </row>
    <row r="193" spans="3:15" x14ac:dyDescent="0.25"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90"/>
    </row>
    <row r="194" spans="3:15" x14ac:dyDescent="0.25"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90"/>
    </row>
    <row r="195" spans="3:15" x14ac:dyDescent="0.25"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90"/>
    </row>
    <row r="196" spans="3:15" x14ac:dyDescent="0.25"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90"/>
    </row>
    <row r="197" spans="3:15" x14ac:dyDescent="0.25"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90"/>
    </row>
    <row r="198" spans="3:15" x14ac:dyDescent="0.25"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90"/>
    </row>
    <row r="199" spans="3:15" x14ac:dyDescent="0.25"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90"/>
    </row>
    <row r="200" spans="3:15" x14ac:dyDescent="0.25"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90"/>
    </row>
    <row r="201" spans="3:15" x14ac:dyDescent="0.25"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90"/>
    </row>
    <row r="202" spans="3:15" x14ac:dyDescent="0.25"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90"/>
    </row>
    <row r="203" spans="3:15" x14ac:dyDescent="0.25"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90"/>
    </row>
    <row r="204" spans="3:15" x14ac:dyDescent="0.25"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90"/>
    </row>
    <row r="205" spans="3:15" x14ac:dyDescent="0.25"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90"/>
    </row>
    <row r="206" spans="3:15" x14ac:dyDescent="0.25"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90"/>
    </row>
    <row r="207" spans="3:15" x14ac:dyDescent="0.25"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90"/>
    </row>
    <row r="208" spans="3:15" x14ac:dyDescent="0.25"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90"/>
    </row>
    <row r="209" spans="3:15" x14ac:dyDescent="0.25"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90"/>
    </row>
    <row r="210" spans="3:15" x14ac:dyDescent="0.25"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90"/>
    </row>
    <row r="211" spans="3:15" x14ac:dyDescent="0.25"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90"/>
    </row>
    <row r="212" spans="3:15" x14ac:dyDescent="0.25"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90"/>
    </row>
    <row r="213" spans="3:15" x14ac:dyDescent="0.25"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90"/>
    </row>
    <row r="214" spans="3:15" x14ac:dyDescent="0.25"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90"/>
    </row>
    <row r="215" spans="3:15" x14ac:dyDescent="0.25"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90"/>
    </row>
    <row r="216" spans="3:15" x14ac:dyDescent="0.25"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90"/>
    </row>
    <row r="217" spans="3:15" x14ac:dyDescent="0.25"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90"/>
    </row>
    <row r="218" spans="3:15" x14ac:dyDescent="0.25"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90"/>
    </row>
    <row r="219" spans="3:15" x14ac:dyDescent="0.25"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90"/>
    </row>
    <row r="220" spans="3:15" x14ac:dyDescent="0.25"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90"/>
    </row>
    <row r="221" spans="3:15" x14ac:dyDescent="0.25"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90"/>
    </row>
    <row r="222" spans="3:15" x14ac:dyDescent="0.25"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90"/>
    </row>
    <row r="223" spans="3:15" x14ac:dyDescent="0.25"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90"/>
    </row>
    <row r="224" spans="3:15" x14ac:dyDescent="0.25"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90"/>
    </row>
    <row r="225" spans="3:15" x14ac:dyDescent="0.25"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90"/>
    </row>
    <row r="226" spans="3:15" x14ac:dyDescent="0.25"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90"/>
    </row>
    <row r="227" spans="3:15" x14ac:dyDescent="0.25"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90"/>
    </row>
    <row r="228" spans="3:15" x14ac:dyDescent="0.25"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90"/>
    </row>
    <row r="229" spans="3:15" x14ac:dyDescent="0.25"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90"/>
    </row>
    <row r="230" spans="3:15" x14ac:dyDescent="0.25"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90"/>
    </row>
    <row r="231" spans="3:15" x14ac:dyDescent="0.25"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90"/>
    </row>
    <row r="232" spans="3:15" x14ac:dyDescent="0.25"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90"/>
    </row>
    <row r="233" spans="3:15" x14ac:dyDescent="0.25"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90"/>
    </row>
    <row r="234" spans="3:15" x14ac:dyDescent="0.25"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90"/>
    </row>
    <row r="235" spans="3:15" x14ac:dyDescent="0.25"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90"/>
    </row>
    <row r="236" spans="3:15" x14ac:dyDescent="0.25"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90"/>
    </row>
    <row r="237" spans="3:15" x14ac:dyDescent="0.25"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90"/>
    </row>
    <row r="238" spans="3:15" x14ac:dyDescent="0.25"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90"/>
    </row>
    <row r="239" spans="3:15" x14ac:dyDescent="0.25"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90"/>
    </row>
    <row r="240" spans="3:15" x14ac:dyDescent="0.25"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90"/>
    </row>
    <row r="241" spans="3:15" x14ac:dyDescent="0.25"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90"/>
    </row>
    <row r="242" spans="3:15" x14ac:dyDescent="0.25"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90"/>
    </row>
    <row r="243" spans="3:15" x14ac:dyDescent="0.25"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90"/>
    </row>
    <row r="244" spans="3:15" x14ac:dyDescent="0.25"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90"/>
    </row>
    <row r="245" spans="3:15" x14ac:dyDescent="0.25"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90"/>
    </row>
    <row r="246" spans="3:15" x14ac:dyDescent="0.25"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90"/>
    </row>
    <row r="247" spans="3:15" x14ac:dyDescent="0.25"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90"/>
    </row>
    <row r="248" spans="3:15" x14ac:dyDescent="0.25"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90"/>
    </row>
    <row r="249" spans="3:15" x14ac:dyDescent="0.25"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90"/>
    </row>
    <row r="250" spans="3:15" x14ac:dyDescent="0.25"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90"/>
    </row>
    <row r="251" spans="3:15" x14ac:dyDescent="0.25"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90"/>
    </row>
    <row r="252" spans="3:15" x14ac:dyDescent="0.25"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90"/>
    </row>
    <row r="253" spans="3:15" x14ac:dyDescent="0.25"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90"/>
    </row>
    <row r="254" spans="3:15" x14ac:dyDescent="0.25"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90"/>
    </row>
    <row r="255" spans="3:15" x14ac:dyDescent="0.25"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90"/>
    </row>
    <row r="256" spans="3:15" x14ac:dyDescent="0.25"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90"/>
    </row>
    <row r="257" spans="3:15" x14ac:dyDescent="0.25"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90"/>
    </row>
    <row r="258" spans="3:15" x14ac:dyDescent="0.25"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90"/>
    </row>
    <row r="259" spans="3:15" x14ac:dyDescent="0.25"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90"/>
    </row>
    <row r="260" spans="3:15" x14ac:dyDescent="0.25"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90"/>
    </row>
    <row r="261" spans="3:15" x14ac:dyDescent="0.25"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90"/>
    </row>
    <row r="262" spans="3:15" x14ac:dyDescent="0.25"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90"/>
    </row>
    <row r="263" spans="3:15" x14ac:dyDescent="0.25"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90"/>
    </row>
    <row r="264" spans="3:15" x14ac:dyDescent="0.25"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90"/>
    </row>
    <row r="265" spans="3:15" x14ac:dyDescent="0.25"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90"/>
    </row>
    <row r="266" spans="3:15" x14ac:dyDescent="0.25"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90"/>
    </row>
    <row r="267" spans="3:15" x14ac:dyDescent="0.25"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90"/>
    </row>
    <row r="268" spans="3:15" x14ac:dyDescent="0.25"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90"/>
    </row>
    <row r="269" spans="3:15" x14ac:dyDescent="0.25"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90"/>
    </row>
    <row r="270" spans="3:15" x14ac:dyDescent="0.25"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90"/>
    </row>
    <row r="271" spans="3:15" x14ac:dyDescent="0.25"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90"/>
    </row>
    <row r="272" spans="3:15" x14ac:dyDescent="0.25"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90"/>
    </row>
    <row r="273" spans="3:15" x14ac:dyDescent="0.25"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90"/>
    </row>
    <row r="274" spans="3:15" x14ac:dyDescent="0.25"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90"/>
    </row>
    <row r="275" spans="3:15" x14ac:dyDescent="0.25"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90"/>
    </row>
    <row r="276" spans="3:15" x14ac:dyDescent="0.25"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90"/>
    </row>
    <row r="277" spans="3:15" x14ac:dyDescent="0.25"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90"/>
    </row>
    <row r="278" spans="3:15" x14ac:dyDescent="0.25"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90"/>
    </row>
    <row r="279" spans="3:15" x14ac:dyDescent="0.25"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90"/>
    </row>
    <row r="280" spans="3:15" x14ac:dyDescent="0.25"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90"/>
    </row>
    <row r="281" spans="3:15" x14ac:dyDescent="0.25"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90"/>
    </row>
    <row r="282" spans="3:15" x14ac:dyDescent="0.25"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90"/>
    </row>
    <row r="283" spans="3:15" x14ac:dyDescent="0.25"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90"/>
    </row>
    <row r="284" spans="3:15" x14ac:dyDescent="0.25"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90"/>
    </row>
    <row r="285" spans="3:15" x14ac:dyDescent="0.25"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90"/>
    </row>
    <row r="286" spans="3:15" x14ac:dyDescent="0.25"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90"/>
    </row>
    <row r="287" spans="3:15" x14ac:dyDescent="0.25"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90"/>
    </row>
    <row r="288" spans="3:15" x14ac:dyDescent="0.25"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90"/>
    </row>
    <row r="289" spans="3:15" x14ac:dyDescent="0.25"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90"/>
    </row>
    <row r="290" spans="3:15" x14ac:dyDescent="0.25"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90"/>
    </row>
    <row r="291" spans="3:15" x14ac:dyDescent="0.25"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90"/>
    </row>
    <row r="292" spans="3:15" x14ac:dyDescent="0.25"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90"/>
    </row>
    <row r="293" spans="3:15" x14ac:dyDescent="0.25"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90"/>
    </row>
    <row r="294" spans="3:15" x14ac:dyDescent="0.25"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90"/>
    </row>
    <row r="295" spans="3:15" x14ac:dyDescent="0.25"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90"/>
    </row>
    <row r="296" spans="3:15" x14ac:dyDescent="0.25"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90"/>
    </row>
    <row r="297" spans="3:15" x14ac:dyDescent="0.25"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90"/>
    </row>
    <row r="298" spans="3:15" x14ac:dyDescent="0.25"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90"/>
    </row>
    <row r="299" spans="3:15" x14ac:dyDescent="0.25"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90"/>
    </row>
    <row r="300" spans="3:15" x14ac:dyDescent="0.25"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90"/>
    </row>
    <row r="301" spans="3:15" x14ac:dyDescent="0.25"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90"/>
    </row>
    <row r="302" spans="3:15" x14ac:dyDescent="0.25"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90"/>
    </row>
    <row r="303" spans="3:15" x14ac:dyDescent="0.25"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90"/>
    </row>
    <row r="304" spans="3:15" x14ac:dyDescent="0.25"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90"/>
    </row>
    <row r="305" spans="3:15" x14ac:dyDescent="0.25"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90"/>
    </row>
    <row r="306" spans="3:15" x14ac:dyDescent="0.25"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90"/>
    </row>
    <row r="307" spans="3:15" x14ac:dyDescent="0.25"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90"/>
    </row>
    <row r="308" spans="3:15" x14ac:dyDescent="0.25"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90"/>
    </row>
    <row r="309" spans="3:15" x14ac:dyDescent="0.25"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90"/>
    </row>
    <row r="310" spans="3:15" x14ac:dyDescent="0.25"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90"/>
    </row>
    <row r="311" spans="3:15" x14ac:dyDescent="0.25"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90"/>
    </row>
    <row r="312" spans="3:15" x14ac:dyDescent="0.25"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90"/>
    </row>
    <row r="313" spans="3:15" x14ac:dyDescent="0.25"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90"/>
    </row>
    <row r="314" spans="3:15" x14ac:dyDescent="0.25"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90"/>
    </row>
    <row r="315" spans="3:15" x14ac:dyDescent="0.25"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90"/>
    </row>
    <row r="316" spans="3:15" x14ac:dyDescent="0.25"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90"/>
    </row>
    <row r="317" spans="3:15" x14ac:dyDescent="0.25"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90"/>
    </row>
    <row r="318" spans="3:15" x14ac:dyDescent="0.25"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90"/>
    </row>
    <row r="319" spans="3:15" x14ac:dyDescent="0.25"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90"/>
    </row>
    <row r="320" spans="3:15" x14ac:dyDescent="0.25"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90"/>
    </row>
    <row r="321" spans="3:15" x14ac:dyDescent="0.25"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90"/>
    </row>
    <row r="322" spans="3:15" x14ac:dyDescent="0.25"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90"/>
    </row>
    <row r="323" spans="3:15" x14ac:dyDescent="0.25"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90"/>
    </row>
    <row r="324" spans="3:15" x14ac:dyDescent="0.25"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90"/>
    </row>
    <row r="325" spans="3:15" x14ac:dyDescent="0.25"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90"/>
    </row>
    <row r="326" spans="3:15" x14ac:dyDescent="0.25"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90"/>
    </row>
    <row r="327" spans="3:15" x14ac:dyDescent="0.25"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90"/>
    </row>
    <row r="328" spans="3:15" x14ac:dyDescent="0.25"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90"/>
    </row>
    <row r="329" spans="3:15" x14ac:dyDescent="0.25"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90"/>
    </row>
    <row r="330" spans="3:15" x14ac:dyDescent="0.25"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90"/>
    </row>
    <row r="331" spans="3:15" x14ac:dyDescent="0.25"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90"/>
    </row>
    <row r="332" spans="3:15" x14ac:dyDescent="0.25"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90"/>
    </row>
    <row r="333" spans="3:15" x14ac:dyDescent="0.25"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90"/>
    </row>
    <row r="334" spans="3:15" x14ac:dyDescent="0.25"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90"/>
    </row>
    <row r="335" spans="3:15" x14ac:dyDescent="0.25"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90"/>
    </row>
    <row r="336" spans="3:15" x14ac:dyDescent="0.25"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90"/>
    </row>
    <row r="337" spans="3:15" x14ac:dyDescent="0.25"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90"/>
    </row>
    <row r="338" spans="3:15" x14ac:dyDescent="0.25"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90"/>
    </row>
    <row r="339" spans="3:15" x14ac:dyDescent="0.25"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90"/>
    </row>
    <row r="340" spans="3:15" x14ac:dyDescent="0.25"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90"/>
    </row>
    <row r="341" spans="3:15" x14ac:dyDescent="0.25"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90"/>
    </row>
    <row r="342" spans="3:15" x14ac:dyDescent="0.25"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90"/>
    </row>
    <row r="343" spans="3:15" x14ac:dyDescent="0.25"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90"/>
    </row>
    <row r="344" spans="3:15" x14ac:dyDescent="0.25"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90"/>
    </row>
    <row r="345" spans="3:15" x14ac:dyDescent="0.25"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90"/>
    </row>
    <row r="346" spans="3:15" x14ac:dyDescent="0.25"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90"/>
    </row>
    <row r="347" spans="3:15" x14ac:dyDescent="0.25"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90"/>
    </row>
    <row r="348" spans="3:15" x14ac:dyDescent="0.25"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90"/>
    </row>
    <row r="349" spans="3:15" x14ac:dyDescent="0.25"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90"/>
    </row>
    <row r="350" spans="3:15" x14ac:dyDescent="0.25"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90"/>
    </row>
    <row r="351" spans="3:15" x14ac:dyDescent="0.25"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90"/>
    </row>
    <row r="352" spans="3:15" x14ac:dyDescent="0.25">
      <c r="C352" s="58"/>
      <c r="D352" s="58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90"/>
    </row>
    <row r="353" spans="3:15" x14ac:dyDescent="0.25"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90"/>
    </row>
    <row r="354" spans="3:15" x14ac:dyDescent="0.25"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90"/>
    </row>
    <row r="355" spans="3:15" x14ac:dyDescent="0.25"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90"/>
    </row>
    <row r="356" spans="3:15" x14ac:dyDescent="0.25"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90"/>
    </row>
    <row r="357" spans="3:15" x14ac:dyDescent="0.25">
      <c r="C357" s="58"/>
      <c r="D357" s="58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90"/>
    </row>
    <row r="358" spans="3:15" x14ac:dyDescent="0.25"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90"/>
    </row>
    <row r="359" spans="3:15" x14ac:dyDescent="0.25"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90"/>
    </row>
    <row r="360" spans="3:15" x14ac:dyDescent="0.25">
      <c r="C360" s="58"/>
      <c r="D360" s="58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90"/>
    </row>
    <row r="361" spans="3:15" x14ac:dyDescent="0.25">
      <c r="C361" s="58"/>
      <c r="D361" s="58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90"/>
    </row>
    <row r="362" spans="3:15" x14ac:dyDescent="0.25">
      <c r="C362" s="58"/>
      <c r="D362" s="58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90"/>
    </row>
    <row r="363" spans="3:15" x14ac:dyDescent="0.25">
      <c r="C363" s="58"/>
      <c r="D363" s="58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90"/>
    </row>
    <row r="364" spans="3:15" x14ac:dyDescent="0.25"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90"/>
    </row>
    <row r="365" spans="3:15" x14ac:dyDescent="0.25">
      <c r="C365" s="58"/>
      <c r="D365" s="58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90"/>
    </row>
    <row r="366" spans="3:15" x14ac:dyDescent="0.25">
      <c r="C366" s="58"/>
      <c r="D366" s="58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90"/>
    </row>
    <row r="367" spans="3:15" x14ac:dyDescent="0.25"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90"/>
    </row>
    <row r="368" spans="3:15" x14ac:dyDescent="0.25"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90"/>
    </row>
    <row r="369" spans="3:15" x14ac:dyDescent="0.25">
      <c r="C369" s="58"/>
      <c r="D369" s="58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90"/>
    </row>
    <row r="370" spans="3:15" x14ac:dyDescent="0.25">
      <c r="C370" s="58"/>
      <c r="D370" s="58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90"/>
    </row>
    <row r="371" spans="3:15" x14ac:dyDescent="0.25">
      <c r="C371" s="58"/>
      <c r="D371" s="58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90"/>
    </row>
    <row r="372" spans="3:15" x14ac:dyDescent="0.25"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90"/>
    </row>
    <row r="373" spans="3:15" x14ac:dyDescent="0.25"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90"/>
    </row>
    <row r="374" spans="3:15" x14ac:dyDescent="0.25"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90"/>
    </row>
    <row r="375" spans="3:15" x14ac:dyDescent="0.25">
      <c r="C375" s="58"/>
      <c r="D375" s="58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90"/>
    </row>
    <row r="376" spans="3:15" x14ac:dyDescent="0.25">
      <c r="C376" s="58"/>
      <c r="D376" s="58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90"/>
    </row>
    <row r="377" spans="3:15" x14ac:dyDescent="0.25">
      <c r="C377" s="58"/>
      <c r="D377" s="58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90"/>
    </row>
    <row r="378" spans="3:15" x14ac:dyDescent="0.25">
      <c r="C378" s="58"/>
      <c r="D378" s="58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90"/>
    </row>
    <row r="379" spans="3:15" x14ac:dyDescent="0.25">
      <c r="C379" s="58"/>
      <c r="D379" s="58"/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90"/>
    </row>
    <row r="380" spans="3:15" x14ac:dyDescent="0.25">
      <c r="C380" s="58"/>
      <c r="D380" s="58"/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90"/>
    </row>
    <row r="381" spans="3:15" x14ac:dyDescent="0.25"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90"/>
    </row>
    <row r="382" spans="3:15" x14ac:dyDescent="0.25"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90"/>
    </row>
    <row r="383" spans="3:15" x14ac:dyDescent="0.25">
      <c r="C383" s="58"/>
      <c r="D383" s="58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90"/>
    </row>
    <row r="384" spans="3:15" x14ac:dyDescent="0.25">
      <c r="C384" s="58"/>
      <c r="D384" s="58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90"/>
    </row>
    <row r="385" spans="3:15" x14ac:dyDescent="0.25">
      <c r="C385" s="58"/>
      <c r="D385" s="58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90"/>
    </row>
    <row r="386" spans="3:15" x14ac:dyDescent="0.25">
      <c r="C386" s="58"/>
      <c r="D386" s="58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90"/>
    </row>
    <row r="387" spans="3:15" x14ac:dyDescent="0.25">
      <c r="C387" s="58"/>
      <c r="D387" s="58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90"/>
    </row>
    <row r="388" spans="3:15" x14ac:dyDescent="0.25">
      <c r="C388" s="58"/>
      <c r="D388" s="58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90"/>
    </row>
    <row r="389" spans="3:15" x14ac:dyDescent="0.25">
      <c r="C389" s="58"/>
      <c r="D389" s="58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90"/>
    </row>
    <row r="390" spans="3:15" x14ac:dyDescent="0.25"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90"/>
    </row>
    <row r="391" spans="3:15" x14ac:dyDescent="0.25"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90"/>
    </row>
    <row r="392" spans="3:15" x14ac:dyDescent="0.25"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90"/>
    </row>
    <row r="393" spans="3:15" x14ac:dyDescent="0.25">
      <c r="C393" s="58"/>
      <c r="D393" s="58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90"/>
    </row>
    <row r="394" spans="3:15" x14ac:dyDescent="0.25">
      <c r="C394" s="58"/>
      <c r="D394" s="58"/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90"/>
    </row>
    <row r="395" spans="3:15" x14ac:dyDescent="0.25">
      <c r="C395" s="58"/>
      <c r="D395" s="58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90"/>
    </row>
    <row r="396" spans="3:15" x14ac:dyDescent="0.25">
      <c r="C396" s="58"/>
      <c r="D396" s="58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90"/>
    </row>
    <row r="397" spans="3:15" x14ac:dyDescent="0.25">
      <c r="C397" s="58"/>
      <c r="D397" s="58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90"/>
    </row>
    <row r="398" spans="3:15" x14ac:dyDescent="0.25">
      <c r="C398" s="58"/>
      <c r="D398" s="58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90"/>
    </row>
    <row r="399" spans="3:15" x14ac:dyDescent="0.25"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90"/>
    </row>
    <row r="400" spans="3:15" x14ac:dyDescent="0.25">
      <c r="C400" s="58"/>
      <c r="D400" s="58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90"/>
    </row>
    <row r="401" spans="3:15" x14ac:dyDescent="0.25"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90"/>
    </row>
    <row r="402" spans="3:15" x14ac:dyDescent="0.25">
      <c r="C402" s="58"/>
      <c r="D402" s="58"/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90"/>
    </row>
    <row r="403" spans="3:15" x14ac:dyDescent="0.25">
      <c r="C403" s="58"/>
      <c r="D403" s="58"/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90"/>
    </row>
    <row r="404" spans="3:15" x14ac:dyDescent="0.25">
      <c r="C404" s="58"/>
      <c r="D404" s="58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90"/>
    </row>
    <row r="405" spans="3:15" x14ac:dyDescent="0.25">
      <c r="C405" s="58"/>
      <c r="D405" s="58"/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90"/>
    </row>
    <row r="406" spans="3:15" x14ac:dyDescent="0.25"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90"/>
    </row>
    <row r="407" spans="3:15" x14ac:dyDescent="0.25"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90"/>
    </row>
    <row r="408" spans="3:15" x14ac:dyDescent="0.25">
      <c r="C408" s="58"/>
      <c r="D408" s="58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90"/>
    </row>
    <row r="409" spans="3:15" x14ac:dyDescent="0.25"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90"/>
    </row>
    <row r="410" spans="3:15" x14ac:dyDescent="0.25">
      <c r="C410" s="58"/>
      <c r="D410" s="58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90"/>
    </row>
    <row r="411" spans="3:15" x14ac:dyDescent="0.25">
      <c r="C411" s="58"/>
      <c r="D411" s="58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90"/>
    </row>
    <row r="412" spans="3:15" x14ac:dyDescent="0.25">
      <c r="C412" s="58"/>
      <c r="D412" s="58"/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90"/>
    </row>
    <row r="413" spans="3:15" x14ac:dyDescent="0.25"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90"/>
    </row>
    <row r="414" spans="3:15" x14ac:dyDescent="0.25">
      <c r="C414" s="58"/>
      <c r="D414" s="58"/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90"/>
    </row>
    <row r="415" spans="3:15" x14ac:dyDescent="0.25">
      <c r="C415" s="58"/>
      <c r="D415" s="58"/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90"/>
    </row>
    <row r="416" spans="3:15" x14ac:dyDescent="0.25">
      <c r="C416" s="58"/>
      <c r="D416" s="58"/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90"/>
    </row>
    <row r="417" spans="3:15" x14ac:dyDescent="0.25"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90"/>
    </row>
    <row r="418" spans="3:15" x14ac:dyDescent="0.25">
      <c r="C418" s="58"/>
      <c r="D418" s="58"/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90"/>
    </row>
    <row r="419" spans="3:15" x14ac:dyDescent="0.25"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90"/>
    </row>
    <row r="420" spans="3:15" x14ac:dyDescent="0.25">
      <c r="C420" s="58"/>
      <c r="D420" s="58"/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90"/>
    </row>
    <row r="421" spans="3:15" x14ac:dyDescent="0.25">
      <c r="C421" s="58"/>
      <c r="D421" s="58"/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90"/>
    </row>
    <row r="422" spans="3:15" x14ac:dyDescent="0.25">
      <c r="C422" s="58"/>
      <c r="D422" s="58"/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90"/>
    </row>
    <row r="423" spans="3:15" x14ac:dyDescent="0.25">
      <c r="C423" s="58"/>
      <c r="D423" s="58"/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90"/>
    </row>
    <row r="424" spans="3:15" x14ac:dyDescent="0.25">
      <c r="C424" s="58"/>
      <c r="D424" s="58"/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90"/>
    </row>
    <row r="425" spans="3:15" x14ac:dyDescent="0.25">
      <c r="C425" s="58"/>
      <c r="D425" s="58"/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90"/>
    </row>
    <row r="426" spans="3:15" x14ac:dyDescent="0.25">
      <c r="C426" s="58"/>
      <c r="D426" s="58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90"/>
    </row>
    <row r="427" spans="3:15" x14ac:dyDescent="0.25">
      <c r="C427" s="58"/>
      <c r="D427" s="58"/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90"/>
    </row>
    <row r="428" spans="3:15" x14ac:dyDescent="0.25">
      <c r="C428" s="58"/>
      <c r="D428" s="58"/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90"/>
    </row>
    <row r="429" spans="3:15" x14ac:dyDescent="0.25">
      <c r="C429" s="58"/>
      <c r="D429" s="58"/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90"/>
    </row>
    <row r="430" spans="3:15" x14ac:dyDescent="0.25">
      <c r="C430" s="58"/>
      <c r="D430" s="58"/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90"/>
    </row>
    <row r="431" spans="3:15" x14ac:dyDescent="0.25">
      <c r="C431" s="58"/>
      <c r="D431" s="58"/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90"/>
    </row>
    <row r="432" spans="3:15" x14ac:dyDescent="0.25">
      <c r="C432" s="58"/>
      <c r="D432" s="58"/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90"/>
    </row>
    <row r="433" spans="3:15" x14ac:dyDescent="0.25">
      <c r="C433" s="58"/>
      <c r="D433" s="58"/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90"/>
    </row>
    <row r="434" spans="3:15" x14ac:dyDescent="0.25">
      <c r="C434" s="58"/>
      <c r="D434" s="58"/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90"/>
    </row>
    <row r="435" spans="3:15" x14ac:dyDescent="0.25">
      <c r="C435" s="58"/>
      <c r="D435" s="58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90"/>
    </row>
    <row r="436" spans="3:15" x14ac:dyDescent="0.25">
      <c r="C436" s="58"/>
      <c r="D436" s="58"/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90"/>
    </row>
    <row r="437" spans="3:15" x14ac:dyDescent="0.25">
      <c r="C437" s="58"/>
      <c r="D437" s="58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90"/>
    </row>
    <row r="438" spans="3:15" x14ac:dyDescent="0.25">
      <c r="C438" s="58"/>
      <c r="D438" s="58"/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90"/>
    </row>
    <row r="439" spans="3:15" x14ac:dyDescent="0.25">
      <c r="C439" s="58"/>
      <c r="D439" s="58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90"/>
    </row>
    <row r="440" spans="3:15" x14ac:dyDescent="0.25">
      <c r="C440" s="58"/>
      <c r="D440" s="58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90"/>
    </row>
    <row r="441" spans="3:15" x14ac:dyDescent="0.25">
      <c r="C441" s="58"/>
      <c r="D441" s="58"/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90"/>
    </row>
    <row r="442" spans="3:15" x14ac:dyDescent="0.25">
      <c r="C442" s="58"/>
      <c r="D442" s="58"/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90"/>
    </row>
    <row r="443" spans="3:15" x14ac:dyDescent="0.25">
      <c r="C443" s="58"/>
      <c r="D443" s="58"/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90"/>
    </row>
    <row r="444" spans="3:15" x14ac:dyDescent="0.25">
      <c r="C444" s="58"/>
      <c r="D444" s="58"/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90"/>
    </row>
    <row r="445" spans="3:15" x14ac:dyDescent="0.25">
      <c r="C445" s="58"/>
      <c r="D445" s="58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90"/>
    </row>
    <row r="446" spans="3:15" x14ac:dyDescent="0.25">
      <c r="C446" s="58"/>
      <c r="D446" s="58"/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90"/>
    </row>
    <row r="447" spans="3:15" x14ac:dyDescent="0.25">
      <c r="C447" s="58"/>
      <c r="D447" s="58"/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90"/>
    </row>
    <row r="448" spans="3:15" x14ac:dyDescent="0.25">
      <c r="C448" s="58"/>
      <c r="D448" s="58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90"/>
    </row>
    <row r="449" spans="3:15" x14ac:dyDescent="0.25">
      <c r="C449" s="58"/>
      <c r="D449" s="58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90"/>
    </row>
    <row r="450" spans="3:15" x14ac:dyDescent="0.25">
      <c r="C450" s="58"/>
      <c r="D450" s="58"/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90"/>
    </row>
    <row r="451" spans="3:15" x14ac:dyDescent="0.25">
      <c r="C451" s="58"/>
      <c r="D451" s="58"/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90"/>
    </row>
    <row r="452" spans="3:15" x14ac:dyDescent="0.25">
      <c r="C452" s="58"/>
      <c r="D452" s="58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90"/>
    </row>
    <row r="453" spans="3:15" x14ac:dyDescent="0.25">
      <c r="C453" s="58"/>
      <c r="D453" s="58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90"/>
    </row>
    <row r="454" spans="3:15" x14ac:dyDescent="0.25"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90"/>
    </row>
    <row r="455" spans="3:15" x14ac:dyDescent="0.25">
      <c r="C455" s="58"/>
      <c r="D455" s="58"/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90"/>
    </row>
    <row r="456" spans="3:15" x14ac:dyDescent="0.25"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90"/>
    </row>
    <row r="457" spans="3:15" x14ac:dyDescent="0.25">
      <c r="C457" s="58"/>
      <c r="D457" s="58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90"/>
    </row>
    <row r="458" spans="3:15" x14ac:dyDescent="0.25">
      <c r="C458" s="58"/>
      <c r="D458" s="58"/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90"/>
    </row>
    <row r="459" spans="3:15" x14ac:dyDescent="0.25">
      <c r="C459" s="58"/>
      <c r="D459" s="58"/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90"/>
    </row>
    <row r="460" spans="3:15" x14ac:dyDescent="0.25">
      <c r="C460" s="58"/>
      <c r="D460" s="58"/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90"/>
    </row>
    <row r="461" spans="3:15" x14ac:dyDescent="0.25">
      <c r="C461" s="58"/>
      <c r="D461" s="58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90"/>
    </row>
    <row r="462" spans="3:15" x14ac:dyDescent="0.25">
      <c r="C462" s="58"/>
      <c r="D462" s="58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90"/>
    </row>
    <row r="463" spans="3:15" x14ac:dyDescent="0.25">
      <c r="C463" s="58"/>
      <c r="D463" s="58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90"/>
    </row>
    <row r="464" spans="3:15" x14ac:dyDescent="0.25">
      <c r="C464" s="58"/>
      <c r="D464" s="58"/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90"/>
    </row>
    <row r="465" spans="3:15" x14ac:dyDescent="0.25">
      <c r="C465" s="58"/>
      <c r="D465" s="58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90"/>
    </row>
    <row r="466" spans="3:15" x14ac:dyDescent="0.25">
      <c r="C466" s="58"/>
      <c r="D466" s="58"/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90"/>
    </row>
    <row r="467" spans="3:15" x14ac:dyDescent="0.25">
      <c r="C467" s="58"/>
      <c r="D467" s="58"/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90"/>
    </row>
    <row r="468" spans="3:15" x14ac:dyDescent="0.25">
      <c r="C468" s="58"/>
      <c r="D468" s="58"/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90"/>
    </row>
    <row r="469" spans="3:15" x14ac:dyDescent="0.25">
      <c r="C469" s="58"/>
      <c r="D469" s="58"/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90"/>
    </row>
    <row r="470" spans="3:15" x14ac:dyDescent="0.25">
      <c r="C470" s="58"/>
      <c r="D470" s="58"/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90"/>
    </row>
    <row r="471" spans="3:15" x14ac:dyDescent="0.25">
      <c r="C471" s="58"/>
      <c r="D471" s="58"/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90"/>
    </row>
    <row r="472" spans="3:15" x14ac:dyDescent="0.25">
      <c r="C472" s="58"/>
      <c r="D472" s="58"/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90"/>
    </row>
    <row r="473" spans="3:15" x14ac:dyDescent="0.25">
      <c r="C473" s="58"/>
      <c r="D473" s="58"/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90"/>
    </row>
    <row r="474" spans="3:15" x14ac:dyDescent="0.25">
      <c r="C474" s="58"/>
      <c r="D474" s="58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90"/>
    </row>
    <row r="475" spans="3:15" x14ac:dyDescent="0.25">
      <c r="C475" s="58"/>
      <c r="D475" s="58"/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90"/>
    </row>
    <row r="476" spans="3:15" x14ac:dyDescent="0.25">
      <c r="C476" s="58"/>
      <c r="D476" s="58"/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90"/>
    </row>
    <row r="477" spans="3:15" x14ac:dyDescent="0.25">
      <c r="C477" s="58"/>
      <c r="D477" s="58"/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90"/>
    </row>
    <row r="478" spans="3:15" x14ac:dyDescent="0.25">
      <c r="C478" s="58"/>
      <c r="D478" s="58"/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90"/>
    </row>
    <row r="479" spans="3:15" x14ac:dyDescent="0.25">
      <c r="C479" s="58"/>
      <c r="D479" s="58"/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90"/>
    </row>
    <row r="480" spans="3:15" x14ac:dyDescent="0.25">
      <c r="C480" s="58"/>
      <c r="D480" s="58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90"/>
    </row>
    <row r="481" spans="3:15" x14ac:dyDescent="0.25">
      <c r="C481" s="58"/>
      <c r="D481" s="58"/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90"/>
    </row>
    <row r="482" spans="3:15" x14ac:dyDescent="0.25">
      <c r="C482" s="58"/>
      <c r="D482" s="58"/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90"/>
    </row>
    <row r="483" spans="3:15" x14ac:dyDescent="0.25">
      <c r="C483" s="58"/>
      <c r="D483" s="58"/>
      <c r="E483" s="58"/>
      <c r="F483" s="58"/>
      <c r="G483" s="58"/>
      <c r="H483" s="58"/>
      <c r="I483" s="58"/>
      <c r="J483" s="58"/>
      <c r="K483" s="58"/>
      <c r="L483" s="58"/>
      <c r="M483" s="58"/>
      <c r="N483" s="58"/>
      <c r="O483" s="90"/>
    </row>
    <row r="484" spans="3:15" x14ac:dyDescent="0.25">
      <c r="C484" s="58"/>
      <c r="D484" s="58"/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90"/>
    </row>
    <row r="485" spans="3:15" x14ac:dyDescent="0.25">
      <c r="C485" s="58"/>
      <c r="D485" s="58"/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90"/>
    </row>
    <row r="486" spans="3:15" x14ac:dyDescent="0.25">
      <c r="C486" s="58"/>
      <c r="D486" s="58"/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90"/>
    </row>
    <row r="487" spans="3:15" x14ac:dyDescent="0.25">
      <c r="C487" s="58"/>
      <c r="D487" s="58"/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90"/>
    </row>
    <row r="488" spans="3:15" x14ac:dyDescent="0.25">
      <c r="C488" s="58"/>
      <c r="D488" s="58"/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90"/>
    </row>
    <row r="489" spans="3:15" x14ac:dyDescent="0.25">
      <c r="C489" s="58"/>
      <c r="D489" s="58"/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90"/>
    </row>
    <row r="490" spans="3:15" x14ac:dyDescent="0.25">
      <c r="C490" s="58"/>
      <c r="D490" s="58"/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90"/>
    </row>
    <row r="491" spans="3:15" x14ac:dyDescent="0.25">
      <c r="C491" s="58"/>
      <c r="D491" s="58"/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90"/>
    </row>
    <row r="492" spans="3:15" x14ac:dyDescent="0.25">
      <c r="C492" s="58"/>
      <c r="D492" s="58"/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90"/>
    </row>
    <row r="493" spans="3:15" x14ac:dyDescent="0.25">
      <c r="C493" s="58"/>
      <c r="D493" s="58"/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90"/>
    </row>
    <row r="494" spans="3:15" x14ac:dyDescent="0.25">
      <c r="C494" s="58"/>
      <c r="D494" s="58"/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90"/>
    </row>
    <row r="495" spans="3:15" x14ac:dyDescent="0.25">
      <c r="C495" s="58"/>
      <c r="D495" s="58"/>
      <c r="E495" s="58"/>
      <c r="F495" s="58"/>
      <c r="G495" s="58"/>
      <c r="H495" s="58"/>
      <c r="I495" s="58"/>
      <c r="J495" s="58"/>
      <c r="K495" s="58"/>
      <c r="L495" s="58"/>
      <c r="M495" s="58"/>
      <c r="N495" s="58"/>
      <c r="O495" s="90"/>
    </row>
    <row r="496" spans="3:15" x14ac:dyDescent="0.25">
      <c r="C496" s="58"/>
      <c r="D496" s="58"/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90"/>
    </row>
    <row r="497" spans="3:15" x14ac:dyDescent="0.25">
      <c r="C497" s="58"/>
      <c r="D497" s="58"/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90"/>
    </row>
    <row r="498" spans="3:15" x14ac:dyDescent="0.25">
      <c r="C498" s="58"/>
      <c r="D498" s="58"/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90"/>
    </row>
    <row r="499" spans="3:15" x14ac:dyDescent="0.25">
      <c r="C499" s="58"/>
      <c r="D499" s="58"/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90"/>
    </row>
    <row r="500" spans="3:15" x14ac:dyDescent="0.25">
      <c r="C500" s="58"/>
      <c r="D500" s="58"/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90"/>
    </row>
    <row r="501" spans="3:15" x14ac:dyDescent="0.25">
      <c r="C501" s="58"/>
      <c r="D501" s="58"/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90"/>
    </row>
    <row r="502" spans="3:15" x14ac:dyDescent="0.25">
      <c r="C502" s="58"/>
      <c r="D502" s="58"/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90"/>
    </row>
    <row r="503" spans="3:15" x14ac:dyDescent="0.25">
      <c r="C503" s="58"/>
      <c r="D503" s="58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90"/>
    </row>
    <row r="504" spans="3:15" x14ac:dyDescent="0.25">
      <c r="C504" s="58"/>
      <c r="D504" s="58"/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90"/>
    </row>
    <row r="505" spans="3:15" x14ac:dyDescent="0.25">
      <c r="C505" s="58"/>
      <c r="D505" s="58"/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90"/>
    </row>
    <row r="506" spans="3:15" x14ac:dyDescent="0.25">
      <c r="C506" s="58"/>
      <c r="D506" s="58"/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90"/>
    </row>
    <row r="507" spans="3:15" x14ac:dyDescent="0.25">
      <c r="C507" s="58"/>
      <c r="D507" s="58"/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90"/>
    </row>
    <row r="508" spans="3:15" x14ac:dyDescent="0.25">
      <c r="C508" s="58"/>
      <c r="D508" s="58"/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90"/>
    </row>
    <row r="509" spans="3:15" x14ac:dyDescent="0.25">
      <c r="C509" s="58"/>
      <c r="D509" s="58"/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90"/>
    </row>
    <row r="510" spans="3:15" x14ac:dyDescent="0.25">
      <c r="C510" s="58"/>
      <c r="D510" s="58"/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90"/>
    </row>
    <row r="511" spans="3:15" x14ac:dyDescent="0.25">
      <c r="C511" s="58"/>
      <c r="D511" s="58"/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90"/>
    </row>
    <row r="512" spans="3:15" x14ac:dyDescent="0.25">
      <c r="C512" s="58"/>
      <c r="D512" s="58"/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90"/>
    </row>
    <row r="513" spans="3:15" x14ac:dyDescent="0.25">
      <c r="C513" s="58"/>
      <c r="D513" s="58"/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90"/>
    </row>
    <row r="514" spans="3:15" x14ac:dyDescent="0.25">
      <c r="C514" s="58"/>
      <c r="D514" s="58"/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90"/>
    </row>
    <row r="515" spans="3:15" x14ac:dyDescent="0.25">
      <c r="C515" s="58"/>
      <c r="D515" s="58"/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90"/>
    </row>
    <row r="516" spans="3:15" x14ac:dyDescent="0.25">
      <c r="C516" s="58"/>
      <c r="D516" s="58"/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90"/>
    </row>
    <row r="517" spans="3:15" x14ac:dyDescent="0.25">
      <c r="C517" s="58"/>
      <c r="D517" s="58"/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90"/>
    </row>
    <row r="518" spans="3:15" x14ac:dyDescent="0.25">
      <c r="C518" s="58"/>
      <c r="D518" s="58"/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90"/>
    </row>
    <row r="519" spans="3:15" x14ac:dyDescent="0.25">
      <c r="C519" s="58"/>
      <c r="D519" s="58"/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90"/>
    </row>
    <row r="520" spans="3:15" x14ac:dyDescent="0.25">
      <c r="C520" s="58"/>
      <c r="D520" s="58"/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90"/>
    </row>
    <row r="521" spans="3:15" x14ac:dyDescent="0.25">
      <c r="C521" s="58"/>
      <c r="D521" s="58"/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90"/>
    </row>
    <row r="522" spans="3:15" x14ac:dyDescent="0.25">
      <c r="C522" s="58"/>
      <c r="D522" s="58"/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90"/>
    </row>
    <row r="523" spans="3:15" x14ac:dyDescent="0.25">
      <c r="C523" s="58"/>
      <c r="D523" s="58"/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90"/>
    </row>
    <row r="524" spans="3:15" x14ac:dyDescent="0.25">
      <c r="C524" s="58"/>
      <c r="D524" s="58"/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90"/>
    </row>
    <row r="525" spans="3:15" x14ac:dyDescent="0.25">
      <c r="C525" s="58"/>
      <c r="D525" s="58"/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90"/>
    </row>
    <row r="526" spans="3:15" x14ac:dyDescent="0.25">
      <c r="C526" s="58"/>
      <c r="D526" s="58"/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90"/>
    </row>
    <row r="527" spans="3:15" x14ac:dyDescent="0.25">
      <c r="C527" s="58"/>
      <c r="D527" s="58"/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90"/>
    </row>
    <row r="528" spans="3:15" x14ac:dyDescent="0.25">
      <c r="C528" s="58"/>
      <c r="D528" s="58"/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90"/>
    </row>
    <row r="529" spans="3:15" x14ac:dyDescent="0.25">
      <c r="C529" s="58"/>
      <c r="D529" s="58"/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90"/>
    </row>
    <row r="530" spans="3:15" x14ac:dyDescent="0.25">
      <c r="C530" s="58"/>
      <c r="D530" s="58"/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90"/>
    </row>
    <row r="531" spans="3:15" x14ac:dyDescent="0.25">
      <c r="C531" s="58"/>
      <c r="D531" s="58"/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90"/>
    </row>
    <row r="532" spans="3:15" x14ac:dyDescent="0.25">
      <c r="C532" s="58"/>
      <c r="D532" s="58"/>
      <c r="E532" s="58"/>
      <c r="F532" s="58"/>
      <c r="G532" s="58"/>
      <c r="H532" s="58"/>
      <c r="I532" s="58"/>
      <c r="J532" s="58"/>
      <c r="K532" s="58"/>
      <c r="L532" s="58"/>
      <c r="M532" s="58"/>
      <c r="N532" s="58"/>
      <c r="O532" s="90"/>
    </row>
    <row r="533" spans="3:15" x14ac:dyDescent="0.25">
      <c r="C533" s="58"/>
      <c r="D533" s="58"/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90"/>
    </row>
    <row r="534" spans="3:15" x14ac:dyDescent="0.25">
      <c r="C534" s="58"/>
      <c r="D534" s="58"/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90"/>
    </row>
    <row r="535" spans="3:15" x14ac:dyDescent="0.25">
      <c r="C535" s="58"/>
      <c r="D535" s="58"/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90"/>
    </row>
    <row r="536" spans="3:15" x14ac:dyDescent="0.25">
      <c r="C536" s="58"/>
      <c r="D536" s="58"/>
      <c r="E536" s="58"/>
      <c r="F536" s="58"/>
      <c r="G536" s="58"/>
      <c r="H536" s="58"/>
      <c r="I536" s="58"/>
      <c r="J536" s="58"/>
      <c r="K536" s="58"/>
      <c r="L536" s="58"/>
      <c r="M536" s="58"/>
      <c r="N536" s="58"/>
      <c r="O536" s="90"/>
    </row>
    <row r="537" spans="3:15" x14ac:dyDescent="0.25">
      <c r="C537" s="58"/>
      <c r="D537" s="58"/>
      <c r="E537" s="58"/>
      <c r="F537" s="58"/>
      <c r="G537" s="58"/>
      <c r="H537" s="58"/>
      <c r="I537" s="58"/>
      <c r="J537" s="58"/>
      <c r="K537" s="58"/>
      <c r="L537" s="58"/>
      <c r="M537" s="58"/>
      <c r="N537" s="58"/>
      <c r="O537" s="90"/>
    </row>
    <row r="538" spans="3:15" x14ac:dyDescent="0.25">
      <c r="C538" s="58"/>
      <c r="D538" s="58"/>
      <c r="E538" s="58"/>
      <c r="F538" s="58"/>
      <c r="G538" s="58"/>
      <c r="H538" s="58"/>
      <c r="I538" s="58"/>
      <c r="J538" s="58"/>
      <c r="K538" s="58"/>
      <c r="L538" s="58"/>
      <c r="M538" s="58"/>
      <c r="N538" s="58"/>
      <c r="O538" s="90"/>
    </row>
    <row r="539" spans="3:15" x14ac:dyDescent="0.25">
      <c r="C539" s="58"/>
      <c r="D539" s="58"/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90"/>
    </row>
    <row r="540" spans="3:15" x14ac:dyDescent="0.25"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90"/>
    </row>
    <row r="541" spans="3:15" x14ac:dyDescent="0.25">
      <c r="C541" s="58"/>
      <c r="D541" s="58"/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90"/>
    </row>
    <row r="542" spans="3:15" x14ac:dyDescent="0.25">
      <c r="C542" s="58"/>
      <c r="D542" s="58"/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90"/>
    </row>
    <row r="543" spans="3:15" x14ac:dyDescent="0.25">
      <c r="C543" s="58"/>
      <c r="D543" s="58"/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90"/>
    </row>
    <row r="544" spans="3:15" x14ac:dyDescent="0.25">
      <c r="C544" s="58"/>
      <c r="D544" s="58"/>
      <c r="E544" s="58"/>
      <c r="F544" s="58"/>
      <c r="G544" s="58"/>
      <c r="H544" s="58"/>
      <c r="I544" s="58"/>
      <c r="J544" s="58"/>
      <c r="K544" s="58"/>
      <c r="L544" s="58"/>
      <c r="M544" s="58"/>
      <c r="N544" s="58"/>
      <c r="O544" s="90"/>
    </row>
    <row r="545" spans="3:15" x14ac:dyDescent="0.25">
      <c r="C545" s="58"/>
      <c r="D545" s="58"/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90"/>
    </row>
    <row r="546" spans="3:15" x14ac:dyDescent="0.25">
      <c r="C546" s="58"/>
      <c r="D546" s="58"/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90"/>
    </row>
    <row r="547" spans="3:15" x14ac:dyDescent="0.25">
      <c r="C547" s="58"/>
      <c r="D547" s="58"/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90"/>
    </row>
    <row r="548" spans="3:15" x14ac:dyDescent="0.25">
      <c r="C548" s="58"/>
      <c r="D548" s="58"/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90"/>
    </row>
    <row r="549" spans="3:15" x14ac:dyDescent="0.25">
      <c r="C549" s="58"/>
      <c r="D549" s="58"/>
      <c r="E549" s="58"/>
      <c r="F549" s="58"/>
      <c r="G549" s="58"/>
      <c r="H549" s="58"/>
      <c r="I549" s="58"/>
      <c r="J549" s="58"/>
      <c r="K549" s="58"/>
      <c r="L549" s="58"/>
      <c r="M549" s="58"/>
      <c r="N549" s="58"/>
      <c r="O549" s="90"/>
    </row>
    <row r="550" spans="3:15" x14ac:dyDescent="0.25">
      <c r="C550" s="58"/>
      <c r="D550" s="58"/>
      <c r="E550" s="58"/>
      <c r="F550" s="58"/>
      <c r="G550" s="58"/>
      <c r="H550" s="58"/>
      <c r="I550" s="58"/>
      <c r="J550" s="58"/>
      <c r="K550" s="58"/>
      <c r="L550" s="58"/>
      <c r="M550" s="58"/>
      <c r="N550" s="58"/>
      <c r="O550" s="90"/>
    </row>
    <row r="551" spans="3:15" x14ac:dyDescent="0.25">
      <c r="C551" s="58"/>
      <c r="D551" s="58"/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90"/>
    </row>
    <row r="552" spans="3:15" x14ac:dyDescent="0.25">
      <c r="C552" s="58"/>
      <c r="D552" s="58"/>
      <c r="E552" s="58"/>
      <c r="F552" s="58"/>
      <c r="G552" s="58"/>
      <c r="H552" s="58"/>
      <c r="I552" s="58"/>
      <c r="J552" s="58"/>
      <c r="K552" s="58"/>
      <c r="L552" s="58"/>
      <c r="M552" s="58"/>
      <c r="N552" s="58"/>
      <c r="O552" s="90"/>
    </row>
    <row r="553" spans="3:15" x14ac:dyDescent="0.25">
      <c r="C553" s="58"/>
      <c r="D553" s="58"/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90"/>
    </row>
    <row r="554" spans="3:15" x14ac:dyDescent="0.25">
      <c r="C554" s="58"/>
      <c r="D554" s="58"/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90"/>
    </row>
    <row r="555" spans="3:15" x14ac:dyDescent="0.25">
      <c r="C555" s="58"/>
      <c r="D555" s="58"/>
      <c r="E555" s="58"/>
      <c r="F555" s="58"/>
      <c r="G555" s="58"/>
      <c r="H555" s="58"/>
      <c r="I555" s="58"/>
      <c r="J555" s="58"/>
      <c r="K555" s="58"/>
      <c r="L555" s="58"/>
      <c r="M555" s="58"/>
      <c r="N555" s="58"/>
      <c r="O555" s="90"/>
    </row>
    <row r="556" spans="3:15" x14ac:dyDescent="0.25">
      <c r="C556" s="58"/>
      <c r="D556" s="58"/>
      <c r="E556" s="58"/>
      <c r="F556" s="58"/>
      <c r="G556" s="58"/>
      <c r="H556" s="58"/>
      <c r="I556" s="58"/>
      <c r="J556" s="58"/>
      <c r="K556" s="58"/>
      <c r="L556" s="58"/>
      <c r="M556" s="58"/>
      <c r="N556" s="58"/>
      <c r="O556" s="90"/>
    </row>
    <row r="557" spans="3:15" x14ac:dyDescent="0.25">
      <c r="C557" s="58"/>
      <c r="D557" s="58"/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90"/>
    </row>
    <row r="558" spans="3:15" x14ac:dyDescent="0.25">
      <c r="C558" s="58"/>
      <c r="D558" s="58"/>
      <c r="E558" s="58"/>
      <c r="F558" s="58"/>
      <c r="G558" s="58"/>
      <c r="H558" s="58"/>
      <c r="I558" s="58"/>
      <c r="J558" s="58"/>
      <c r="K558" s="58"/>
      <c r="L558" s="58"/>
      <c r="M558" s="58"/>
      <c r="N558" s="58"/>
      <c r="O558" s="90"/>
    </row>
    <row r="559" spans="3:15" x14ac:dyDescent="0.25">
      <c r="C559" s="58"/>
      <c r="D559" s="58"/>
      <c r="E559" s="58"/>
      <c r="F559" s="58"/>
      <c r="G559" s="58"/>
      <c r="H559" s="58"/>
      <c r="I559" s="58"/>
      <c r="J559" s="58"/>
      <c r="K559" s="58"/>
      <c r="L559" s="58"/>
      <c r="M559" s="58"/>
      <c r="N559" s="58"/>
      <c r="O559" s="90"/>
    </row>
    <row r="560" spans="3:15" x14ac:dyDescent="0.25">
      <c r="C560" s="58"/>
      <c r="D560" s="58"/>
      <c r="E560" s="58"/>
      <c r="F560" s="58"/>
      <c r="G560" s="58"/>
      <c r="H560" s="58"/>
      <c r="I560" s="58"/>
      <c r="J560" s="58"/>
      <c r="K560" s="58"/>
      <c r="L560" s="58"/>
      <c r="M560" s="58"/>
      <c r="N560" s="58"/>
      <c r="O560" s="90"/>
    </row>
    <row r="561" spans="3:15" x14ac:dyDescent="0.25">
      <c r="C561" s="58"/>
      <c r="D561" s="58"/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90"/>
    </row>
    <row r="562" spans="3:15" x14ac:dyDescent="0.25">
      <c r="C562" s="58"/>
      <c r="D562" s="58"/>
      <c r="E562" s="58"/>
      <c r="F562" s="58"/>
      <c r="G562" s="58"/>
      <c r="H562" s="58"/>
      <c r="I562" s="58"/>
      <c r="J562" s="58"/>
      <c r="K562" s="58"/>
      <c r="L562" s="58"/>
      <c r="M562" s="58"/>
      <c r="N562" s="58"/>
      <c r="O562" s="90"/>
    </row>
    <row r="563" spans="3:15" x14ac:dyDescent="0.25">
      <c r="C563" s="58"/>
      <c r="D563" s="58"/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90"/>
    </row>
    <row r="564" spans="3:15" x14ac:dyDescent="0.25">
      <c r="C564" s="58"/>
      <c r="D564" s="58"/>
      <c r="E564" s="58"/>
      <c r="F564" s="58"/>
      <c r="G564" s="58"/>
      <c r="H564" s="58"/>
      <c r="I564" s="58"/>
      <c r="J564" s="58"/>
      <c r="K564" s="58"/>
      <c r="L564" s="58"/>
      <c r="M564" s="58"/>
      <c r="N564" s="58"/>
      <c r="O564" s="90"/>
    </row>
    <row r="565" spans="3:15" x14ac:dyDescent="0.25">
      <c r="C565" s="58"/>
      <c r="D565" s="58"/>
      <c r="E565" s="58"/>
      <c r="F565" s="58"/>
      <c r="G565" s="58"/>
      <c r="H565" s="58"/>
      <c r="I565" s="58"/>
      <c r="J565" s="58"/>
      <c r="K565" s="58"/>
      <c r="L565" s="58"/>
      <c r="M565" s="58"/>
      <c r="N565" s="58"/>
      <c r="O565" s="90"/>
    </row>
    <row r="566" spans="3:15" x14ac:dyDescent="0.25">
      <c r="C566" s="58"/>
      <c r="D566" s="58"/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90"/>
    </row>
    <row r="567" spans="3:15" x14ac:dyDescent="0.25">
      <c r="C567" s="58"/>
      <c r="D567" s="58"/>
      <c r="E567" s="58"/>
      <c r="F567" s="58"/>
      <c r="G567" s="58"/>
      <c r="H567" s="58"/>
      <c r="I567" s="58"/>
      <c r="J567" s="58"/>
      <c r="K567" s="58"/>
      <c r="L567" s="58"/>
      <c r="M567" s="58"/>
      <c r="N567" s="58"/>
      <c r="O567" s="90"/>
    </row>
    <row r="568" spans="3:15" x14ac:dyDescent="0.25">
      <c r="C568" s="58"/>
      <c r="D568" s="58"/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90"/>
    </row>
    <row r="569" spans="3:15" x14ac:dyDescent="0.25">
      <c r="C569" s="58"/>
      <c r="D569" s="58"/>
      <c r="E569" s="58"/>
      <c r="F569" s="58"/>
      <c r="G569" s="58"/>
      <c r="H569" s="58"/>
      <c r="I569" s="58"/>
      <c r="J569" s="58"/>
      <c r="K569" s="58"/>
      <c r="L569" s="58"/>
      <c r="M569" s="58"/>
      <c r="N569" s="58"/>
      <c r="O569" s="90"/>
    </row>
    <row r="570" spans="3:15" x14ac:dyDescent="0.25">
      <c r="C570" s="58"/>
      <c r="D570" s="58"/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90"/>
    </row>
    <row r="571" spans="3:15" x14ac:dyDescent="0.25">
      <c r="C571" s="58"/>
      <c r="D571" s="58"/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90"/>
    </row>
    <row r="572" spans="3:15" x14ac:dyDescent="0.25">
      <c r="C572" s="58"/>
      <c r="D572" s="58"/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90"/>
    </row>
    <row r="573" spans="3:15" x14ac:dyDescent="0.25">
      <c r="C573" s="58"/>
      <c r="D573" s="58"/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90"/>
    </row>
    <row r="574" spans="3:15" x14ac:dyDescent="0.25">
      <c r="C574" s="58"/>
      <c r="D574" s="58"/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90"/>
    </row>
    <row r="575" spans="3:15" x14ac:dyDescent="0.25">
      <c r="C575" s="58"/>
      <c r="D575" s="58"/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90"/>
    </row>
    <row r="576" spans="3:15" x14ac:dyDescent="0.25">
      <c r="C576" s="58"/>
      <c r="D576" s="58"/>
      <c r="E576" s="58"/>
      <c r="F576" s="58"/>
      <c r="G576" s="58"/>
      <c r="H576" s="58"/>
      <c r="I576" s="58"/>
      <c r="J576" s="58"/>
      <c r="K576" s="58"/>
      <c r="L576" s="58"/>
      <c r="M576" s="58"/>
      <c r="N576" s="58"/>
      <c r="O576" s="90"/>
    </row>
    <row r="577" spans="3:15" x14ac:dyDescent="0.25">
      <c r="C577" s="58"/>
      <c r="D577" s="58"/>
      <c r="E577" s="58"/>
      <c r="F577" s="58"/>
      <c r="G577" s="58"/>
      <c r="H577" s="58"/>
      <c r="I577" s="58"/>
      <c r="J577" s="58"/>
      <c r="K577" s="58"/>
      <c r="L577" s="58"/>
      <c r="M577" s="58"/>
      <c r="N577" s="58"/>
      <c r="O577" s="90"/>
    </row>
    <row r="578" spans="3:15" x14ac:dyDescent="0.25">
      <c r="C578" s="58"/>
      <c r="D578" s="58"/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90"/>
    </row>
    <row r="579" spans="3:15" x14ac:dyDescent="0.25">
      <c r="C579" s="58"/>
      <c r="D579" s="58"/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90"/>
    </row>
    <row r="580" spans="3:15" x14ac:dyDescent="0.25">
      <c r="C580" s="58"/>
      <c r="D580" s="58"/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90"/>
    </row>
    <row r="581" spans="3:15" x14ac:dyDescent="0.25">
      <c r="C581" s="58"/>
      <c r="D581" s="58"/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90"/>
    </row>
    <row r="582" spans="3:15" x14ac:dyDescent="0.25">
      <c r="C582" s="58"/>
      <c r="D582" s="58"/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90"/>
    </row>
    <row r="583" spans="3:15" x14ac:dyDescent="0.25">
      <c r="C583" s="58"/>
      <c r="D583" s="58"/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90"/>
    </row>
    <row r="584" spans="3:15" x14ac:dyDescent="0.25">
      <c r="C584" s="58"/>
      <c r="D584" s="58"/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90"/>
    </row>
    <row r="585" spans="3:15" x14ac:dyDescent="0.25">
      <c r="C585" s="58"/>
      <c r="D585" s="58"/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90"/>
    </row>
    <row r="586" spans="3:15" x14ac:dyDescent="0.25">
      <c r="C586" s="58"/>
      <c r="D586" s="58"/>
      <c r="E586" s="58"/>
      <c r="F586" s="58"/>
      <c r="G586" s="58"/>
      <c r="H586" s="58"/>
      <c r="I586" s="58"/>
      <c r="J586" s="58"/>
      <c r="K586" s="58"/>
      <c r="L586" s="58"/>
      <c r="M586" s="58"/>
      <c r="N586" s="58"/>
      <c r="O586" s="90"/>
    </row>
    <row r="587" spans="3:15" x14ac:dyDescent="0.25">
      <c r="C587" s="58"/>
      <c r="D587" s="58"/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90"/>
    </row>
    <row r="588" spans="3:15" x14ac:dyDescent="0.25">
      <c r="C588" s="58"/>
      <c r="D588" s="58"/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90"/>
    </row>
    <row r="589" spans="3:15" x14ac:dyDescent="0.25">
      <c r="C589" s="58"/>
      <c r="D589" s="58"/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90"/>
    </row>
    <row r="590" spans="3:15" x14ac:dyDescent="0.25">
      <c r="C590" s="58"/>
      <c r="D590" s="58"/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90"/>
    </row>
    <row r="591" spans="3:15" x14ac:dyDescent="0.25">
      <c r="C591" s="58"/>
      <c r="D591" s="58"/>
      <c r="E591" s="58"/>
      <c r="F591" s="58"/>
      <c r="G591" s="58"/>
      <c r="H591" s="58"/>
      <c r="I591" s="58"/>
      <c r="J591" s="58"/>
      <c r="K591" s="58"/>
      <c r="L591" s="58"/>
      <c r="M591" s="58"/>
      <c r="N591" s="58"/>
      <c r="O591" s="90"/>
    </row>
    <row r="592" spans="3:15" x14ac:dyDescent="0.25">
      <c r="C592" s="58"/>
      <c r="D592" s="58"/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90"/>
    </row>
    <row r="593" spans="3:15" x14ac:dyDescent="0.25">
      <c r="C593" s="58"/>
      <c r="D593" s="58"/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90"/>
    </row>
    <row r="594" spans="3:15" x14ac:dyDescent="0.25">
      <c r="C594" s="58"/>
      <c r="D594" s="58"/>
      <c r="E594" s="58"/>
      <c r="F594" s="58"/>
      <c r="G594" s="58"/>
      <c r="H594" s="58"/>
      <c r="I594" s="58"/>
      <c r="J594" s="58"/>
      <c r="K594" s="58"/>
      <c r="L594" s="58"/>
      <c r="M594" s="58"/>
      <c r="N594" s="58"/>
      <c r="O594" s="90"/>
    </row>
    <row r="595" spans="3:15" x14ac:dyDescent="0.25">
      <c r="C595" s="58"/>
      <c r="D595" s="58"/>
      <c r="E595" s="58"/>
      <c r="F595" s="58"/>
      <c r="G595" s="58"/>
      <c r="H595" s="58"/>
      <c r="I595" s="58"/>
      <c r="J595" s="58"/>
      <c r="K595" s="58"/>
      <c r="L595" s="58"/>
      <c r="M595" s="58"/>
      <c r="N595" s="58"/>
      <c r="O595" s="90"/>
    </row>
    <row r="596" spans="3:15" x14ac:dyDescent="0.25">
      <c r="C596" s="58"/>
      <c r="D596" s="58"/>
      <c r="E596" s="58"/>
      <c r="F596" s="58"/>
      <c r="G596" s="58"/>
      <c r="H596" s="58"/>
      <c r="I596" s="58"/>
      <c r="J596" s="58"/>
      <c r="K596" s="58"/>
      <c r="L596" s="58"/>
      <c r="M596" s="58"/>
      <c r="N596" s="58"/>
      <c r="O596" s="90"/>
    </row>
    <row r="597" spans="3:15" x14ac:dyDescent="0.25">
      <c r="C597" s="58"/>
      <c r="D597" s="58"/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90"/>
    </row>
    <row r="598" spans="3:15" x14ac:dyDescent="0.25">
      <c r="C598" s="58"/>
      <c r="D598" s="58"/>
      <c r="E598" s="58"/>
      <c r="F598" s="58"/>
      <c r="G598" s="58"/>
      <c r="H598" s="58"/>
      <c r="I598" s="58"/>
      <c r="J598" s="58"/>
      <c r="K598" s="58"/>
      <c r="L598" s="58"/>
      <c r="M598" s="58"/>
      <c r="N598" s="58"/>
      <c r="O598" s="90"/>
    </row>
    <row r="599" spans="3:15" x14ac:dyDescent="0.25">
      <c r="C599" s="58"/>
      <c r="D599" s="58"/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90"/>
    </row>
    <row r="600" spans="3:15" x14ac:dyDescent="0.25">
      <c r="C600" s="58"/>
      <c r="D600" s="58"/>
      <c r="E600" s="58"/>
      <c r="F600" s="58"/>
      <c r="G600" s="58"/>
      <c r="H600" s="58"/>
      <c r="I600" s="58"/>
      <c r="J600" s="58"/>
      <c r="K600" s="58"/>
      <c r="L600" s="58"/>
      <c r="M600" s="58"/>
      <c r="N600" s="58"/>
      <c r="O600" s="90"/>
    </row>
    <row r="601" spans="3:15" x14ac:dyDescent="0.25">
      <c r="C601" s="58"/>
      <c r="D601" s="58"/>
      <c r="E601" s="58"/>
      <c r="F601" s="58"/>
      <c r="G601" s="58"/>
      <c r="H601" s="58"/>
      <c r="I601" s="58"/>
      <c r="J601" s="58"/>
      <c r="K601" s="58"/>
      <c r="L601" s="58"/>
      <c r="M601" s="58"/>
      <c r="N601" s="58"/>
      <c r="O601" s="90"/>
    </row>
    <row r="602" spans="3:15" x14ac:dyDescent="0.25">
      <c r="C602" s="58"/>
      <c r="D602" s="58"/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90"/>
    </row>
    <row r="603" spans="3:15" x14ac:dyDescent="0.25">
      <c r="C603" s="58"/>
      <c r="D603" s="58"/>
      <c r="E603" s="58"/>
      <c r="F603" s="58"/>
      <c r="G603" s="58"/>
      <c r="H603" s="58"/>
      <c r="I603" s="58"/>
      <c r="J603" s="58"/>
      <c r="K603" s="58"/>
      <c r="L603" s="58"/>
      <c r="M603" s="58"/>
      <c r="N603" s="58"/>
      <c r="O603" s="90"/>
    </row>
    <row r="604" spans="3:15" x14ac:dyDescent="0.25">
      <c r="C604" s="58"/>
      <c r="D604" s="58"/>
      <c r="E604" s="58"/>
      <c r="F604" s="58"/>
      <c r="G604" s="58"/>
      <c r="H604" s="58"/>
      <c r="I604" s="58"/>
      <c r="J604" s="58"/>
      <c r="K604" s="58"/>
      <c r="L604" s="58"/>
      <c r="M604" s="58"/>
      <c r="N604" s="58"/>
      <c r="O604" s="90"/>
    </row>
    <row r="605" spans="3:15" x14ac:dyDescent="0.25">
      <c r="C605" s="58"/>
      <c r="D605" s="58"/>
      <c r="E605" s="58"/>
      <c r="F605" s="58"/>
      <c r="G605" s="58"/>
      <c r="H605" s="58"/>
      <c r="I605" s="58"/>
      <c r="J605" s="58"/>
      <c r="K605" s="58"/>
      <c r="L605" s="58"/>
      <c r="M605" s="58"/>
      <c r="N605" s="58"/>
      <c r="O605" s="90"/>
    </row>
    <row r="606" spans="3:15" x14ac:dyDescent="0.25">
      <c r="C606" s="58"/>
      <c r="D606" s="58"/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90"/>
    </row>
    <row r="607" spans="3:15" x14ac:dyDescent="0.25">
      <c r="C607" s="58"/>
      <c r="D607" s="58"/>
      <c r="E607" s="58"/>
      <c r="F607" s="58"/>
      <c r="G607" s="58"/>
      <c r="H607" s="58"/>
      <c r="I607" s="58"/>
      <c r="J607" s="58"/>
      <c r="K607" s="58"/>
      <c r="L607" s="58"/>
      <c r="M607" s="58"/>
      <c r="N607" s="58"/>
      <c r="O607" s="90"/>
    </row>
    <row r="608" spans="3:15" x14ac:dyDescent="0.25">
      <c r="C608" s="58"/>
      <c r="D608" s="58"/>
      <c r="E608" s="58"/>
      <c r="F608" s="58"/>
      <c r="G608" s="58"/>
      <c r="H608" s="58"/>
      <c r="I608" s="58"/>
      <c r="J608" s="58"/>
      <c r="K608" s="58"/>
      <c r="L608" s="58"/>
      <c r="M608" s="58"/>
      <c r="N608" s="58"/>
      <c r="O608" s="90"/>
    </row>
    <row r="609" spans="3:15" x14ac:dyDescent="0.25">
      <c r="C609" s="58"/>
      <c r="D609" s="58"/>
      <c r="E609" s="58"/>
      <c r="F609" s="58"/>
      <c r="G609" s="58"/>
      <c r="H609" s="58"/>
      <c r="I609" s="58"/>
      <c r="J609" s="58"/>
      <c r="K609" s="58"/>
      <c r="L609" s="58"/>
      <c r="M609" s="58"/>
      <c r="N609" s="58"/>
      <c r="O609" s="90"/>
    </row>
    <row r="610" spans="3:15" x14ac:dyDescent="0.25">
      <c r="C610" s="58"/>
      <c r="D610" s="58"/>
      <c r="E610" s="58"/>
      <c r="F610" s="58"/>
      <c r="G610" s="58"/>
      <c r="H610" s="58"/>
      <c r="I610" s="58"/>
      <c r="J610" s="58"/>
      <c r="K610" s="58"/>
      <c r="L610" s="58"/>
      <c r="M610" s="58"/>
      <c r="N610" s="58"/>
      <c r="O610" s="90"/>
    </row>
    <row r="611" spans="3:15" x14ac:dyDescent="0.25">
      <c r="C611" s="58"/>
      <c r="D611" s="58"/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90"/>
    </row>
    <row r="612" spans="3:15" x14ac:dyDescent="0.25">
      <c r="C612" s="58"/>
      <c r="D612" s="58"/>
      <c r="E612" s="58"/>
      <c r="F612" s="58"/>
      <c r="G612" s="58"/>
      <c r="H612" s="58"/>
      <c r="I612" s="58"/>
      <c r="J612" s="58"/>
      <c r="K612" s="58"/>
      <c r="L612" s="58"/>
      <c r="M612" s="58"/>
      <c r="N612" s="58"/>
      <c r="O612" s="90"/>
    </row>
    <row r="613" spans="3:15" x14ac:dyDescent="0.25">
      <c r="C613" s="58"/>
      <c r="D613" s="58"/>
      <c r="E613" s="58"/>
      <c r="F613" s="58"/>
      <c r="G613" s="58"/>
      <c r="H613" s="58"/>
      <c r="I613" s="58"/>
      <c r="J613" s="58"/>
      <c r="K613" s="58"/>
      <c r="L613" s="58"/>
      <c r="M613" s="58"/>
      <c r="N613" s="58"/>
      <c r="O613" s="90"/>
    </row>
    <row r="614" spans="3:15" x14ac:dyDescent="0.25">
      <c r="C614" s="58"/>
      <c r="D614" s="58"/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90"/>
    </row>
    <row r="615" spans="3:15" x14ac:dyDescent="0.25">
      <c r="C615" s="58"/>
      <c r="D615" s="58"/>
      <c r="E615" s="58"/>
      <c r="F615" s="58"/>
      <c r="G615" s="58"/>
      <c r="H615" s="58"/>
      <c r="I615" s="58"/>
      <c r="J615" s="58"/>
      <c r="K615" s="58"/>
      <c r="L615" s="58"/>
      <c r="M615" s="58"/>
      <c r="N615" s="58"/>
      <c r="O615" s="90"/>
    </row>
    <row r="616" spans="3:15" x14ac:dyDescent="0.25">
      <c r="C616" s="58"/>
      <c r="D616" s="58"/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90"/>
    </row>
    <row r="617" spans="3:15" x14ac:dyDescent="0.25">
      <c r="C617" s="58"/>
      <c r="D617" s="58"/>
      <c r="E617" s="58"/>
      <c r="F617" s="58"/>
      <c r="G617" s="58"/>
      <c r="H617" s="58"/>
      <c r="I617" s="58"/>
      <c r="J617" s="58"/>
      <c r="K617" s="58"/>
      <c r="L617" s="58"/>
      <c r="M617" s="58"/>
      <c r="N617" s="58"/>
      <c r="O617" s="90"/>
    </row>
    <row r="618" spans="3:15" x14ac:dyDescent="0.25">
      <c r="C618" s="58"/>
      <c r="D618" s="58"/>
      <c r="E618" s="58"/>
      <c r="F618" s="58"/>
      <c r="G618" s="58"/>
      <c r="H618" s="58"/>
      <c r="I618" s="58"/>
      <c r="J618" s="58"/>
      <c r="K618" s="58"/>
      <c r="L618" s="58"/>
      <c r="M618" s="58"/>
      <c r="N618" s="58"/>
      <c r="O618" s="90"/>
    </row>
    <row r="619" spans="3:15" x14ac:dyDescent="0.25">
      <c r="C619" s="58"/>
      <c r="D619" s="58"/>
      <c r="E619" s="58"/>
      <c r="F619" s="58"/>
      <c r="G619" s="58"/>
      <c r="H619" s="58"/>
      <c r="I619" s="58"/>
      <c r="J619" s="58"/>
      <c r="K619" s="58"/>
      <c r="L619" s="58"/>
      <c r="M619" s="58"/>
      <c r="N619" s="58"/>
      <c r="O619" s="90"/>
    </row>
    <row r="620" spans="3:15" x14ac:dyDescent="0.25">
      <c r="C620" s="58"/>
      <c r="D620" s="58"/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90"/>
    </row>
    <row r="621" spans="3:15" x14ac:dyDescent="0.25">
      <c r="C621" s="58"/>
      <c r="D621" s="58"/>
      <c r="E621" s="58"/>
      <c r="F621" s="58"/>
      <c r="G621" s="58"/>
      <c r="H621" s="58"/>
      <c r="I621" s="58"/>
      <c r="J621" s="58"/>
      <c r="K621" s="58"/>
      <c r="L621" s="58"/>
      <c r="M621" s="58"/>
      <c r="N621" s="58"/>
      <c r="O621" s="90"/>
    </row>
    <row r="622" spans="3:15" x14ac:dyDescent="0.25">
      <c r="C622" s="58"/>
      <c r="D622" s="58"/>
      <c r="E622" s="58"/>
      <c r="F622" s="58"/>
      <c r="G622" s="58"/>
      <c r="H622" s="58"/>
      <c r="I622" s="58"/>
      <c r="J622" s="58"/>
      <c r="K622" s="58"/>
      <c r="L622" s="58"/>
      <c r="M622" s="58"/>
      <c r="N622" s="58"/>
      <c r="O622" s="90"/>
    </row>
    <row r="623" spans="3:15" x14ac:dyDescent="0.25">
      <c r="C623" s="58"/>
      <c r="D623" s="58"/>
      <c r="E623" s="58"/>
      <c r="F623" s="58"/>
      <c r="G623" s="58"/>
      <c r="H623" s="58"/>
      <c r="I623" s="58"/>
      <c r="J623" s="58"/>
      <c r="K623" s="58"/>
      <c r="L623" s="58"/>
      <c r="M623" s="58"/>
      <c r="N623" s="58"/>
      <c r="O623" s="90"/>
    </row>
    <row r="624" spans="3:15" x14ac:dyDescent="0.25">
      <c r="C624" s="58"/>
      <c r="D624" s="58"/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90"/>
    </row>
    <row r="625" spans="3:15" x14ac:dyDescent="0.25">
      <c r="C625" s="58"/>
      <c r="D625" s="58"/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90"/>
    </row>
    <row r="626" spans="3:15" x14ac:dyDescent="0.25">
      <c r="C626" s="58"/>
      <c r="D626" s="58"/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90"/>
    </row>
    <row r="627" spans="3:15" x14ac:dyDescent="0.25">
      <c r="C627" s="58"/>
      <c r="D627" s="58"/>
      <c r="E627" s="58"/>
      <c r="F627" s="58"/>
      <c r="G627" s="58"/>
      <c r="H627" s="58"/>
      <c r="I627" s="58"/>
      <c r="J627" s="58"/>
      <c r="K627" s="58"/>
      <c r="L627" s="58"/>
      <c r="M627" s="58"/>
      <c r="N627" s="58"/>
      <c r="O627" s="90"/>
    </row>
    <row r="628" spans="3:15" x14ac:dyDescent="0.25">
      <c r="C628" s="58"/>
      <c r="D628" s="58"/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90"/>
    </row>
    <row r="629" spans="3:15" x14ac:dyDescent="0.25">
      <c r="C629" s="58"/>
      <c r="D629" s="58"/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90"/>
    </row>
    <row r="630" spans="3:15" x14ac:dyDescent="0.25">
      <c r="C630" s="58"/>
      <c r="D630" s="58"/>
      <c r="E630" s="58"/>
      <c r="F630" s="58"/>
      <c r="G630" s="58"/>
      <c r="H630" s="58"/>
      <c r="I630" s="58"/>
      <c r="J630" s="58"/>
      <c r="K630" s="58"/>
      <c r="L630" s="58"/>
      <c r="M630" s="58"/>
      <c r="N630" s="58"/>
      <c r="O630" s="90"/>
    </row>
    <row r="631" spans="3:15" x14ac:dyDescent="0.25">
      <c r="C631" s="58"/>
      <c r="D631" s="58"/>
      <c r="E631" s="58"/>
      <c r="F631" s="58"/>
      <c r="G631" s="58"/>
      <c r="H631" s="58"/>
      <c r="I631" s="58"/>
      <c r="J631" s="58"/>
      <c r="K631" s="58"/>
      <c r="L631" s="58"/>
      <c r="M631" s="58"/>
      <c r="N631" s="58"/>
      <c r="O631" s="90"/>
    </row>
    <row r="632" spans="3:15" x14ac:dyDescent="0.25">
      <c r="C632" s="58"/>
      <c r="D632" s="58"/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90"/>
    </row>
    <row r="633" spans="3:15" x14ac:dyDescent="0.25">
      <c r="C633" s="58"/>
      <c r="D633" s="58"/>
      <c r="E633" s="58"/>
      <c r="F633" s="58"/>
      <c r="G633" s="58"/>
      <c r="H633" s="58"/>
      <c r="I633" s="58"/>
      <c r="J633" s="58"/>
      <c r="K633" s="58"/>
      <c r="L633" s="58"/>
      <c r="M633" s="58"/>
      <c r="N633" s="58"/>
      <c r="O633" s="90"/>
    </row>
    <row r="634" spans="3:15" x14ac:dyDescent="0.25">
      <c r="C634" s="58"/>
      <c r="D634" s="58"/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90"/>
    </row>
    <row r="635" spans="3:15" x14ac:dyDescent="0.25">
      <c r="C635" s="58"/>
      <c r="D635" s="58"/>
      <c r="E635" s="58"/>
      <c r="F635" s="58"/>
      <c r="G635" s="58"/>
      <c r="H635" s="58"/>
      <c r="I635" s="58"/>
      <c r="J635" s="58"/>
      <c r="K635" s="58"/>
      <c r="L635" s="58"/>
      <c r="M635" s="58"/>
      <c r="N635" s="58"/>
      <c r="O635" s="90"/>
    </row>
    <row r="636" spans="3:15" x14ac:dyDescent="0.25">
      <c r="C636" s="58"/>
      <c r="D636" s="58"/>
      <c r="E636" s="58"/>
      <c r="F636" s="58"/>
      <c r="G636" s="58"/>
      <c r="H636" s="58"/>
      <c r="I636" s="58"/>
      <c r="J636" s="58"/>
      <c r="K636" s="58"/>
      <c r="L636" s="58"/>
      <c r="M636" s="58"/>
      <c r="N636" s="58"/>
      <c r="O636" s="90"/>
    </row>
    <row r="637" spans="3:15" x14ac:dyDescent="0.25">
      <c r="C637" s="58"/>
      <c r="D637" s="58"/>
      <c r="E637" s="58"/>
      <c r="F637" s="58"/>
      <c r="G637" s="58"/>
      <c r="H637" s="58"/>
      <c r="I637" s="58"/>
      <c r="J637" s="58"/>
      <c r="K637" s="58"/>
      <c r="L637" s="58"/>
      <c r="M637" s="58"/>
      <c r="N637" s="58"/>
      <c r="O637" s="90"/>
    </row>
    <row r="638" spans="3:15" x14ac:dyDescent="0.25">
      <c r="C638" s="58"/>
      <c r="D638" s="58"/>
      <c r="E638" s="58"/>
      <c r="F638" s="58"/>
      <c r="G638" s="58"/>
      <c r="H638" s="58"/>
      <c r="I638" s="58"/>
      <c r="J638" s="58"/>
      <c r="K638" s="58"/>
      <c r="L638" s="58"/>
      <c r="M638" s="58"/>
      <c r="N638" s="58"/>
      <c r="O638" s="90"/>
    </row>
    <row r="639" spans="3:15" x14ac:dyDescent="0.25">
      <c r="C639" s="58"/>
      <c r="D639" s="58"/>
      <c r="E639" s="58"/>
      <c r="F639" s="58"/>
      <c r="G639" s="58"/>
      <c r="H639" s="58"/>
      <c r="I639" s="58"/>
      <c r="J639" s="58"/>
      <c r="K639" s="58"/>
      <c r="L639" s="58"/>
      <c r="M639" s="58"/>
      <c r="N639" s="58"/>
      <c r="O639" s="90"/>
    </row>
    <row r="640" spans="3:15" x14ac:dyDescent="0.25">
      <c r="C640" s="58"/>
      <c r="D640" s="58"/>
      <c r="E640" s="58"/>
      <c r="F640" s="58"/>
      <c r="G640" s="58"/>
      <c r="H640" s="58"/>
      <c r="I640" s="58"/>
      <c r="J640" s="58"/>
      <c r="K640" s="58"/>
      <c r="L640" s="58"/>
      <c r="M640" s="58"/>
      <c r="N640" s="58"/>
      <c r="O640" s="90"/>
    </row>
    <row r="641" spans="3:15" x14ac:dyDescent="0.25">
      <c r="C641" s="58"/>
      <c r="D641" s="58"/>
      <c r="E641" s="58"/>
      <c r="F641" s="58"/>
      <c r="G641" s="58"/>
      <c r="H641" s="58"/>
      <c r="I641" s="58"/>
      <c r="J641" s="58"/>
      <c r="K641" s="58"/>
      <c r="L641" s="58"/>
      <c r="M641" s="58"/>
      <c r="N641" s="58"/>
      <c r="O641" s="90"/>
    </row>
    <row r="642" spans="3:15" x14ac:dyDescent="0.25">
      <c r="C642" s="58"/>
      <c r="D642" s="58"/>
      <c r="E642" s="58"/>
      <c r="F642" s="58"/>
      <c r="G642" s="58"/>
      <c r="H642" s="58"/>
      <c r="I642" s="58"/>
      <c r="J642" s="58"/>
      <c r="K642" s="58"/>
      <c r="L642" s="58"/>
      <c r="M642" s="58"/>
      <c r="N642" s="58"/>
      <c r="O642" s="90"/>
    </row>
    <row r="643" spans="3:15" x14ac:dyDescent="0.25">
      <c r="C643" s="58"/>
      <c r="D643" s="58"/>
      <c r="E643" s="58"/>
      <c r="F643" s="58"/>
      <c r="G643" s="58"/>
      <c r="H643" s="58"/>
      <c r="I643" s="58"/>
      <c r="J643" s="58"/>
      <c r="K643" s="58"/>
      <c r="L643" s="58"/>
      <c r="M643" s="58"/>
      <c r="N643" s="58"/>
      <c r="O643" s="90"/>
    </row>
    <row r="644" spans="3:15" x14ac:dyDescent="0.25">
      <c r="C644" s="58"/>
      <c r="D644" s="58"/>
      <c r="E644" s="58"/>
      <c r="F644" s="58"/>
      <c r="G644" s="58"/>
      <c r="H644" s="58"/>
      <c r="I644" s="58"/>
      <c r="J644" s="58"/>
      <c r="K644" s="58"/>
      <c r="L644" s="58"/>
      <c r="M644" s="58"/>
      <c r="N644" s="58"/>
      <c r="O644" s="90"/>
    </row>
    <row r="645" spans="3:15" x14ac:dyDescent="0.25">
      <c r="C645" s="58"/>
      <c r="D645" s="58"/>
      <c r="E645" s="58"/>
      <c r="F645" s="58"/>
      <c r="G645" s="58"/>
      <c r="H645" s="58"/>
      <c r="I645" s="58"/>
      <c r="J645" s="58"/>
      <c r="K645" s="58"/>
      <c r="L645" s="58"/>
      <c r="M645" s="58"/>
      <c r="N645" s="58"/>
      <c r="O645" s="90"/>
    </row>
    <row r="646" spans="3:15" x14ac:dyDescent="0.25">
      <c r="C646" s="58"/>
      <c r="D646" s="58"/>
      <c r="E646" s="58"/>
      <c r="F646" s="58"/>
      <c r="G646" s="58"/>
      <c r="H646" s="58"/>
      <c r="I646" s="58"/>
      <c r="J646" s="58"/>
      <c r="K646" s="58"/>
      <c r="L646" s="58"/>
      <c r="M646" s="58"/>
      <c r="N646" s="58"/>
      <c r="O646" s="90"/>
    </row>
    <row r="647" spans="3:15" x14ac:dyDescent="0.25">
      <c r="C647" s="58"/>
      <c r="D647" s="58"/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90"/>
    </row>
    <row r="648" spans="3:15" x14ac:dyDescent="0.25">
      <c r="C648" s="58"/>
      <c r="D648" s="58"/>
      <c r="E648" s="58"/>
      <c r="F648" s="58"/>
      <c r="G648" s="58"/>
      <c r="H648" s="58"/>
      <c r="I648" s="58"/>
      <c r="J648" s="58"/>
      <c r="K648" s="58"/>
      <c r="L648" s="58"/>
      <c r="M648" s="58"/>
      <c r="N648" s="58"/>
      <c r="O648" s="90"/>
    </row>
    <row r="649" spans="3:15" x14ac:dyDescent="0.25">
      <c r="C649" s="58"/>
      <c r="D649" s="58"/>
      <c r="E649" s="58"/>
      <c r="F649" s="58"/>
      <c r="G649" s="58"/>
      <c r="H649" s="58"/>
      <c r="I649" s="58"/>
      <c r="J649" s="58"/>
      <c r="K649" s="58"/>
      <c r="L649" s="58"/>
      <c r="M649" s="58"/>
      <c r="N649" s="58"/>
      <c r="O649" s="90"/>
    </row>
    <row r="650" spans="3:15" x14ac:dyDescent="0.25">
      <c r="C650" s="58"/>
      <c r="D650" s="58"/>
      <c r="E650" s="58"/>
      <c r="F650" s="58"/>
      <c r="G650" s="58"/>
      <c r="H650" s="58"/>
      <c r="I650" s="58"/>
      <c r="J650" s="58"/>
      <c r="K650" s="58"/>
      <c r="L650" s="58"/>
      <c r="M650" s="58"/>
      <c r="N650" s="58"/>
      <c r="O650" s="90"/>
    </row>
    <row r="651" spans="3:15" x14ac:dyDescent="0.25">
      <c r="C651" s="58"/>
      <c r="D651" s="58"/>
      <c r="E651" s="58"/>
      <c r="F651" s="58"/>
      <c r="G651" s="58"/>
      <c r="H651" s="58"/>
      <c r="I651" s="58"/>
      <c r="J651" s="58"/>
      <c r="K651" s="58"/>
      <c r="L651" s="58"/>
      <c r="M651" s="58"/>
      <c r="N651" s="58"/>
      <c r="O651" s="90"/>
    </row>
    <row r="652" spans="3:15" x14ac:dyDescent="0.25">
      <c r="C652" s="58"/>
      <c r="D652" s="58"/>
      <c r="E652" s="58"/>
      <c r="F652" s="58"/>
      <c r="G652" s="58"/>
      <c r="H652" s="58"/>
      <c r="I652" s="58"/>
      <c r="J652" s="58"/>
      <c r="K652" s="58"/>
      <c r="L652" s="58"/>
      <c r="M652" s="58"/>
      <c r="N652" s="58"/>
      <c r="O652" s="90"/>
    </row>
    <row r="653" spans="3:15" x14ac:dyDescent="0.25">
      <c r="C653" s="58"/>
      <c r="D653" s="58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90"/>
    </row>
    <row r="654" spans="3:15" x14ac:dyDescent="0.25">
      <c r="C654" s="58"/>
      <c r="D654" s="58"/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90"/>
    </row>
    <row r="655" spans="3:15" x14ac:dyDescent="0.25">
      <c r="C655" s="58"/>
      <c r="D655" s="58"/>
      <c r="E655" s="58"/>
      <c r="F655" s="58"/>
      <c r="G655" s="58"/>
      <c r="H655" s="58"/>
      <c r="I655" s="58"/>
      <c r="J655" s="58"/>
      <c r="K655" s="58"/>
      <c r="L655" s="58"/>
      <c r="M655" s="58"/>
      <c r="N655" s="58"/>
      <c r="O655" s="90"/>
    </row>
    <row r="656" spans="3:15" x14ac:dyDescent="0.25">
      <c r="C656" s="58"/>
      <c r="D656" s="58"/>
      <c r="E656" s="58"/>
      <c r="F656" s="58"/>
      <c r="G656" s="58"/>
      <c r="H656" s="58"/>
      <c r="I656" s="58"/>
      <c r="J656" s="58"/>
      <c r="K656" s="58"/>
      <c r="L656" s="58"/>
      <c r="M656" s="58"/>
      <c r="N656" s="58"/>
      <c r="O656" s="90"/>
    </row>
    <row r="657" spans="3:15" x14ac:dyDescent="0.25">
      <c r="C657" s="58"/>
      <c r="D657" s="58"/>
      <c r="E657" s="58"/>
      <c r="F657" s="58"/>
      <c r="G657" s="58"/>
      <c r="H657" s="58"/>
      <c r="I657" s="58"/>
      <c r="J657" s="58"/>
      <c r="K657" s="58"/>
      <c r="L657" s="58"/>
      <c r="M657" s="58"/>
      <c r="N657" s="58"/>
      <c r="O657" s="90"/>
    </row>
    <row r="658" spans="3:15" x14ac:dyDescent="0.25">
      <c r="C658" s="58"/>
      <c r="D658" s="58"/>
      <c r="E658" s="58"/>
      <c r="F658" s="58"/>
      <c r="G658" s="58"/>
      <c r="H658" s="58"/>
      <c r="I658" s="58"/>
      <c r="J658" s="58"/>
      <c r="K658" s="58"/>
      <c r="L658" s="58"/>
      <c r="M658" s="58"/>
      <c r="N658" s="58"/>
      <c r="O658" s="90"/>
    </row>
    <row r="659" spans="3:15" x14ac:dyDescent="0.25">
      <c r="C659" s="58"/>
      <c r="D659" s="58"/>
      <c r="E659" s="58"/>
      <c r="F659" s="58"/>
      <c r="G659" s="58"/>
      <c r="H659" s="58"/>
      <c r="I659" s="58"/>
      <c r="J659" s="58"/>
      <c r="K659" s="58"/>
      <c r="L659" s="58"/>
      <c r="M659" s="58"/>
      <c r="N659" s="58"/>
      <c r="O659" s="90"/>
    </row>
    <row r="660" spans="3:15" x14ac:dyDescent="0.25">
      <c r="C660" s="58"/>
      <c r="D660" s="58"/>
      <c r="E660" s="58"/>
      <c r="F660" s="58"/>
      <c r="G660" s="58"/>
      <c r="H660" s="58"/>
      <c r="I660" s="58"/>
      <c r="J660" s="58"/>
      <c r="K660" s="58"/>
      <c r="L660" s="58"/>
      <c r="M660" s="58"/>
      <c r="N660" s="58"/>
      <c r="O660" s="90"/>
    </row>
    <row r="661" spans="3:15" x14ac:dyDescent="0.25">
      <c r="C661" s="58"/>
      <c r="D661" s="58"/>
      <c r="E661" s="58"/>
      <c r="F661" s="58"/>
      <c r="G661" s="58"/>
      <c r="H661" s="58"/>
      <c r="I661" s="58"/>
      <c r="J661" s="58"/>
      <c r="K661" s="58"/>
      <c r="L661" s="58"/>
      <c r="M661" s="58"/>
      <c r="N661" s="58"/>
      <c r="O661" s="90"/>
    </row>
    <row r="662" spans="3:15" x14ac:dyDescent="0.25">
      <c r="C662" s="58"/>
      <c r="D662" s="58"/>
      <c r="E662" s="58"/>
      <c r="F662" s="58"/>
      <c r="G662" s="58"/>
      <c r="H662" s="58"/>
      <c r="I662" s="58"/>
      <c r="J662" s="58"/>
      <c r="K662" s="58"/>
      <c r="L662" s="58"/>
      <c r="M662" s="58"/>
      <c r="N662" s="58"/>
      <c r="O662" s="90"/>
    </row>
    <row r="663" spans="3:15" x14ac:dyDescent="0.25">
      <c r="C663" s="58"/>
      <c r="D663" s="58"/>
      <c r="E663" s="58"/>
      <c r="F663" s="58"/>
      <c r="G663" s="58"/>
      <c r="H663" s="58"/>
      <c r="I663" s="58"/>
      <c r="J663" s="58"/>
      <c r="K663" s="58"/>
      <c r="L663" s="58"/>
      <c r="M663" s="58"/>
      <c r="N663" s="58"/>
      <c r="O663" s="90"/>
    </row>
    <row r="664" spans="3:15" x14ac:dyDescent="0.25">
      <c r="C664" s="58"/>
      <c r="D664" s="58"/>
      <c r="E664" s="58"/>
      <c r="F664" s="58"/>
      <c r="G664" s="58"/>
      <c r="H664" s="58"/>
      <c r="I664" s="58"/>
      <c r="J664" s="58"/>
      <c r="K664" s="58"/>
      <c r="L664" s="58"/>
      <c r="M664" s="58"/>
      <c r="N664" s="58"/>
      <c r="O664" s="90"/>
    </row>
    <row r="665" spans="3:15" x14ac:dyDescent="0.25">
      <c r="C665" s="58"/>
      <c r="D665" s="58"/>
      <c r="E665" s="58"/>
      <c r="F665" s="58"/>
      <c r="G665" s="58"/>
      <c r="H665" s="58"/>
      <c r="I665" s="58"/>
      <c r="J665" s="58"/>
      <c r="K665" s="58"/>
      <c r="L665" s="58"/>
      <c r="M665" s="58"/>
      <c r="N665" s="58"/>
      <c r="O665" s="90"/>
    </row>
    <row r="666" spans="3:15" x14ac:dyDescent="0.25">
      <c r="C666" s="58"/>
      <c r="D666" s="58"/>
      <c r="E666" s="58"/>
      <c r="F666" s="58"/>
      <c r="G666" s="58"/>
      <c r="H666" s="58"/>
      <c r="I666" s="58"/>
      <c r="J666" s="58"/>
      <c r="K666" s="58"/>
      <c r="L666" s="58"/>
      <c r="M666" s="58"/>
      <c r="N666" s="58"/>
      <c r="O666" s="90"/>
    </row>
    <row r="667" spans="3:15" x14ac:dyDescent="0.25">
      <c r="C667" s="58"/>
      <c r="D667" s="58"/>
      <c r="E667" s="58"/>
      <c r="F667" s="58"/>
      <c r="G667" s="58"/>
      <c r="H667" s="58"/>
      <c r="I667" s="58"/>
      <c r="J667" s="58"/>
      <c r="K667" s="58"/>
      <c r="L667" s="58"/>
      <c r="M667" s="58"/>
      <c r="N667" s="58"/>
      <c r="O667" s="90"/>
    </row>
    <row r="668" spans="3:15" x14ac:dyDescent="0.25">
      <c r="C668" s="58"/>
      <c r="D668" s="58"/>
      <c r="E668" s="58"/>
      <c r="F668" s="58"/>
      <c r="G668" s="58"/>
      <c r="H668" s="58"/>
      <c r="I668" s="58"/>
      <c r="J668" s="58"/>
      <c r="K668" s="58"/>
      <c r="L668" s="58"/>
      <c r="M668" s="58"/>
      <c r="N668" s="58"/>
      <c r="O668" s="90"/>
    </row>
    <row r="669" spans="3:15" x14ac:dyDescent="0.25">
      <c r="C669" s="58"/>
      <c r="D669" s="58"/>
      <c r="E669" s="58"/>
      <c r="F669" s="58"/>
      <c r="G669" s="58"/>
      <c r="H669" s="58"/>
      <c r="I669" s="58"/>
      <c r="J669" s="58"/>
      <c r="K669" s="58"/>
      <c r="L669" s="58"/>
      <c r="M669" s="58"/>
      <c r="N669" s="58"/>
      <c r="O669" s="90"/>
    </row>
    <row r="670" spans="3:15" x14ac:dyDescent="0.25">
      <c r="C670" s="58"/>
      <c r="D670" s="58"/>
      <c r="E670" s="58"/>
      <c r="F670" s="58"/>
      <c r="G670" s="58"/>
      <c r="H670" s="58"/>
      <c r="I670" s="58"/>
      <c r="J670" s="58"/>
      <c r="K670" s="58"/>
      <c r="L670" s="58"/>
      <c r="M670" s="58"/>
      <c r="N670" s="58"/>
      <c r="O670" s="90"/>
    </row>
    <row r="671" spans="3:15" x14ac:dyDescent="0.25">
      <c r="C671" s="58"/>
      <c r="D671" s="58"/>
      <c r="E671" s="58"/>
      <c r="F671" s="58"/>
      <c r="G671" s="58"/>
      <c r="H671" s="58"/>
      <c r="I671" s="58"/>
      <c r="J671" s="58"/>
      <c r="K671" s="58"/>
      <c r="L671" s="58"/>
      <c r="M671" s="58"/>
      <c r="N671" s="58"/>
      <c r="O671" s="90"/>
    </row>
    <row r="672" spans="3:15" x14ac:dyDescent="0.25">
      <c r="C672" s="58"/>
      <c r="D672" s="58"/>
      <c r="E672" s="58"/>
      <c r="F672" s="58"/>
      <c r="G672" s="58"/>
      <c r="H672" s="58"/>
      <c r="I672" s="58"/>
      <c r="J672" s="58"/>
      <c r="K672" s="58"/>
      <c r="L672" s="58"/>
      <c r="M672" s="58"/>
      <c r="N672" s="58"/>
      <c r="O672" s="90"/>
    </row>
    <row r="673" spans="3:15" x14ac:dyDescent="0.25">
      <c r="C673" s="58"/>
      <c r="D673" s="58"/>
      <c r="E673" s="58"/>
      <c r="F673" s="58"/>
      <c r="G673" s="58"/>
      <c r="H673" s="58"/>
      <c r="I673" s="58"/>
      <c r="J673" s="58"/>
      <c r="K673" s="58"/>
      <c r="L673" s="58"/>
      <c r="M673" s="58"/>
      <c r="N673" s="58"/>
      <c r="O673" s="90"/>
    </row>
    <row r="674" spans="3:15" x14ac:dyDescent="0.25">
      <c r="C674" s="58"/>
      <c r="D674" s="58"/>
      <c r="E674" s="58"/>
      <c r="F674" s="58"/>
      <c r="G674" s="58"/>
      <c r="H674" s="58"/>
      <c r="I674" s="58"/>
      <c r="J674" s="58"/>
      <c r="K674" s="58"/>
      <c r="L674" s="58"/>
      <c r="M674" s="58"/>
      <c r="N674" s="58"/>
      <c r="O674" s="90"/>
    </row>
    <row r="675" spans="3:15" x14ac:dyDescent="0.25">
      <c r="C675" s="58"/>
      <c r="D675" s="58"/>
      <c r="E675" s="58"/>
      <c r="F675" s="58"/>
      <c r="G675" s="58"/>
      <c r="H675" s="58"/>
      <c r="I675" s="58"/>
      <c r="J675" s="58"/>
      <c r="K675" s="58"/>
      <c r="L675" s="58"/>
      <c r="M675" s="58"/>
      <c r="N675" s="58"/>
      <c r="O675" s="90"/>
    </row>
    <row r="676" spans="3:15" x14ac:dyDescent="0.25">
      <c r="C676" s="58"/>
      <c r="D676" s="58"/>
      <c r="E676" s="58"/>
      <c r="F676" s="58"/>
      <c r="G676" s="58"/>
      <c r="H676" s="58"/>
      <c r="I676" s="58"/>
      <c r="J676" s="58"/>
      <c r="K676" s="58"/>
      <c r="L676" s="58"/>
      <c r="M676" s="58"/>
      <c r="N676" s="58"/>
      <c r="O676" s="90"/>
    </row>
    <row r="677" spans="3:15" x14ac:dyDescent="0.25">
      <c r="C677" s="58"/>
      <c r="D677" s="58"/>
      <c r="E677" s="58"/>
      <c r="F677" s="58"/>
      <c r="G677" s="58"/>
      <c r="H677" s="58"/>
      <c r="I677" s="58"/>
      <c r="J677" s="58"/>
      <c r="K677" s="58"/>
      <c r="L677" s="58"/>
      <c r="M677" s="58"/>
      <c r="N677" s="58"/>
      <c r="O677" s="90"/>
    </row>
    <row r="678" spans="3:15" x14ac:dyDescent="0.25">
      <c r="C678" s="58"/>
      <c r="D678" s="58"/>
      <c r="E678" s="58"/>
      <c r="F678" s="58"/>
      <c r="G678" s="58"/>
      <c r="H678" s="58"/>
      <c r="I678" s="58"/>
      <c r="J678" s="58"/>
      <c r="K678" s="58"/>
      <c r="L678" s="58"/>
      <c r="M678" s="58"/>
      <c r="N678" s="58"/>
      <c r="O678" s="90"/>
    </row>
    <row r="679" spans="3:15" x14ac:dyDescent="0.25">
      <c r="C679" s="58"/>
      <c r="D679" s="58"/>
      <c r="E679" s="58"/>
      <c r="F679" s="58"/>
      <c r="G679" s="58"/>
      <c r="H679" s="58"/>
      <c r="I679" s="58"/>
      <c r="J679" s="58"/>
      <c r="K679" s="58"/>
      <c r="L679" s="58"/>
      <c r="M679" s="58"/>
      <c r="N679" s="58"/>
      <c r="O679" s="90"/>
    </row>
    <row r="680" spans="3:15" x14ac:dyDescent="0.25">
      <c r="C680" s="58"/>
      <c r="D680" s="58"/>
      <c r="E680" s="58"/>
      <c r="F680" s="58"/>
      <c r="G680" s="58"/>
      <c r="H680" s="58"/>
      <c r="I680" s="58"/>
      <c r="J680" s="58"/>
      <c r="K680" s="58"/>
      <c r="L680" s="58"/>
      <c r="M680" s="58"/>
      <c r="N680" s="58"/>
      <c r="O680" s="90"/>
    </row>
    <row r="681" spans="3:15" x14ac:dyDescent="0.25">
      <c r="C681" s="58"/>
      <c r="D681" s="58"/>
      <c r="E681" s="58"/>
      <c r="F681" s="58"/>
      <c r="G681" s="58"/>
      <c r="H681" s="58"/>
      <c r="I681" s="58"/>
      <c r="J681" s="58"/>
      <c r="K681" s="58"/>
      <c r="L681" s="58"/>
      <c r="M681" s="58"/>
      <c r="N681" s="58"/>
      <c r="O681" s="90"/>
    </row>
    <row r="682" spans="3:15" x14ac:dyDescent="0.25">
      <c r="C682" s="58"/>
      <c r="D682" s="58"/>
      <c r="E682" s="58"/>
      <c r="F682" s="58"/>
      <c r="G682" s="58"/>
      <c r="H682" s="58"/>
      <c r="I682" s="58"/>
      <c r="J682" s="58"/>
      <c r="K682" s="58"/>
      <c r="L682" s="58"/>
      <c r="M682" s="58"/>
      <c r="N682" s="58"/>
      <c r="O682" s="90"/>
    </row>
    <row r="683" spans="3:15" x14ac:dyDescent="0.25">
      <c r="C683" s="58"/>
      <c r="D683" s="58"/>
      <c r="E683" s="58"/>
      <c r="F683" s="58"/>
      <c r="G683" s="58"/>
      <c r="H683" s="58"/>
      <c r="I683" s="58"/>
      <c r="J683" s="58"/>
      <c r="K683" s="58"/>
      <c r="L683" s="58"/>
      <c r="M683" s="58"/>
      <c r="N683" s="58"/>
      <c r="O683" s="90"/>
    </row>
    <row r="684" spans="3:15" x14ac:dyDescent="0.25">
      <c r="C684" s="58"/>
      <c r="D684" s="58"/>
      <c r="E684" s="58"/>
      <c r="F684" s="58"/>
      <c r="G684" s="58"/>
      <c r="H684" s="58"/>
      <c r="I684" s="58"/>
      <c r="J684" s="58"/>
      <c r="K684" s="58"/>
      <c r="L684" s="58"/>
      <c r="M684" s="58"/>
      <c r="N684" s="58"/>
      <c r="O684" s="90"/>
    </row>
    <row r="685" spans="3:15" x14ac:dyDescent="0.25">
      <c r="C685" s="58"/>
      <c r="D685" s="58"/>
      <c r="E685" s="58"/>
      <c r="F685" s="58"/>
      <c r="G685" s="58"/>
      <c r="H685" s="58"/>
      <c r="I685" s="58"/>
      <c r="J685" s="58"/>
      <c r="K685" s="58"/>
      <c r="L685" s="58"/>
      <c r="M685" s="58"/>
      <c r="N685" s="58"/>
      <c r="O685" s="90"/>
    </row>
    <row r="686" spans="3:15" x14ac:dyDescent="0.25">
      <c r="C686" s="58"/>
      <c r="D686" s="58"/>
      <c r="E686" s="58"/>
      <c r="F686" s="58"/>
      <c r="G686" s="58"/>
      <c r="H686" s="58"/>
      <c r="I686" s="58"/>
      <c r="J686" s="58"/>
      <c r="K686" s="58"/>
      <c r="L686" s="58"/>
      <c r="M686" s="58"/>
      <c r="N686" s="58"/>
      <c r="O686" s="90"/>
    </row>
    <row r="687" spans="3:15" x14ac:dyDescent="0.25">
      <c r="C687" s="58"/>
      <c r="D687" s="58"/>
      <c r="E687" s="58"/>
      <c r="F687" s="58"/>
      <c r="G687" s="58"/>
      <c r="H687" s="58"/>
      <c r="I687" s="58"/>
      <c r="J687" s="58"/>
      <c r="K687" s="58"/>
      <c r="L687" s="58"/>
      <c r="M687" s="58"/>
      <c r="N687" s="58"/>
      <c r="O687" s="90"/>
    </row>
    <row r="688" spans="3:15" x14ac:dyDescent="0.25">
      <c r="C688" s="58"/>
      <c r="D688" s="58"/>
      <c r="E688" s="58"/>
      <c r="F688" s="58"/>
      <c r="G688" s="58"/>
      <c r="H688" s="58"/>
      <c r="I688" s="58"/>
      <c r="J688" s="58"/>
      <c r="K688" s="58"/>
      <c r="L688" s="58"/>
      <c r="M688" s="58"/>
      <c r="N688" s="58"/>
      <c r="O688" s="90"/>
    </row>
    <row r="689" spans="3:15" x14ac:dyDescent="0.25">
      <c r="C689" s="58"/>
      <c r="D689" s="58"/>
      <c r="E689" s="58"/>
      <c r="F689" s="58"/>
      <c r="G689" s="58"/>
      <c r="H689" s="58"/>
      <c r="I689" s="58"/>
      <c r="J689" s="58"/>
      <c r="K689" s="58"/>
      <c r="L689" s="58"/>
      <c r="M689" s="58"/>
      <c r="N689" s="58"/>
      <c r="O689" s="90"/>
    </row>
    <row r="690" spans="3:15" x14ac:dyDescent="0.25">
      <c r="C690" s="58"/>
      <c r="D690" s="58"/>
      <c r="E690" s="58"/>
      <c r="F690" s="58"/>
      <c r="G690" s="58"/>
      <c r="H690" s="58"/>
      <c r="I690" s="58"/>
      <c r="J690" s="58"/>
      <c r="K690" s="58"/>
      <c r="L690" s="58"/>
      <c r="M690" s="58"/>
      <c r="N690" s="58"/>
      <c r="O690" s="90"/>
    </row>
    <row r="691" spans="3:15" x14ac:dyDescent="0.25">
      <c r="C691" s="58"/>
      <c r="D691" s="58"/>
      <c r="E691" s="58"/>
      <c r="F691" s="58"/>
      <c r="G691" s="58"/>
      <c r="H691" s="58"/>
      <c r="I691" s="58"/>
      <c r="J691" s="58"/>
      <c r="K691" s="58"/>
      <c r="L691" s="58"/>
      <c r="M691" s="58"/>
      <c r="N691" s="58"/>
      <c r="O691" s="90"/>
    </row>
    <row r="692" spans="3:15" x14ac:dyDescent="0.25">
      <c r="C692" s="58"/>
      <c r="D692" s="58"/>
      <c r="E692" s="58"/>
      <c r="F692" s="58"/>
      <c r="G692" s="58"/>
      <c r="H692" s="58"/>
      <c r="I692" s="58"/>
      <c r="J692" s="58"/>
      <c r="K692" s="58"/>
      <c r="L692" s="58"/>
      <c r="M692" s="58"/>
      <c r="N692" s="58"/>
      <c r="O692" s="90"/>
    </row>
    <row r="693" spans="3:15" x14ac:dyDescent="0.25">
      <c r="C693" s="58"/>
      <c r="D693" s="58"/>
      <c r="E693" s="58"/>
      <c r="F693" s="58"/>
      <c r="G693" s="58"/>
      <c r="H693" s="58"/>
      <c r="I693" s="58"/>
      <c r="J693" s="58"/>
      <c r="K693" s="58"/>
      <c r="L693" s="58"/>
      <c r="M693" s="58"/>
      <c r="N693" s="58"/>
      <c r="O693" s="90"/>
    </row>
    <row r="694" spans="3:15" x14ac:dyDescent="0.25">
      <c r="C694" s="58"/>
      <c r="D694" s="58"/>
      <c r="E694" s="58"/>
      <c r="F694" s="58"/>
      <c r="G694" s="58"/>
      <c r="H694" s="58"/>
      <c r="I694" s="58"/>
      <c r="J694" s="58"/>
      <c r="K694" s="58"/>
      <c r="L694" s="58"/>
      <c r="M694" s="58"/>
      <c r="N694" s="58"/>
      <c r="O694" s="90"/>
    </row>
    <row r="695" spans="3:15" x14ac:dyDescent="0.25">
      <c r="C695" s="58"/>
      <c r="D695" s="58"/>
      <c r="E695" s="58"/>
      <c r="F695" s="58"/>
      <c r="G695" s="58"/>
      <c r="H695" s="58"/>
      <c r="I695" s="58"/>
      <c r="J695" s="58"/>
      <c r="K695" s="58"/>
      <c r="L695" s="58"/>
      <c r="M695" s="58"/>
      <c r="N695" s="58"/>
      <c r="O695" s="90"/>
    </row>
    <row r="696" spans="3:15" x14ac:dyDescent="0.25">
      <c r="C696" s="58"/>
      <c r="D696" s="58"/>
      <c r="E696" s="58"/>
      <c r="F696" s="58"/>
      <c r="G696" s="58"/>
      <c r="H696" s="58"/>
      <c r="I696" s="58"/>
      <c r="J696" s="58"/>
      <c r="K696" s="58"/>
      <c r="L696" s="58"/>
      <c r="M696" s="58"/>
      <c r="N696" s="58"/>
      <c r="O696" s="90"/>
    </row>
    <row r="697" spans="3:15" x14ac:dyDescent="0.25">
      <c r="C697" s="58"/>
      <c r="D697" s="58"/>
      <c r="E697" s="58"/>
      <c r="F697" s="58"/>
      <c r="G697" s="58"/>
      <c r="H697" s="58"/>
      <c r="I697" s="58"/>
      <c r="J697" s="58"/>
      <c r="K697" s="58"/>
      <c r="L697" s="58"/>
      <c r="M697" s="58"/>
      <c r="N697" s="58"/>
      <c r="O697" s="90"/>
    </row>
    <row r="698" spans="3:15" x14ac:dyDescent="0.25">
      <c r="C698" s="58"/>
      <c r="D698" s="58"/>
      <c r="E698" s="58"/>
      <c r="F698" s="58"/>
      <c r="G698" s="58"/>
      <c r="H698" s="58"/>
      <c r="I698" s="58"/>
      <c r="J698" s="58"/>
      <c r="K698" s="58"/>
      <c r="L698" s="58"/>
      <c r="M698" s="58"/>
      <c r="N698" s="58"/>
      <c r="O698" s="90"/>
    </row>
    <row r="699" spans="3:15" x14ac:dyDescent="0.25">
      <c r="C699" s="58"/>
      <c r="D699" s="58"/>
      <c r="E699" s="58"/>
      <c r="F699" s="58"/>
      <c r="G699" s="58"/>
      <c r="H699" s="58"/>
      <c r="I699" s="58"/>
      <c r="J699" s="58"/>
      <c r="K699" s="58"/>
      <c r="L699" s="58"/>
      <c r="M699" s="58"/>
      <c r="N699" s="58"/>
      <c r="O699" s="90"/>
    </row>
    <row r="700" spans="3:15" x14ac:dyDescent="0.25">
      <c r="C700" s="58"/>
      <c r="D700" s="58"/>
      <c r="E700" s="58"/>
      <c r="F700" s="58"/>
      <c r="G700" s="58"/>
      <c r="H700" s="58"/>
      <c r="I700" s="58"/>
      <c r="J700" s="58"/>
      <c r="K700" s="58"/>
      <c r="L700" s="58"/>
      <c r="M700" s="58"/>
      <c r="N700" s="58"/>
      <c r="O700" s="90"/>
    </row>
    <row r="701" spans="3:15" x14ac:dyDescent="0.25">
      <c r="C701" s="58"/>
      <c r="D701" s="58"/>
      <c r="E701" s="58"/>
      <c r="F701" s="58"/>
      <c r="G701" s="58"/>
      <c r="H701" s="58"/>
      <c r="I701" s="58"/>
      <c r="J701" s="58"/>
      <c r="K701" s="58"/>
      <c r="L701" s="58"/>
      <c r="M701" s="58"/>
      <c r="N701" s="58"/>
      <c r="O701" s="90"/>
    </row>
    <row r="702" spans="3:15" x14ac:dyDescent="0.25">
      <c r="C702" s="58"/>
      <c r="D702" s="58"/>
      <c r="E702" s="58"/>
      <c r="F702" s="58"/>
      <c r="G702" s="58"/>
      <c r="H702" s="58"/>
      <c r="I702" s="58"/>
      <c r="J702" s="58"/>
      <c r="K702" s="58"/>
      <c r="L702" s="58"/>
      <c r="M702" s="58"/>
      <c r="N702" s="58"/>
      <c r="O702" s="90"/>
    </row>
    <row r="703" spans="3:15" x14ac:dyDescent="0.25">
      <c r="C703" s="58"/>
      <c r="D703" s="58"/>
      <c r="E703" s="58"/>
      <c r="F703" s="58"/>
      <c r="G703" s="58"/>
      <c r="H703" s="58"/>
      <c r="I703" s="58"/>
      <c r="J703" s="58"/>
      <c r="K703" s="58"/>
      <c r="L703" s="58"/>
      <c r="M703" s="58"/>
      <c r="N703" s="58"/>
      <c r="O703" s="90"/>
    </row>
    <row r="704" spans="3:15" x14ac:dyDescent="0.25">
      <c r="C704" s="58"/>
      <c r="D704" s="58"/>
      <c r="E704" s="58"/>
      <c r="F704" s="58"/>
      <c r="G704" s="58"/>
      <c r="H704" s="58"/>
      <c r="I704" s="58"/>
      <c r="J704" s="58"/>
      <c r="K704" s="58"/>
      <c r="L704" s="58"/>
      <c r="M704" s="58"/>
      <c r="N704" s="58"/>
      <c r="O704" s="90"/>
    </row>
    <row r="705" spans="3:15" x14ac:dyDescent="0.25">
      <c r="C705" s="58"/>
      <c r="D705" s="58"/>
      <c r="E705" s="58"/>
      <c r="F705" s="58"/>
      <c r="G705" s="58"/>
      <c r="H705" s="58"/>
      <c r="I705" s="58"/>
      <c r="J705" s="58"/>
      <c r="K705" s="58"/>
      <c r="L705" s="58"/>
      <c r="M705" s="58"/>
      <c r="N705" s="58"/>
      <c r="O705" s="90"/>
    </row>
    <row r="706" spans="3:15" x14ac:dyDescent="0.25">
      <c r="C706" s="58"/>
      <c r="D706" s="58"/>
      <c r="E706" s="58"/>
      <c r="F706" s="58"/>
      <c r="G706" s="58"/>
      <c r="H706" s="58"/>
      <c r="I706" s="58"/>
      <c r="J706" s="58"/>
      <c r="K706" s="58"/>
      <c r="L706" s="58"/>
      <c r="M706" s="58"/>
      <c r="N706" s="58"/>
      <c r="O706" s="90"/>
    </row>
    <row r="707" spans="3:15" x14ac:dyDescent="0.25">
      <c r="C707" s="58"/>
      <c r="D707" s="58"/>
      <c r="E707" s="58"/>
      <c r="F707" s="58"/>
      <c r="G707" s="58"/>
      <c r="H707" s="58"/>
      <c r="I707" s="58"/>
      <c r="J707" s="58"/>
      <c r="K707" s="58"/>
      <c r="L707" s="58"/>
      <c r="M707" s="58"/>
      <c r="N707" s="58"/>
      <c r="O707" s="90"/>
    </row>
    <row r="708" spans="3:15" x14ac:dyDescent="0.25">
      <c r="C708" s="58"/>
      <c r="D708" s="58"/>
      <c r="E708" s="58"/>
      <c r="F708" s="58"/>
      <c r="G708" s="58"/>
      <c r="H708" s="58"/>
      <c r="I708" s="58"/>
      <c r="J708" s="58"/>
      <c r="K708" s="58"/>
      <c r="L708" s="58"/>
      <c r="M708" s="58"/>
      <c r="N708" s="58"/>
      <c r="O708" s="90"/>
    </row>
    <row r="709" spans="3:15" x14ac:dyDescent="0.25">
      <c r="C709" s="58"/>
      <c r="D709" s="58"/>
      <c r="E709" s="58"/>
      <c r="F709" s="58"/>
      <c r="G709" s="58"/>
      <c r="H709" s="58"/>
      <c r="I709" s="58"/>
      <c r="J709" s="58"/>
      <c r="K709" s="58"/>
      <c r="L709" s="58"/>
      <c r="M709" s="58"/>
      <c r="N709" s="58"/>
      <c r="O709" s="90"/>
    </row>
    <row r="710" spans="3:15" x14ac:dyDescent="0.25">
      <c r="C710" s="58"/>
      <c r="D710" s="58"/>
      <c r="E710" s="58"/>
      <c r="F710" s="58"/>
      <c r="G710" s="58"/>
      <c r="H710" s="58"/>
      <c r="I710" s="58"/>
      <c r="J710" s="58"/>
      <c r="K710" s="58"/>
      <c r="L710" s="58"/>
      <c r="M710" s="58"/>
      <c r="N710" s="58"/>
      <c r="O710" s="90"/>
    </row>
    <row r="711" spans="3:15" x14ac:dyDescent="0.25">
      <c r="C711" s="58"/>
      <c r="D711" s="58"/>
      <c r="E711" s="58"/>
      <c r="F711" s="58"/>
      <c r="G711" s="58"/>
      <c r="H711" s="58"/>
      <c r="I711" s="58"/>
      <c r="J711" s="58"/>
      <c r="K711" s="58"/>
      <c r="L711" s="58"/>
      <c r="M711" s="58"/>
      <c r="N711" s="58"/>
      <c r="O711" s="90"/>
    </row>
    <row r="712" spans="3:15" x14ac:dyDescent="0.25">
      <c r="C712" s="58"/>
      <c r="D712" s="58"/>
      <c r="E712" s="58"/>
      <c r="F712" s="58"/>
      <c r="G712" s="58"/>
      <c r="H712" s="58"/>
      <c r="I712" s="58"/>
      <c r="J712" s="58"/>
      <c r="K712" s="58"/>
      <c r="L712" s="58"/>
      <c r="M712" s="58"/>
      <c r="N712" s="58"/>
      <c r="O712" s="90"/>
    </row>
    <row r="713" spans="3:15" x14ac:dyDescent="0.25">
      <c r="C713" s="58"/>
      <c r="D713" s="58"/>
      <c r="E713" s="58"/>
      <c r="F713" s="58"/>
      <c r="G713" s="58"/>
      <c r="H713" s="58"/>
      <c r="I713" s="58"/>
      <c r="J713" s="58"/>
      <c r="K713" s="58"/>
      <c r="L713" s="58"/>
      <c r="M713" s="58"/>
      <c r="N713" s="58"/>
      <c r="O713" s="90"/>
    </row>
    <row r="714" spans="3:15" x14ac:dyDescent="0.25">
      <c r="C714" s="58"/>
      <c r="D714" s="58"/>
      <c r="E714" s="58"/>
      <c r="F714" s="58"/>
      <c r="G714" s="58"/>
      <c r="H714" s="58"/>
      <c r="I714" s="58"/>
      <c r="J714" s="58"/>
      <c r="K714" s="58"/>
      <c r="L714" s="58"/>
      <c r="M714" s="58"/>
      <c r="N714" s="58"/>
      <c r="O714" s="90"/>
    </row>
    <row r="715" spans="3:15" x14ac:dyDescent="0.25">
      <c r="C715" s="58"/>
      <c r="D715" s="58"/>
      <c r="E715" s="58"/>
      <c r="F715" s="58"/>
      <c r="G715" s="58"/>
      <c r="H715" s="58"/>
      <c r="I715" s="58"/>
      <c r="J715" s="58"/>
      <c r="K715" s="58"/>
      <c r="L715" s="58"/>
      <c r="M715" s="58"/>
      <c r="N715" s="58"/>
      <c r="O715" s="90"/>
    </row>
    <row r="716" spans="3:15" x14ac:dyDescent="0.25">
      <c r="C716" s="58"/>
      <c r="D716" s="58"/>
      <c r="E716" s="58"/>
      <c r="F716" s="58"/>
      <c r="G716" s="58"/>
      <c r="H716" s="58"/>
      <c r="I716" s="58"/>
      <c r="J716" s="58"/>
      <c r="K716" s="58"/>
      <c r="L716" s="58"/>
      <c r="M716" s="58"/>
      <c r="N716" s="58"/>
      <c r="O716" s="90"/>
    </row>
    <row r="717" spans="3:15" x14ac:dyDescent="0.25">
      <c r="C717" s="58"/>
      <c r="D717" s="58"/>
      <c r="E717" s="58"/>
      <c r="F717" s="58"/>
      <c r="G717" s="58"/>
      <c r="H717" s="58"/>
      <c r="I717" s="58"/>
      <c r="J717" s="58"/>
      <c r="K717" s="58"/>
      <c r="L717" s="58"/>
      <c r="M717" s="58"/>
      <c r="N717" s="58"/>
      <c r="O717" s="90"/>
    </row>
    <row r="718" spans="3:15" x14ac:dyDescent="0.25">
      <c r="C718" s="58"/>
      <c r="D718" s="58"/>
      <c r="E718" s="58"/>
      <c r="F718" s="58"/>
      <c r="G718" s="58"/>
      <c r="H718" s="58"/>
      <c r="I718" s="58"/>
      <c r="J718" s="58"/>
      <c r="K718" s="58"/>
      <c r="L718" s="58"/>
      <c r="M718" s="58"/>
      <c r="N718" s="58"/>
      <c r="O718" s="90"/>
    </row>
    <row r="719" spans="3:15" x14ac:dyDescent="0.25">
      <c r="C719" s="58"/>
      <c r="D719" s="58"/>
      <c r="E719" s="58"/>
      <c r="F719" s="58"/>
      <c r="G719" s="58"/>
      <c r="H719" s="58"/>
      <c r="I719" s="58"/>
      <c r="J719" s="58"/>
      <c r="K719" s="58"/>
      <c r="L719" s="58"/>
      <c r="M719" s="58"/>
      <c r="N719" s="58"/>
      <c r="O719" s="90"/>
    </row>
    <row r="720" spans="3:15" x14ac:dyDescent="0.25">
      <c r="C720" s="58"/>
      <c r="D720" s="58"/>
      <c r="E720" s="58"/>
      <c r="F720" s="58"/>
      <c r="G720" s="58"/>
      <c r="H720" s="58"/>
      <c r="I720" s="58"/>
      <c r="J720" s="58"/>
      <c r="K720" s="58"/>
      <c r="L720" s="58"/>
      <c r="M720" s="58"/>
      <c r="N720" s="58"/>
      <c r="O720" s="90"/>
    </row>
    <row r="721" spans="3:15" x14ac:dyDescent="0.25">
      <c r="C721" s="58"/>
      <c r="D721" s="58"/>
      <c r="E721" s="58"/>
      <c r="F721" s="58"/>
      <c r="G721" s="58"/>
      <c r="H721" s="58"/>
      <c r="I721" s="58"/>
      <c r="J721" s="58"/>
      <c r="K721" s="58"/>
      <c r="L721" s="58"/>
      <c r="M721" s="58"/>
      <c r="N721" s="58"/>
      <c r="O721" s="90"/>
    </row>
    <row r="722" spans="3:15" x14ac:dyDescent="0.25">
      <c r="C722" s="58"/>
      <c r="D722" s="58"/>
      <c r="E722" s="58"/>
      <c r="F722" s="58"/>
      <c r="G722" s="58"/>
      <c r="H722" s="58"/>
      <c r="I722" s="58"/>
      <c r="J722" s="58"/>
      <c r="K722" s="58"/>
      <c r="L722" s="58"/>
      <c r="M722" s="58"/>
      <c r="N722" s="58"/>
      <c r="O722" s="90"/>
    </row>
    <row r="723" spans="3:15" x14ac:dyDescent="0.25">
      <c r="C723" s="58"/>
      <c r="D723" s="58"/>
      <c r="E723" s="58"/>
      <c r="F723" s="58"/>
      <c r="G723" s="58"/>
      <c r="H723" s="58"/>
      <c r="I723" s="58"/>
      <c r="J723" s="58"/>
      <c r="K723" s="58"/>
      <c r="L723" s="58"/>
      <c r="M723" s="58"/>
      <c r="N723" s="58"/>
      <c r="O723" s="90"/>
    </row>
    <row r="724" spans="3:15" x14ac:dyDescent="0.25">
      <c r="C724" s="58"/>
      <c r="D724" s="58"/>
      <c r="E724" s="58"/>
      <c r="F724" s="58"/>
      <c r="G724" s="58"/>
      <c r="H724" s="58"/>
      <c r="I724" s="58"/>
      <c r="J724" s="58"/>
      <c r="K724" s="58"/>
      <c r="L724" s="58"/>
      <c r="M724" s="58"/>
      <c r="N724" s="58"/>
      <c r="O724" s="90"/>
    </row>
    <row r="725" spans="3:15" x14ac:dyDescent="0.25">
      <c r="C725" s="58"/>
      <c r="D725" s="58"/>
      <c r="E725" s="58"/>
      <c r="F725" s="58"/>
      <c r="G725" s="58"/>
      <c r="H725" s="58"/>
      <c r="I725" s="58"/>
      <c r="J725" s="58"/>
      <c r="K725" s="58"/>
      <c r="L725" s="58"/>
      <c r="M725" s="58"/>
      <c r="N725" s="58"/>
      <c r="O725" s="90"/>
    </row>
    <row r="726" spans="3:15" x14ac:dyDescent="0.25">
      <c r="C726" s="58"/>
      <c r="D726" s="58"/>
      <c r="E726" s="58"/>
      <c r="F726" s="58"/>
      <c r="G726" s="58"/>
      <c r="H726" s="58"/>
      <c r="I726" s="58"/>
      <c r="J726" s="58"/>
      <c r="K726" s="58"/>
      <c r="L726" s="58"/>
      <c r="M726" s="58"/>
      <c r="N726" s="58"/>
      <c r="O726" s="90"/>
    </row>
    <row r="727" spans="3:15" x14ac:dyDescent="0.25">
      <c r="C727" s="58"/>
      <c r="D727" s="58"/>
      <c r="E727" s="58"/>
      <c r="F727" s="58"/>
      <c r="G727" s="58"/>
      <c r="H727" s="58"/>
      <c r="I727" s="58"/>
      <c r="J727" s="58"/>
      <c r="K727" s="58"/>
      <c r="L727" s="58"/>
      <c r="M727" s="58"/>
      <c r="N727" s="58"/>
      <c r="O727" s="90"/>
    </row>
    <row r="728" spans="3:15" x14ac:dyDescent="0.25">
      <c r="C728" s="58"/>
      <c r="D728" s="58"/>
      <c r="E728" s="58"/>
      <c r="F728" s="58"/>
      <c r="G728" s="58"/>
      <c r="H728" s="58"/>
      <c r="I728" s="58"/>
      <c r="J728" s="58"/>
      <c r="K728" s="58"/>
      <c r="L728" s="58"/>
      <c r="M728" s="58"/>
      <c r="N728" s="58"/>
      <c r="O728" s="90"/>
    </row>
    <row r="729" spans="3:15" x14ac:dyDescent="0.25">
      <c r="C729" s="58"/>
      <c r="D729" s="58"/>
      <c r="E729" s="58"/>
      <c r="F729" s="58"/>
      <c r="G729" s="58"/>
      <c r="H729" s="58"/>
      <c r="I729" s="58"/>
      <c r="J729" s="58"/>
      <c r="K729" s="58"/>
      <c r="L729" s="58"/>
      <c r="M729" s="58"/>
      <c r="N729" s="58"/>
      <c r="O729" s="90"/>
    </row>
    <row r="730" spans="3:15" x14ac:dyDescent="0.25">
      <c r="C730" s="58"/>
      <c r="D730" s="58"/>
      <c r="E730" s="58"/>
      <c r="F730" s="58"/>
      <c r="G730" s="58"/>
      <c r="H730" s="58"/>
      <c r="I730" s="58"/>
      <c r="J730" s="58"/>
      <c r="K730" s="58"/>
      <c r="L730" s="58"/>
      <c r="M730" s="58"/>
      <c r="N730" s="58"/>
      <c r="O730" s="90"/>
    </row>
    <row r="731" spans="3:15" x14ac:dyDescent="0.25">
      <c r="C731" s="58"/>
      <c r="D731" s="58"/>
      <c r="E731" s="58"/>
      <c r="F731" s="58"/>
      <c r="G731" s="58"/>
      <c r="H731" s="58"/>
      <c r="I731" s="58"/>
      <c r="J731" s="58"/>
      <c r="K731" s="58"/>
      <c r="L731" s="58"/>
      <c r="M731" s="58"/>
      <c r="N731" s="58"/>
      <c r="O731" s="90"/>
    </row>
    <row r="732" spans="3:15" x14ac:dyDescent="0.25">
      <c r="C732" s="58"/>
      <c r="D732" s="58"/>
      <c r="E732" s="58"/>
      <c r="F732" s="58"/>
      <c r="G732" s="58"/>
      <c r="H732" s="58"/>
      <c r="I732" s="58"/>
      <c r="J732" s="58"/>
      <c r="K732" s="58"/>
      <c r="L732" s="58"/>
      <c r="M732" s="58"/>
      <c r="N732" s="58"/>
      <c r="O732" s="90"/>
    </row>
    <row r="733" spans="3:15" x14ac:dyDescent="0.25">
      <c r="C733" s="58"/>
      <c r="D733" s="58"/>
      <c r="E733" s="58"/>
      <c r="F733" s="58"/>
      <c r="G733" s="58"/>
      <c r="H733" s="58"/>
      <c r="I733" s="58"/>
      <c r="J733" s="58"/>
      <c r="K733" s="58"/>
      <c r="L733" s="58"/>
      <c r="M733" s="58"/>
      <c r="N733" s="58"/>
      <c r="O733" s="90"/>
    </row>
    <row r="734" spans="3:15" x14ac:dyDescent="0.25">
      <c r="C734" s="58"/>
      <c r="D734" s="58"/>
      <c r="E734" s="58"/>
      <c r="F734" s="58"/>
      <c r="G734" s="58"/>
      <c r="H734" s="58"/>
      <c r="I734" s="58"/>
      <c r="J734" s="58"/>
      <c r="K734" s="58"/>
      <c r="L734" s="58"/>
      <c r="M734" s="58"/>
      <c r="N734" s="58"/>
      <c r="O734" s="90"/>
    </row>
    <row r="735" spans="3:15" x14ac:dyDescent="0.25">
      <c r="C735" s="58"/>
      <c r="D735" s="58"/>
      <c r="E735" s="58"/>
      <c r="F735" s="58"/>
      <c r="G735" s="58"/>
      <c r="H735" s="58"/>
      <c r="I735" s="58"/>
      <c r="J735" s="58"/>
      <c r="K735" s="58"/>
      <c r="L735" s="58"/>
      <c r="M735" s="58"/>
      <c r="N735" s="58"/>
      <c r="O735" s="90"/>
    </row>
    <row r="736" spans="3:15" x14ac:dyDescent="0.25">
      <c r="C736" s="58"/>
      <c r="D736" s="58"/>
      <c r="E736" s="58"/>
      <c r="F736" s="58"/>
      <c r="G736" s="58"/>
      <c r="H736" s="58"/>
      <c r="I736" s="58"/>
      <c r="J736" s="58"/>
      <c r="K736" s="58"/>
      <c r="L736" s="58"/>
      <c r="M736" s="58"/>
      <c r="N736" s="58"/>
      <c r="O736" s="90"/>
    </row>
    <row r="737" spans="3:15" x14ac:dyDescent="0.25">
      <c r="C737" s="58"/>
      <c r="D737" s="58"/>
      <c r="E737" s="58"/>
      <c r="F737" s="58"/>
      <c r="G737" s="58"/>
      <c r="H737" s="58"/>
      <c r="I737" s="58"/>
      <c r="J737" s="58"/>
      <c r="K737" s="58"/>
      <c r="L737" s="58"/>
      <c r="M737" s="58"/>
      <c r="N737" s="58"/>
      <c r="O737" s="90"/>
    </row>
    <row r="738" spans="3:15" x14ac:dyDescent="0.25">
      <c r="C738" s="58"/>
      <c r="D738" s="58"/>
      <c r="E738" s="58"/>
      <c r="F738" s="58"/>
      <c r="G738" s="58"/>
      <c r="H738" s="58"/>
      <c r="I738" s="58"/>
      <c r="J738" s="58"/>
      <c r="K738" s="58"/>
      <c r="L738" s="58"/>
      <c r="M738" s="58"/>
      <c r="N738" s="58"/>
      <c r="O738" s="90"/>
    </row>
    <row r="739" spans="3:15" x14ac:dyDescent="0.25">
      <c r="C739" s="58"/>
      <c r="D739" s="58"/>
      <c r="E739" s="58"/>
      <c r="F739" s="58"/>
      <c r="G739" s="58"/>
      <c r="H739" s="58"/>
      <c r="I739" s="58"/>
      <c r="J739" s="58"/>
      <c r="K739" s="58"/>
      <c r="L739" s="58"/>
      <c r="M739" s="58"/>
      <c r="N739" s="58"/>
      <c r="O739" s="90"/>
    </row>
    <row r="740" spans="3:15" x14ac:dyDescent="0.25">
      <c r="C740" s="58"/>
      <c r="D740" s="58"/>
      <c r="E740" s="58"/>
      <c r="F740" s="58"/>
      <c r="G740" s="58"/>
      <c r="H740" s="58"/>
      <c r="I740" s="58"/>
      <c r="J740" s="58"/>
      <c r="K740" s="58"/>
      <c r="L740" s="58"/>
      <c r="M740" s="58"/>
      <c r="N740" s="58"/>
      <c r="O740" s="90"/>
    </row>
    <row r="741" spans="3:15" x14ac:dyDescent="0.25">
      <c r="C741" s="58"/>
      <c r="D741" s="58"/>
      <c r="E741" s="58"/>
      <c r="F741" s="58"/>
      <c r="G741" s="58"/>
      <c r="H741" s="58"/>
      <c r="I741" s="58"/>
      <c r="J741" s="58"/>
      <c r="K741" s="58"/>
      <c r="L741" s="58"/>
      <c r="M741" s="58"/>
      <c r="N741" s="58"/>
      <c r="O741" s="90"/>
    </row>
    <row r="742" spans="3:15" x14ac:dyDescent="0.25">
      <c r="C742" s="58"/>
      <c r="D742" s="58"/>
      <c r="E742" s="58"/>
      <c r="F742" s="58"/>
      <c r="G742" s="58"/>
      <c r="H742" s="58"/>
      <c r="I742" s="58"/>
      <c r="J742" s="58"/>
      <c r="K742" s="58"/>
      <c r="L742" s="58"/>
      <c r="M742" s="58"/>
      <c r="N742" s="58"/>
      <c r="O742" s="90"/>
    </row>
    <row r="743" spans="3:15" x14ac:dyDescent="0.25">
      <c r="C743" s="58"/>
      <c r="D743" s="58"/>
      <c r="E743" s="58"/>
      <c r="F743" s="58"/>
      <c r="G743" s="58"/>
      <c r="H743" s="58"/>
      <c r="I743" s="58"/>
      <c r="J743" s="58"/>
      <c r="K743" s="58"/>
      <c r="L743" s="58"/>
      <c r="M743" s="58"/>
      <c r="N743" s="58"/>
      <c r="O743" s="90"/>
    </row>
    <row r="744" spans="3:15" x14ac:dyDescent="0.25">
      <c r="C744" s="58"/>
      <c r="D744" s="58"/>
      <c r="E744" s="58"/>
      <c r="F744" s="58"/>
      <c r="G744" s="58"/>
      <c r="H744" s="58"/>
      <c r="I744" s="58"/>
      <c r="J744" s="58"/>
      <c r="K744" s="58"/>
      <c r="L744" s="58"/>
      <c r="M744" s="58"/>
      <c r="N744" s="58"/>
      <c r="O744" s="90"/>
    </row>
    <row r="745" spans="3:15" x14ac:dyDescent="0.25">
      <c r="C745" s="58"/>
      <c r="D745" s="58"/>
      <c r="E745" s="58"/>
      <c r="F745" s="58"/>
      <c r="G745" s="58"/>
      <c r="H745" s="58"/>
      <c r="I745" s="58"/>
      <c r="J745" s="58"/>
      <c r="K745" s="58"/>
      <c r="L745" s="58"/>
      <c r="M745" s="58"/>
      <c r="N745" s="58"/>
      <c r="O745" s="90"/>
    </row>
    <row r="746" spans="3:15" x14ac:dyDescent="0.25">
      <c r="C746" s="58"/>
      <c r="D746" s="58"/>
      <c r="E746" s="58"/>
      <c r="F746" s="58"/>
      <c r="G746" s="58"/>
      <c r="H746" s="58"/>
      <c r="I746" s="58"/>
      <c r="J746" s="58"/>
      <c r="K746" s="58"/>
      <c r="L746" s="58"/>
      <c r="M746" s="58"/>
      <c r="N746" s="58"/>
      <c r="O746" s="90"/>
    </row>
    <row r="747" spans="3:15" x14ac:dyDescent="0.25">
      <c r="C747" s="58"/>
      <c r="D747" s="58"/>
      <c r="E747" s="58"/>
      <c r="F747" s="58"/>
      <c r="G747" s="58"/>
      <c r="H747" s="58"/>
      <c r="I747" s="58"/>
      <c r="J747" s="58"/>
      <c r="K747" s="58"/>
      <c r="L747" s="58"/>
      <c r="M747" s="58"/>
      <c r="N747" s="58"/>
      <c r="O747" s="90"/>
    </row>
    <row r="748" spans="3:15" x14ac:dyDescent="0.25">
      <c r="C748" s="58"/>
      <c r="D748" s="58"/>
      <c r="E748" s="58"/>
      <c r="F748" s="58"/>
      <c r="G748" s="58"/>
      <c r="H748" s="58"/>
      <c r="I748" s="58"/>
      <c r="J748" s="58"/>
      <c r="K748" s="58"/>
      <c r="L748" s="58"/>
      <c r="M748" s="58"/>
      <c r="N748" s="58"/>
      <c r="O748" s="90"/>
    </row>
    <row r="749" spans="3:15" x14ac:dyDescent="0.25">
      <c r="C749" s="58"/>
      <c r="D749" s="58"/>
      <c r="E749" s="58"/>
      <c r="F749" s="58"/>
      <c r="G749" s="58"/>
      <c r="H749" s="58"/>
      <c r="I749" s="58"/>
      <c r="J749" s="58"/>
      <c r="K749" s="58"/>
      <c r="L749" s="58"/>
      <c r="M749" s="58"/>
      <c r="N749" s="58"/>
      <c r="O749" s="90"/>
    </row>
    <row r="750" spans="3:15" x14ac:dyDescent="0.25">
      <c r="C750" s="58"/>
      <c r="D750" s="58"/>
      <c r="E750" s="58"/>
      <c r="F750" s="58"/>
      <c r="G750" s="58"/>
      <c r="H750" s="58"/>
      <c r="I750" s="58"/>
      <c r="J750" s="58"/>
      <c r="K750" s="58"/>
      <c r="L750" s="58"/>
      <c r="M750" s="58"/>
      <c r="N750" s="58"/>
      <c r="O750" s="90"/>
    </row>
    <row r="751" spans="3:15" x14ac:dyDescent="0.25">
      <c r="C751" s="58"/>
      <c r="D751" s="58"/>
      <c r="E751" s="58"/>
      <c r="F751" s="58"/>
      <c r="G751" s="58"/>
      <c r="H751" s="58"/>
      <c r="I751" s="58"/>
      <c r="J751" s="58"/>
      <c r="K751" s="58"/>
      <c r="L751" s="58"/>
      <c r="M751" s="58"/>
      <c r="N751" s="58"/>
      <c r="O751" s="90"/>
    </row>
    <row r="752" spans="3:15" x14ac:dyDescent="0.25">
      <c r="C752" s="58"/>
      <c r="D752" s="58"/>
      <c r="E752" s="58"/>
      <c r="F752" s="58"/>
      <c r="G752" s="58"/>
      <c r="H752" s="58"/>
      <c r="I752" s="58"/>
      <c r="J752" s="58"/>
      <c r="K752" s="58"/>
      <c r="L752" s="58"/>
      <c r="M752" s="58"/>
      <c r="N752" s="58"/>
      <c r="O752" s="90"/>
    </row>
    <row r="753" spans="3:15" x14ac:dyDescent="0.25">
      <c r="C753" s="58"/>
      <c r="D753" s="58"/>
      <c r="E753" s="58"/>
      <c r="F753" s="58"/>
      <c r="G753" s="58"/>
      <c r="H753" s="58"/>
      <c r="I753" s="58"/>
      <c r="J753" s="58"/>
      <c r="K753" s="58"/>
      <c r="L753" s="58"/>
      <c r="M753" s="58"/>
      <c r="N753" s="58"/>
      <c r="O753" s="90"/>
    </row>
    <row r="754" spans="3:15" x14ac:dyDescent="0.25">
      <c r="C754" s="58"/>
      <c r="D754" s="58"/>
      <c r="E754" s="58"/>
      <c r="F754" s="58"/>
      <c r="G754" s="58"/>
      <c r="H754" s="58"/>
      <c r="I754" s="58"/>
      <c r="J754" s="58"/>
      <c r="K754" s="58"/>
      <c r="L754" s="58"/>
      <c r="M754" s="58"/>
      <c r="N754" s="58"/>
      <c r="O754" s="90"/>
    </row>
    <row r="755" spans="3:15" x14ac:dyDescent="0.25">
      <c r="C755" s="58"/>
      <c r="D755" s="58"/>
      <c r="E755" s="58"/>
      <c r="F755" s="58"/>
      <c r="G755" s="58"/>
      <c r="H755" s="58"/>
      <c r="I755" s="58"/>
      <c r="J755" s="58"/>
      <c r="K755" s="58"/>
      <c r="L755" s="58"/>
      <c r="M755" s="58"/>
      <c r="N755" s="58"/>
      <c r="O755" s="90"/>
    </row>
    <row r="756" spans="3:15" x14ac:dyDescent="0.25">
      <c r="C756" s="58"/>
      <c r="D756" s="58"/>
      <c r="E756" s="58"/>
      <c r="F756" s="58"/>
      <c r="G756" s="58"/>
      <c r="H756" s="58"/>
      <c r="I756" s="58"/>
      <c r="J756" s="58"/>
      <c r="K756" s="58"/>
      <c r="L756" s="58"/>
      <c r="M756" s="58"/>
      <c r="N756" s="58"/>
      <c r="O756" s="90"/>
    </row>
    <row r="757" spans="3:15" x14ac:dyDescent="0.25">
      <c r="C757" s="58"/>
      <c r="D757" s="58"/>
      <c r="E757" s="58"/>
      <c r="F757" s="58"/>
      <c r="G757" s="58"/>
      <c r="H757" s="58"/>
      <c r="I757" s="58"/>
      <c r="J757" s="58"/>
      <c r="K757" s="58"/>
      <c r="L757" s="58"/>
      <c r="M757" s="58"/>
      <c r="N757" s="58"/>
      <c r="O757" s="90"/>
    </row>
    <row r="758" spans="3:15" x14ac:dyDescent="0.25">
      <c r="C758" s="58"/>
      <c r="D758" s="58"/>
      <c r="E758" s="58"/>
      <c r="F758" s="58"/>
      <c r="G758" s="58"/>
      <c r="H758" s="58"/>
      <c r="I758" s="58"/>
      <c r="J758" s="58"/>
      <c r="K758" s="58"/>
      <c r="L758" s="58"/>
      <c r="M758" s="58"/>
      <c r="N758" s="58"/>
      <c r="O758" s="90"/>
    </row>
    <row r="759" spans="3:15" x14ac:dyDescent="0.25">
      <c r="C759" s="58"/>
      <c r="D759" s="58"/>
      <c r="E759" s="58"/>
      <c r="F759" s="58"/>
      <c r="G759" s="58"/>
      <c r="H759" s="58"/>
      <c r="I759" s="58"/>
      <c r="J759" s="58"/>
      <c r="K759" s="58"/>
      <c r="L759" s="58"/>
      <c r="M759" s="58"/>
      <c r="N759" s="58"/>
      <c r="O759" s="90"/>
    </row>
    <row r="760" spans="3:15" x14ac:dyDescent="0.25">
      <c r="C760" s="58"/>
      <c r="D760" s="58"/>
      <c r="E760" s="58"/>
      <c r="F760" s="58"/>
      <c r="G760" s="58"/>
      <c r="H760" s="58"/>
      <c r="I760" s="58"/>
      <c r="J760" s="58"/>
      <c r="K760" s="58"/>
      <c r="L760" s="58"/>
      <c r="M760" s="58"/>
      <c r="N760" s="58"/>
      <c r="O760" s="90"/>
    </row>
    <row r="761" spans="3:15" x14ac:dyDescent="0.25">
      <c r="C761" s="58"/>
      <c r="D761" s="58"/>
      <c r="E761" s="58"/>
      <c r="F761" s="58"/>
      <c r="G761" s="58"/>
      <c r="H761" s="58"/>
      <c r="I761" s="58"/>
      <c r="J761" s="58"/>
      <c r="K761" s="58"/>
      <c r="L761" s="58"/>
      <c r="M761" s="58"/>
      <c r="N761" s="58"/>
      <c r="O761" s="90"/>
    </row>
    <row r="762" spans="3:15" x14ac:dyDescent="0.25">
      <c r="C762" s="58"/>
      <c r="D762" s="58"/>
      <c r="E762" s="58"/>
      <c r="F762" s="58"/>
      <c r="G762" s="58"/>
      <c r="H762" s="58"/>
      <c r="I762" s="58"/>
      <c r="J762" s="58"/>
      <c r="K762" s="58"/>
      <c r="L762" s="58"/>
      <c r="M762" s="58"/>
      <c r="N762" s="58"/>
      <c r="O762" s="90"/>
    </row>
    <row r="763" spans="3:15" x14ac:dyDescent="0.25">
      <c r="C763" s="58"/>
      <c r="D763" s="58"/>
      <c r="E763" s="58"/>
      <c r="F763" s="58"/>
      <c r="G763" s="58"/>
      <c r="H763" s="58"/>
      <c r="I763" s="58"/>
      <c r="J763" s="58"/>
      <c r="K763" s="58"/>
      <c r="L763" s="58"/>
      <c r="M763" s="58"/>
      <c r="N763" s="58"/>
      <c r="O763" s="90"/>
    </row>
    <row r="764" spans="3:15" x14ac:dyDescent="0.25">
      <c r="C764" s="58"/>
      <c r="D764" s="58"/>
      <c r="E764" s="58"/>
      <c r="F764" s="58"/>
      <c r="G764" s="58"/>
      <c r="H764" s="58"/>
      <c r="I764" s="58"/>
      <c r="J764" s="58"/>
      <c r="K764" s="58"/>
      <c r="L764" s="58"/>
      <c r="M764" s="58"/>
      <c r="N764" s="58"/>
      <c r="O764" s="90"/>
    </row>
    <row r="765" spans="3:15" x14ac:dyDescent="0.25">
      <c r="C765" s="58"/>
      <c r="D765" s="58"/>
      <c r="E765" s="58"/>
      <c r="F765" s="58"/>
      <c r="G765" s="58"/>
      <c r="H765" s="58"/>
      <c r="I765" s="58"/>
      <c r="J765" s="58"/>
      <c r="K765" s="58"/>
      <c r="L765" s="58"/>
      <c r="M765" s="58"/>
      <c r="N765" s="58"/>
      <c r="O765" s="90"/>
    </row>
    <row r="766" spans="3:15" x14ac:dyDescent="0.25">
      <c r="C766" s="58"/>
      <c r="D766" s="58"/>
      <c r="E766" s="58"/>
      <c r="F766" s="58"/>
      <c r="G766" s="58"/>
      <c r="H766" s="58"/>
      <c r="I766" s="58"/>
      <c r="J766" s="58"/>
      <c r="K766" s="58"/>
      <c r="L766" s="58"/>
      <c r="M766" s="58"/>
      <c r="N766" s="58"/>
      <c r="O766" s="90"/>
    </row>
    <row r="767" spans="3:15" x14ac:dyDescent="0.25">
      <c r="C767" s="58"/>
      <c r="D767" s="58"/>
      <c r="E767" s="58"/>
      <c r="F767" s="58"/>
      <c r="G767" s="58"/>
      <c r="H767" s="58"/>
      <c r="I767" s="58"/>
      <c r="J767" s="58"/>
      <c r="K767" s="58"/>
      <c r="L767" s="58"/>
      <c r="M767" s="58"/>
      <c r="N767" s="58"/>
      <c r="O767" s="90"/>
    </row>
    <row r="768" spans="3:15" x14ac:dyDescent="0.25">
      <c r="C768" s="58"/>
      <c r="D768" s="58"/>
      <c r="E768" s="58"/>
      <c r="F768" s="58"/>
      <c r="G768" s="58"/>
      <c r="H768" s="58"/>
      <c r="I768" s="58"/>
      <c r="J768" s="58"/>
      <c r="K768" s="58"/>
      <c r="L768" s="58"/>
      <c r="M768" s="58"/>
      <c r="N768" s="58"/>
      <c r="O768" s="90"/>
    </row>
    <row r="769" spans="3:15" x14ac:dyDescent="0.25">
      <c r="C769" s="58"/>
      <c r="D769" s="58"/>
      <c r="E769" s="58"/>
      <c r="F769" s="58"/>
      <c r="G769" s="58"/>
      <c r="H769" s="58"/>
      <c r="I769" s="58"/>
      <c r="J769" s="58"/>
      <c r="K769" s="58"/>
      <c r="L769" s="58"/>
      <c r="M769" s="58"/>
      <c r="N769" s="58"/>
      <c r="O769" s="90"/>
    </row>
    <row r="770" spans="3:15" x14ac:dyDescent="0.25">
      <c r="C770" s="58"/>
      <c r="D770" s="58"/>
      <c r="E770" s="58"/>
      <c r="F770" s="58"/>
      <c r="G770" s="58"/>
      <c r="H770" s="58"/>
      <c r="I770" s="58"/>
      <c r="J770" s="58"/>
      <c r="K770" s="58"/>
      <c r="L770" s="58"/>
      <c r="M770" s="58"/>
      <c r="N770" s="58"/>
      <c r="O770" s="90"/>
    </row>
    <row r="771" spans="3:15" x14ac:dyDescent="0.25">
      <c r="C771" s="58"/>
      <c r="D771" s="58"/>
      <c r="E771" s="58"/>
      <c r="F771" s="58"/>
      <c r="G771" s="58"/>
      <c r="H771" s="58"/>
      <c r="I771" s="58"/>
      <c r="J771" s="58"/>
      <c r="K771" s="58"/>
      <c r="L771" s="58"/>
      <c r="M771" s="58"/>
      <c r="N771" s="58"/>
      <c r="O771" s="90"/>
    </row>
    <row r="772" spans="3:15" x14ac:dyDescent="0.25">
      <c r="C772" s="58"/>
      <c r="D772" s="58"/>
      <c r="E772" s="58"/>
      <c r="F772" s="58"/>
      <c r="G772" s="58"/>
      <c r="H772" s="58"/>
      <c r="I772" s="58"/>
      <c r="J772" s="58"/>
      <c r="K772" s="58"/>
      <c r="L772" s="58"/>
      <c r="M772" s="58"/>
      <c r="N772" s="58"/>
      <c r="O772" s="90"/>
    </row>
    <row r="773" spans="3:15" x14ac:dyDescent="0.25">
      <c r="C773" s="58"/>
      <c r="D773" s="58"/>
      <c r="E773" s="58"/>
      <c r="F773" s="58"/>
      <c r="G773" s="58"/>
      <c r="H773" s="58"/>
      <c r="I773" s="58"/>
      <c r="J773" s="58"/>
      <c r="K773" s="58"/>
      <c r="L773" s="58"/>
      <c r="M773" s="58"/>
      <c r="N773" s="58"/>
      <c r="O773" s="90"/>
    </row>
    <row r="774" spans="3:15" x14ac:dyDescent="0.25">
      <c r="C774" s="58"/>
      <c r="D774" s="58"/>
      <c r="E774" s="58"/>
      <c r="F774" s="58"/>
      <c r="G774" s="58"/>
      <c r="H774" s="58"/>
      <c r="I774" s="58"/>
      <c r="J774" s="58"/>
      <c r="K774" s="58"/>
      <c r="L774" s="58"/>
      <c r="M774" s="58"/>
      <c r="N774" s="58"/>
      <c r="O774" s="90"/>
    </row>
    <row r="775" spans="3:15" x14ac:dyDescent="0.25">
      <c r="C775" s="58"/>
      <c r="D775" s="58"/>
      <c r="E775" s="58"/>
      <c r="F775" s="58"/>
      <c r="G775" s="58"/>
      <c r="H775" s="58"/>
      <c r="I775" s="58"/>
      <c r="J775" s="58"/>
      <c r="K775" s="58"/>
      <c r="L775" s="58"/>
      <c r="M775" s="58"/>
      <c r="N775" s="58"/>
      <c r="O775" s="90"/>
    </row>
    <row r="776" spans="3:15" x14ac:dyDescent="0.25">
      <c r="C776" s="58"/>
      <c r="D776" s="58"/>
      <c r="E776" s="58"/>
      <c r="F776" s="58"/>
      <c r="G776" s="58"/>
      <c r="H776" s="58"/>
      <c r="I776" s="58"/>
      <c r="J776" s="58"/>
      <c r="K776" s="58"/>
      <c r="L776" s="58"/>
      <c r="M776" s="58"/>
      <c r="N776" s="58"/>
      <c r="O776" s="90"/>
    </row>
    <row r="777" spans="3:15" x14ac:dyDescent="0.25">
      <c r="C777" s="58"/>
      <c r="D777" s="58"/>
      <c r="E777" s="58"/>
      <c r="F777" s="58"/>
      <c r="G777" s="58"/>
      <c r="H777" s="58"/>
      <c r="I777" s="58"/>
      <c r="J777" s="58"/>
      <c r="K777" s="58"/>
      <c r="L777" s="58"/>
      <c r="M777" s="58"/>
      <c r="N777" s="58"/>
      <c r="O777" s="90"/>
    </row>
    <row r="778" spans="3:15" x14ac:dyDescent="0.25">
      <c r="C778" s="58"/>
      <c r="D778" s="58"/>
      <c r="E778" s="58"/>
      <c r="F778" s="58"/>
      <c r="G778" s="58"/>
      <c r="H778" s="58"/>
      <c r="I778" s="58"/>
      <c r="J778" s="58"/>
      <c r="K778" s="58"/>
      <c r="L778" s="58"/>
      <c r="M778" s="58"/>
      <c r="N778" s="58"/>
      <c r="O778" s="90"/>
    </row>
    <row r="779" spans="3:15" x14ac:dyDescent="0.25">
      <c r="C779" s="58"/>
      <c r="D779" s="58"/>
      <c r="E779" s="58"/>
      <c r="F779" s="58"/>
      <c r="G779" s="58"/>
      <c r="H779" s="58"/>
      <c r="I779" s="58"/>
      <c r="J779" s="58"/>
      <c r="K779" s="58"/>
      <c r="L779" s="58"/>
      <c r="M779" s="58"/>
      <c r="N779" s="58"/>
      <c r="O779" s="90"/>
    </row>
    <row r="780" spans="3:15" x14ac:dyDescent="0.25">
      <c r="C780" s="58"/>
      <c r="D780" s="58"/>
      <c r="E780" s="58"/>
      <c r="F780" s="58"/>
      <c r="G780" s="58"/>
      <c r="H780" s="58"/>
      <c r="I780" s="58"/>
      <c r="J780" s="58"/>
      <c r="K780" s="58"/>
      <c r="L780" s="58"/>
      <c r="M780" s="58"/>
      <c r="N780" s="58"/>
      <c r="O780" s="90"/>
    </row>
    <row r="781" spans="3:15" x14ac:dyDescent="0.25">
      <c r="C781" s="58"/>
      <c r="D781" s="58"/>
      <c r="E781" s="58"/>
      <c r="F781" s="58"/>
      <c r="G781" s="58"/>
      <c r="H781" s="58"/>
      <c r="I781" s="58"/>
      <c r="J781" s="58"/>
      <c r="K781" s="58"/>
      <c r="L781" s="58"/>
      <c r="M781" s="58"/>
      <c r="N781" s="58"/>
      <c r="O781" s="90"/>
    </row>
    <row r="782" spans="3:15" x14ac:dyDescent="0.25">
      <c r="C782" s="58"/>
      <c r="D782" s="58"/>
      <c r="E782" s="58"/>
      <c r="F782" s="58"/>
      <c r="G782" s="58"/>
      <c r="H782" s="58"/>
      <c r="I782" s="58"/>
      <c r="J782" s="58"/>
      <c r="K782" s="58"/>
      <c r="L782" s="58"/>
      <c r="M782" s="58"/>
      <c r="N782" s="58"/>
      <c r="O782" s="90"/>
    </row>
    <row r="783" spans="3:15" x14ac:dyDescent="0.25">
      <c r="C783" s="58"/>
      <c r="D783" s="58"/>
      <c r="E783" s="58"/>
      <c r="F783" s="58"/>
      <c r="G783" s="58"/>
      <c r="H783" s="58"/>
      <c r="I783" s="58"/>
      <c r="J783" s="58"/>
      <c r="K783" s="58"/>
      <c r="L783" s="58"/>
      <c r="M783" s="58"/>
      <c r="N783" s="58"/>
      <c r="O783" s="90"/>
    </row>
    <row r="784" spans="3:15" x14ac:dyDescent="0.25">
      <c r="C784" s="58"/>
      <c r="D784" s="58"/>
      <c r="E784" s="58"/>
      <c r="F784" s="58"/>
      <c r="G784" s="58"/>
      <c r="H784" s="58"/>
      <c r="I784" s="58"/>
      <c r="J784" s="58"/>
      <c r="K784" s="58"/>
      <c r="L784" s="58"/>
      <c r="M784" s="58"/>
      <c r="N784" s="58"/>
      <c r="O784" s="90"/>
    </row>
    <row r="785" spans="3:15" x14ac:dyDescent="0.25">
      <c r="C785" s="58"/>
      <c r="D785" s="58"/>
      <c r="E785" s="58"/>
      <c r="F785" s="58"/>
      <c r="G785" s="58"/>
      <c r="H785" s="58"/>
      <c r="I785" s="58"/>
      <c r="J785" s="58"/>
      <c r="K785" s="58"/>
      <c r="L785" s="58"/>
      <c r="M785" s="58"/>
      <c r="N785" s="58"/>
      <c r="O785" s="90"/>
    </row>
    <row r="786" spans="3:15" x14ac:dyDescent="0.25">
      <c r="C786" s="58"/>
      <c r="D786" s="58"/>
      <c r="E786" s="58"/>
      <c r="F786" s="58"/>
      <c r="G786" s="58"/>
      <c r="H786" s="58"/>
      <c r="I786" s="58"/>
      <c r="J786" s="58"/>
      <c r="K786" s="58"/>
      <c r="L786" s="58"/>
      <c r="M786" s="58"/>
      <c r="N786" s="58"/>
      <c r="O786" s="90"/>
    </row>
    <row r="787" spans="3:15" x14ac:dyDescent="0.25">
      <c r="C787" s="58"/>
      <c r="D787" s="58"/>
      <c r="E787" s="58"/>
      <c r="F787" s="58"/>
      <c r="G787" s="58"/>
      <c r="H787" s="58"/>
      <c r="I787" s="58"/>
      <c r="J787" s="58"/>
      <c r="K787" s="58"/>
      <c r="L787" s="58"/>
      <c r="M787" s="58"/>
      <c r="N787" s="58"/>
      <c r="O787" s="90"/>
    </row>
    <row r="788" spans="3:15" x14ac:dyDescent="0.25">
      <c r="C788" s="58"/>
      <c r="D788" s="58"/>
      <c r="E788" s="58"/>
      <c r="F788" s="58"/>
      <c r="G788" s="58"/>
      <c r="H788" s="58"/>
      <c r="I788" s="58"/>
      <c r="J788" s="58"/>
      <c r="K788" s="58"/>
      <c r="L788" s="58"/>
      <c r="M788" s="58"/>
      <c r="N788" s="58"/>
      <c r="O788" s="90"/>
    </row>
    <row r="789" spans="3:15" x14ac:dyDescent="0.25">
      <c r="C789" s="58"/>
      <c r="D789" s="58"/>
      <c r="E789" s="58"/>
      <c r="F789" s="58"/>
      <c r="G789" s="58"/>
      <c r="H789" s="58"/>
      <c r="I789" s="58"/>
      <c r="J789" s="58"/>
      <c r="K789" s="58"/>
      <c r="L789" s="58"/>
      <c r="M789" s="58"/>
      <c r="N789" s="58"/>
      <c r="O789" s="90"/>
    </row>
    <row r="790" spans="3:15" x14ac:dyDescent="0.25">
      <c r="C790" s="58"/>
      <c r="D790" s="58"/>
      <c r="E790" s="58"/>
      <c r="F790" s="58"/>
      <c r="G790" s="58"/>
      <c r="H790" s="58"/>
      <c r="I790" s="58"/>
      <c r="J790" s="58"/>
      <c r="K790" s="58"/>
      <c r="L790" s="58"/>
      <c r="M790" s="58"/>
      <c r="N790" s="58"/>
      <c r="O790" s="90"/>
    </row>
    <row r="791" spans="3:15" x14ac:dyDescent="0.25">
      <c r="C791" s="58"/>
      <c r="D791" s="58"/>
      <c r="E791" s="58"/>
      <c r="F791" s="58"/>
      <c r="G791" s="58"/>
      <c r="H791" s="58"/>
      <c r="I791" s="58"/>
      <c r="J791" s="58"/>
      <c r="K791" s="58"/>
      <c r="L791" s="58"/>
      <c r="M791" s="58"/>
      <c r="N791" s="58"/>
      <c r="O791" s="90"/>
    </row>
    <row r="792" spans="3:15" x14ac:dyDescent="0.25">
      <c r="C792" s="58"/>
      <c r="D792" s="58"/>
      <c r="E792" s="58"/>
      <c r="F792" s="58"/>
      <c r="G792" s="58"/>
      <c r="H792" s="58"/>
      <c r="I792" s="58"/>
      <c r="J792" s="58"/>
      <c r="K792" s="58"/>
      <c r="L792" s="58"/>
      <c r="M792" s="58"/>
      <c r="N792" s="58"/>
      <c r="O792" s="90"/>
    </row>
    <row r="793" spans="3:15" x14ac:dyDescent="0.25">
      <c r="C793" s="58"/>
      <c r="D793" s="58"/>
      <c r="E793" s="58"/>
      <c r="F793" s="58"/>
      <c r="G793" s="58"/>
      <c r="H793" s="58"/>
      <c r="I793" s="58"/>
      <c r="J793" s="58"/>
      <c r="K793" s="58"/>
      <c r="L793" s="58"/>
      <c r="M793" s="58"/>
      <c r="N793" s="58"/>
      <c r="O793" s="90"/>
    </row>
    <row r="794" spans="3:15" x14ac:dyDescent="0.25">
      <c r="C794" s="58"/>
      <c r="D794" s="58"/>
      <c r="E794" s="58"/>
      <c r="F794" s="58"/>
      <c r="G794" s="58"/>
      <c r="H794" s="58"/>
      <c r="I794" s="58"/>
      <c r="J794" s="58"/>
      <c r="K794" s="58"/>
      <c r="L794" s="58"/>
      <c r="M794" s="58"/>
      <c r="N794" s="58"/>
      <c r="O794" s="90"/>
    </row>
    <row r="795" spans="3:15" x14ac:dyDescent="0.25">
      <c r="C795" s="58"/>
      <c r="D795" s="58"/>
      <c r="E795" s="58"/>
      <c r="F795" s="58"/>
      <c r="G795" s="58"/>
      <c r="H795" s="58"/>
      <c r="I795" s="58"/>
      <c r="J795" s="58"/>
      <c r="K795" s="58"/>
      <c r="L795" s="58"/>
      <c r="M795" s="58"/>
      <c r="N795" s="58"/>
      <c r="O795" s="90"/>
    </row>
    <row r="796" spans="3:15" x14ac:dyDescent="0.25">
      <c r="C796" s="58"/>
      <c r="D796" s="58"/>
      <c r="E796" s="58"/>
      <c r="F796" s="58"/>
      <c r="G796" s="58"/>
      <c r="H796" s="58"/>
      <c r="I796" s="58"/>
      <c r="J796" s="58"/>
      <c r="K796" s="58"/>
      <c r="L796" s="58"/>
      <c r="M796" s="58"/>
      <c r="N796" s="58"/>
      <c r="O796" s="90"/>
    </row>
    <row r="797" spans="3:15" x14ac:dyDescent="0.25">
      <c r="C797" s="58"/>
      <c r="D797" s="58"/>
      <c r="E797" s="58"/>
      <c r="F797" s="58"/>
      <c r="G797" s="58"/>
      <c r="H797" s="58"/>
      <c r="I797" s="58"/>
      <c r="J797" s="58"/>
      <c r="K797" s="58"/>
      <c r="L797" s="58"/>
      <c r="M797" s="58"/>
      <c r="N797" s="58"/>
      <c r="O797" s="90"/>
    </row>
    <row r="798" spans="3:15" x14ac:dyDescent="0.25">
      <c r="C798" s="58"/>
      <c r="D798" s="58"/>
      <c r="E798" s="58"/>
      <c r="F798" s="58"/>
      <c r="G798" s="58"/>
      <c r="H798" s="58"/>
      <c r="I798" s="58"/>
      <c r="J798" s="58"/>
      <c r="K798" s="58"/>
      <c r="L798" s="58"/>
      <c r="M798" s="58"/>
      <c r="N798" s="58"/>
      <c r="O798" s="90"/>
    </row>
    <row r="799" spans="3:15" x14ac:dyDescent="0.25">
      <c r="C799" s="58"/>
      <c r="D799" s="58"/>
      <c r="E799" s="58"/>
      <c r="F799" s="58"/>
      <c r="G799" s="58"/>
      <c r="H799" s="58"/>
      <c r="I799" s="58"/>
      <c r="J799" s="58"/>
      <c r="K799" s="58"/>
      <c r="L799" s="58"/>
      <c r="M799" s="58"/>
      <c r="N799" s="58"/>
      <c r="O799" s="90"/>
    </row>
    <row r="800" spans="3:15" x14ac:dyDescent="0.25">
      <c r="C800" s="58"/>
      <c r="D800" s="58"/>
      <c r="E800" s="58"/>
      <c r="F800" s="58"/>
      <c r="G800" s="58"/>
      <c r="H800" s="58"/>
      <c r="I800" s="58"/>
      <c r="J800" s="58"/>
      <c r="K800" s="58"/>
      <c r="L800" s="58"/>
      <c r="M800" s="58"/>
      <c r="N800" s="58"/>
      <c r="O800" s="90"/>
    </row>
    <row r="801" spans="3:15" x14ac:dyDescent="0.25">
      <c r="C801" s="58"/>
      <c r="D801" s="58"/>
      <c r="E801" s="58"/>
      <c r="F801" s="58"/>
      <c r="G801" s="58"/>
      <c r="H801" s="58"/>
      <c r="I801" s="58"/>
      <c r="J801" s="58"/>
      <c r="K801" s="58"/>
      <c r="L801" s="58"/>
      <c r="M801" s="58"/>
      <c r="N801" s="58"/>
      <c r="O801" s="90"/>
    </row>
    <row r="802" spans="3:15" x14ac:dyDescent="0.25">
      <c r="C802" s="58"/>
      <c r="D802" s="58"/>
      <c r="E802" s="58"/>
      <c r="F802" s="58"/>
      <c r="G802" s="58"/>
      <c r="H802" s="58"/>
      <c r="I802" s="58"/>
      <c r="J802" s="58"/>
      <c r="K802" s="58"/>
      <c r="L802" s="58"/>
      <c r="M802" s="58"/>
      <c r="N802" s="58"/>
      <c r="O802" s="90"/>
    </row>
    <row r="803" spans="3:15" x14ac:dyDescent="0.25">
      <c r="C803" s="58"/>
      <c r="D803" s="58"/>
      <c r="E803" s="58"/>
      <c r="F803" s="58"/>
      <c r="G803" s="58"/>
      <c r="H803" s="58"/>
      <c r="I803" s="58"/>
      <c r="J803" s="58"/>
      <c r="K803" s="58"/>
      <c r="L803" s="58"/>
      <c r="M803" s="58"/>
      <c r="N803" s="58"/>
      <c r="O803" s="90"/>
    </row>
    <row r="804" spans="3:15" x14ac:dyDescent="0.25">
      <c r="C804" s="58"/>
      <c r="D804" s="58"/>
      <c r="E804" s="58"/>
      <c r="F804" s="58"/>
      <c r="G804" s="58"/>
      <c r="H804" s="58"/>
      <c r="I804" s="58"/>
      <c r="J804" s="58"/>
      <c r="K804" s="58"/>
      <c r="L804" s="58"/>
      <c r="M804" s="58"/>
      <c r="N804" s="58"/>
      <c r="O804" s="90"/>
    </row>
    <row r="805" spans="3:15" x14ac:dyDescent="0.25">
      <c r="C805" s="58"/>
      <c r="D805" s="58"/>
      <c r="E805" s="58"/>
      <c r="F805" s="58"/>
      <c r="G805" s="58"/>
      <c r="H805" s="58"/>
      <c r="I805" s="58"/>
      <c r="J805" s="58"/>
      <c r="K805" s="58"/>
      <c r="L805" s="58"/>
      <c r="M805" s="58"/>
      <c r="N805" s="58"/>
      <c r="O805" s="90"/>
    </row>
    <row r="806" spans="3:15" x14ac:dyDescent="0.25">
      <c r="C806" s="58"/>
      <c r="D806" s="58"/>
      <c r="E806" s="58"/>
      <c r="F806" s="58"/>
      <c r="G806" s="58"/>
      <c r="H806" s="58"/>
      <c r="I806" s="58"/>
      <c r="J806" s="58"/>
      <c r="K806" s="58"/>
      <c r="L806" s="58"/>
      <c r="M806" s="58"/>
      <c r="N806" s="58"/>
      <c r="O806" s="90"/>
    </row>
    <row r="807" spans="3:15" x14ac:dyDescent="0.25">
      <c r="C807" s="58"/>
      <c r="D807" s="58"/>
      <c r="E807" s="58"/>
      <c r="F807" s="58"/>
      <c r="G807" s="58"/>
      <c r="H807" s="58"/>
      <c r="I807" s="58"/>
      <c r="J807" s="58"/>
      <c r="K807" s="58"/>
      <c r="L807" s="58"/>
      <c r="M807" s="58"/>
      <c r="N807" s="58"/>
      <c r="O807" s="90"/>
    </row>
    <row r="808" spans="3:15" x14ac:dyDescent="0.25">
      <c r="C808" s="58"/>
      <c r="D808" s="58"/>
      <c r="E808" s="58"/>
      <c r="F808" s="58"/>
      <c r="G808" s="58"/>
      <c r="H808" s="58"/>
      <c r="I808" s="58"/>
      <c r="J808" s="58"/>
      <c r="K808" s="58"/>
      <c r="L808" s="58"/>
      <c r="M808" s="58"/>
      <c r="N808" s="58"/>
      <c r="O808" s="90"/>
    </row>
    <row r="809" spans="3:15" x14ac:dyDescent="0.25">
      <c r="C809" s="58"/>
      <c r="D809" s="58"/>
      <c r="E809" s="58"/>
      <c r="F809" s="58"/>
      <c r="G809" s="58"/>
      <c r="H809" s="58"/>
      <c r="I809" s="58"/>
      <c r="J809" s="58"/>
      <c r="K809" s="58"/>
      <c r="L809" s="58"/>
      <c r="M809" s="58"/>
      <c r="N809" s="58"/>
      <c r="O809" s="90"/>
    </row>
    <row r="810" spans="3:15" x14ac:dyDescent="0.25">
      <c r="C810" s="58"/>
      <c r="D810" s="58"/>
      <c r="E810" s="58"/>
      <c r="F810" s="58"/>
      <c r="G810" s="58"/>
      <c r="H810" s="58"/>
      <c r="I810" s="58"/>
      <c r="J810" s="58"/>
      <c r="K810" s="58"/>
      <c r="L810" s="58"/>
      <c r="M810" s="58"/>
      <c r="N810" s="58"/>
      <c r="O810" s="90"/>
    </row>
    <row r="811" spans="3:15" x14ac:dyDescent="0.25">
      <c r="C811" s="58"/>
      <c r="D811" s="58"/>
      <c r="E811" s="58"/>
      <c r="F811" s="58"/>
      <c r="G811" s="58"/>
      <c r="H811" s="58"/>
      <c r="I811" s="58"/>
      <c r="J811" s="58"/>
      <c r="K811" s="58"/>
      <c r="L811" s="58"/>
      <c r="M811" s="58"/>
      <c r="N811" s="58"/>
      <c r="O811" s="90"/>
    </row>
    <row r="812" spans="3:15" x14ac:dyDescent="0.25">
      <c r="C812" s="58"/>
      <c r="D812" s="58"/>
      <c r="E812" s="58"/>
      <c r="F812" s="58"/>
      <c r="G812" s="58"/>
      <c r="H812" s="58"/>
      <c r="I812" s="58"/>
      <c r="J812" s="58"/>
      <c r="K812" s="58"/>
      <c r="L812" s="58"/>
      <c r="M812" s="58"/>
      <c r="N812" s="58"/>
      <c r="O812" s="90"/>
    </row>
    <row r="813" spans="3:15" x14ac:dyDescent="0.25">
      <c r="C813" s="58"/>
      <c r="D813" s="58"/>
      <c r="E813" s="58"/>
      <c r="F813" s="58"/>
      <c r="G813" s="58"/>
      <c r="H813" s="58"/>
      <c r="I813" s="58"/>
      <c r="J813" s="58"/>
      <c r="K813" s="58"/>
      <c r="L813" s="58"/>
      <c r="M813" s="58"/>
      <c r="N813" s="58"/>
      <c r="O813" s="90"/>
    </row>
    <row r="814" spans="3:15" x14ac:dyDescent="0.25">
      <c r="C814" s="58"/>
      <c r="D814" s="58"/>
      <c r="E814" s="58"/>
      <c r="F814" s="58"/>
      <c r="G814" s="58"/>
      <c r="H814" s="58"/>
      <c r="I814" s="58"/>
      <c r="J814" s="58"/>
      <c r="K814" s="58"/>
      <c r="L814" s="58"/>
      <c r="M814" s="58"/>
      <c r="N814" s="58"/>
      <c r="O814" s="90"/>
    </row>
    <row r="815" spans="3:15" x14ac:dyDescent="0.25">
      <c r="C815" s="58"/>
      <c r="D815" s="58"/>
      <c r="E815" s="58"/>
      <c r="F815" s="58"/>
      <c r="G815" s="58"/>
      <c r="H815" s="58"/>
      <c r="I815" s="58"/>
      <c r="J815" s="58"/>
      <c r="K815" s="58"/>
      <c r="L815" s="58"/>
      <c r="M815" s="58"/>
      <c r="N815" s="58"/>
      <c r="O815" s="90"/>
    </row>
    <row r="816" spans="3:15" x14ac:dyDescent="0.25">
      <c r="C816" s="58"/>
      <c r="D816" s="58"/>
      <c r="E816" s="58"/>
      <c r="F816" s="58"/>
      <c r="G816" s="58"/>
      <c r="H816" s="58"/>
      <c r="I816" s="58"/>
      <c r="J816" s="58"/>
      <c r="K816" s="58"/>
      <c r="L816" s="58"/>
      <c r="M816" s="58"/>
      <c r="N816" s="58"/>
      <c r="O816" s="90"/>
    </row>
    <row r="817" spans="3:15" x14ac:dyDescent="0.25">
      <c r="C817" s="58"/>
      <c r="D817" s="58"/>
      <c r="E817" s="58"/>
      <c r="F817" s="58"/>
      <c r="G817" s="58"/>
      <c r="H817" s="58"/>
      <c r="I817" s="58"/>
      <c r="J817" s="58"/>
      <c r="K817" s="58"/>
      <c r="L817" s="58"/>
      <c r="M817" s="58"/>
      <c r="N817" s="58"/>
      <c r="O817" s="90"/>
    </row>
    <row r="818" spans="3:15" x14ac:dyDescent="0.25">
      <c r="C818" s="58"/>
      <c r="D818" s="58"/>
      <c r="E818" s="58"/>
      <c r="F818" s="58"/>
      <c r="G818" s="58"/>
      <c r="H818" s="58"/>
      <c r="I818" s="58"/>
      <c r="J818" s="58"/>
      <c r="K818" s="58"/>
      <c r="L818" s="58"/>
      <c r="M818" s="58"/>
      <c r="N818" s="58"/>
      <c r="O818" s="90"/>
    </row>
    <row r="819" spans="3:15" x14ac:dyDescent="0.25">
      <c r="C819" s="58"/>
      <c r="D819" s="58"/>
      <c r="E819" s="58"/>
      <c r="F819" s="58"/>
      <c r="G819" s="58"/>
      <c r="H819" s="58"/>
      <c r="I819" s="58"/>
      <c r="J819" s="58"/>
      <c r="K819" s="58"/>
      <c r="L819" s="58"/>
      <c r="M819" s="58"/>
      <c r="N819" s="58"/>
      <c r="O819" s="90"/>
    </row>
    <row r="820" spans="3:15" x14ac:dyDescent="0.25">
      <c r="C820" s="58"/>
      <c r="D820" s="58"/>
      <c r="E820" s="58"/>
      <c r="F820" s="58"/>
      <c r="G820" s="58"/>
      <c r="H820" s="58"/>
      <c r="I820" s="58"/>
      <c r="J820" s="58"/>
      <c r="K820" s="58"/>
      <c r="L820" s="58"/>
      <c r="M820" s="58"/>
      <c r="N820" s="58"/>
      <c r="O820" s="90"/>
    </row>
    <row r="821" spans="3:15" x14ac:dyDescent="0.25">
      <c r="C821" s="58"/>
      <c r="D821" s="58"/>
      <c r="E821" s="58"/>
      <c r="F821" s="58"/>
      <c r="G821" s="58"/>
      <c r="H821" s="58"/>
      <c r="I821" s="58"/>
      <c r="J821" s="58"/>
      <c r="K821" s="58"/>
      <c r="L821" s="58"/>
      <c r="M821" s="58"/>
      <c r="N821" s="58"/>
      <c r="O821" s="90"/>
    </row>
    <row r="822" spans="3:15" x14ac:dyDescent="0.25">
      <c r="C822" s="58"/>
      <c r="D822" s="58"/>
      <c r="E822" s="58"/>
      <c r="F822" s="58"/>
      <c r="G822" s="58"/>
      <c r="H822" s="58"/>
      <c r="I822" s="58"/>
      <c r="J822" s="58"/>
      <c r="K822" s="58"/>
      <c r="L822" s="58"/>
      <c r="M822" s="58"/>
      <c r="N822" s="58"/>
      <c r="O822" s="90"/>
    </row>
    <row r="823" spans="3:15" x14ac:dyDescent="0.25">
      <c r="C823" s="58"/>
      <c r="D823" s="58"/>
      <c r="E823" s="58"/>
      <c r="F823" s="58"/>
      <c r="G823" s="58"/>
      <c r="H823" s="58"/>
      <c r="I823" s="58"/>
      <c r="J823" s="58"/>
      <c r="K823" s="58"/>
      <c r="L823" s="58"/>
      <c r="M823" s="58"/>
      <c r="N823" s="58"/>
      <c r="O823" s="90"/>
    </row>
    <row r="824" spans="3:15" x14ac:dyDescent="0.25">
      <c r="C824" s="58"/>
      <c r="D824" s="58"/>
      <c r="E824" s="58"/>
      <c r="F824" s="58"/>
      <c r="G824" s="58"/>
      <c r="H824" s="58"/>
      <c r="I824" s="58"/>
      <c r="J824" s="58"/>
      <c r="K824" s="58"/>
      <c r="L824" s="58"/>
      <c r="M824" s="58"/>
      <c r="N824" s="58"/>
      <c r="O824" s="90"/>
    </row>
    <row r="825" spans="3:15" x14ac:dyDescent="0.25">
      <c r="C825" s="58"/>
      <c r="D825" s="58"/>
      <c r="E825" s="58"/>
      <c r="F825" s="58"/>
      <c r="G825" s="58"/>
      <c r="H825" s="58"/>
      <c r="I825" s="58"/>
      <c r="J825" s="58"/>
      <c r="K825" s="58"/>
      <c r="L825" s="58"/>
      <c r="M825" s="58"/>
      <c r="N825" s="58"/>
      <c r="O825" s="90"/>
    </row>
    <row r="826" spans="3:15" x14ac:dyDescent="0.25">
      <c r="C826" s="58"/>
      <c r="D826" s="58"/>
      <c r="E826" s="58"/>
      <c r="F826" s="58"/>
      <c r="G826" s="58"/>
      <c r="H826" s="58"/>
      <c r="I826" s="58"/>
      <c r="J826" s="58"/>
      <c r="K826" s="58"/>
      <c r="L826" s="58"/>
      <c r="M826" s="58"/>
      <c r="N826" s="58"/>
      <c r="O826" s="90"/>
    </row>
    <row r="827" spans="3:15" x14ac:dyDescent="0.25">
      <c r="C827" s="58"/>
      <c r="D827" s="58"/>
      <c r="E827" s="58"/>
      <c r="F827" s="58"/>
      <c r="G827" s="58"/>
      <c r="H827" s="58"/>
      <c r="I827" s="58"/>
      <c r="J827" s="58"/>
      <c r="K827" s="58"/>
      <c r="L827" s="58"/>
      <c r="M827" s="58"/>
      <c r="N827" s="58"/>
      <c r="O827" s="90"/>
    </row>
    <row r="828" spans="3:15" x14ac:dyDescent="0.25">
      <c r="C828" s="58"/>
      <c r="D828" s="58"/>
      <c r="E828" s="58"/>
      <c r="F828" s="58"/>
      <c r="G828" s="58"/>
      <c r="H828" s="58"/>
      <c r="I828" s="58"/>
      <c r="J828" s="58"/>
      <c r="K828" s="58"/>
      <c r="L828" s="58"/>
      <c r="M828" s="58"/>
      <c r="N828" s="58"/>
      <c r="O828" s="90"/>
    </row>
    <row r="829" spans="3:15" x14ac:dyDescent="0.25">
      <c r="C829" s="58"/>
      <c r="D829" s="58"/>
      <c r="E829" s="58"/>
      <c r="F829" s="58"/>
      <c r="G829" s="58"/>
      <c r="H829" s="58"/>
      <c r="I829" s="58"/>
      <c r="J829" s="58"/>
      <c r="K829" s="58"/>
      <c r="L829" s="58"/>
      <c r="M829" s="58"/>
      <c r="N829" s="58"/>
      <c r="O829" s="90"/>
    </row>
    <row r="830" spans="3:15" x14ac:dyDescent="0.25">
      <c r="C830" s="58"/>
      <c r="D830" s="58"/>
      <c r="E830" s="58"/>
      <c r="F830" s="58"/>
      <c r="G830" s="58"/>
      <c r="H830" s="58"/>
      <c r="I830" s="58"/>
      <c r="J830" s="58"/>
      <c r="K830" s="58"/>
      <c r="L830" s="58"/>
      <c r="M830" s="58"/>
      <c r="N830" s="58"/>
      <c r="O830" s="90"/>
    </row>
    <row r="831" spans="3:15" x14ac:dyDescent="0.25">
      <c r="C831" s="58"/>
      <c r="D831" s="58"/>
      <c r="E831" s="58"/>
      <c r="F831" s="58"/>
      <c r="G831" s="58"/>
      <c r="H831" s="58"/>
      <c r="I831" s="58"/>
      <c r="J831" s="58"/>
      <c r="K831" s="58"/>
      <c r="L831" s="58"/>
      <c r="M831" s="58"/>
      <c r="N831" s="58"/>
      <c r="O831" s="90"/>
    </row>
    <row r="832" spans="3:15" x14ac:dyDescent="0.25">
      <c r="C832" s="58"/>
      <c r="D832" s="58"/>
      <c r="E832" s="58"/>
      <c r="F832" s="58"/>
      <c r="G832" s="58"/>
      <c r="H832" s="58"/>
      <c r="I832" s="58"/>
      <c r="J832" s="58"/>
      <c r="K832" s="58"/>
      <c r="L832" s="58"/>
      <c r="M832" s="58"/>
      <c r="N832" s="58"/>
      <c r="O832" s="90"/>
    </row>
    <row r="833" spans="3:15" x14ac:dyDescent="0.25">
      <c r="C833" s="58"/>
      <c r="D833" s="58"/>
      <c r="E833" s="58"/>
      <c r="F833" s="58"/>
      <c r="G833" s="58"/>
      <c r="H833" s="58"/>
      <c r="I833" s="58"/>
      <c r="J833" s="58"/>
      <c r="K833" s="58"/>
      <c r="L833" s="58"/>
      <c r="M833" s="58"/>
      <c r="N833" s="58"/>
      <c r="O833" s="90"/>
    </row>
    <row r="834" spans="3:15" x14ac:dyDescent="0.25">
      <c r="C834" s="58"/>
      <c r="D834" s="58"/>
      <c r="E834" s="58"/>
      <c r="F834" s="58"/>
      <c r="G834" s="58"/>
      <c r="H834" s="58"/>
      <c r="I834" s="58"/>
      <c r="J834" s="58"/>
      <c r="K834" s="58"/>
      <c r="L834" s="58"/>
      <c r="M834" s="58"/>
      <c r="N834" s="58"/>
      <c r="O834" s="90"/>
    </row>
    <row r="835" spans="3:15" x14ac:dyDescent="0.25">
      <c r="C835" s="58"/>
      <c r="D835" s="58"/>
      <c r="E835" s="58"/>
      <c r="F835" s="58"/>
      <c r="G835" s="58"/>
      <c r="H835" s="58"/>
      <c r="I835" s="58"/>
      <c r="J835" s="58"/>
      <c r="K835" s="58"/>
      <c r="L835" s="58"/>
      <c r="M835" s="58"/>
      <c r="N835" s="58"/>
      <c r="O835" s="90"/>
    </row>
    <row r="836" spans="3:15" x14ac:dyDescent="0.25">
      <c r="C836" s="58"/>
      <c r="D836" s="58"/>
      <c r="E836" s="58"/>
      <c r="F836" s="58"/>
      <c r="G836" s="58"/>
      <c r="H836" s="58"/>
      <c r="I836" s="58"/>
      <c r="J836" s="58"/>
      <c r="K836" s="58"/>
      <c r="L836" s="58"/>
      <c r="M836" s="58"/>
      <c r="N836" s="58"/>
      <c r="O836" s="90"/>
    </row>
    <row r="837" spans="3:15" x14ac:dyDescent="0.25">
      <c r="C837" s="58"/>
      <c r="D837" s="58"/>
      <c r="E837" s="58"/>
      <c r="F837" s="58"/>
      <c r="G837" s="58"/>
      <c r="H837" s="58"/>
      <c r="I837" s="58"/>
      <c r="J837" s="58"/>
      <c r="K837" s="58"/>
      <c r="L837" s="58"/>
      <c r="M837" s="58"/>
      <c r="N837" s="58"/>
      <c r="O837" s="90"/>
    </row>
    <row r="838" spans="3:15" x14ac:dyDescent="0.25">
      <c r="C838" s="58"/>
      <c r="D838" s="58"/>
      <c r="E838" s="58"/>
      <c r="F838" s="58"/>
      <c r="G838" s="58"/>
      <c r="H838" s="58"/>
      <c r="I838" s="58"/>
      <c r="J838" s="58"/>
      <c r="K838" s="58"/>
      <c r="L838" s="58"/>
      <c r="M838" s="58"/>
      <c r="N838" s="58"/>
      <c r="O838" s="90"/>
    </row>
    <row r="839" spans="3:15" x14ac:dyDescent="0.25">
      <c r="C839" s="58"/>
      <c r="D839" s="58"/>
      <c r="E839" s="58"/>
      <c r="F839" s="58"/>
      <c r="G839" s="58"/>
      <c r="H839" s="58"/>
      <c r="I839" s="58"/>
      <c r="J839" s="58"/>
      <c r="K839" s="58"/>
      <c r="L839" s="58"/>
      <c r="M839" s="58"/>
      <c r="N839" s="58"/>
      <c r="O839" s="90"/>
    </row>
    <row r="840" spans="3:15" x14ac:dyDescent="0.25">
      <c r="C840" s="58"/>
      <c r="D840" s="58"/>
      <c r="E840" s="58"/>
      <c r="F840" s="58"/>
      <c r="G840" s="58"/>
      <c r="H840" s="58"/>
      <c r="I840" s="58"/>
      <c r="J840" s="58"/>
      <c r="K840" s="58"/>
      <c r="L840" s="58"/>
      <c r="M840" s="58"/>
      <c r="N840" s="58"/>
      <c r="O840" s="90"/>
    </row>
    <row r="841" spans="3:15" x14ac:dyDescent="0.25">
      <c r="C841" s="58"/>
      <c r="D841" s="58"/>
      <c r="E841" s="58"/>
      <c r="F841" s="58"/>
      <c r="G841" s="58"/>
      <c r="H841" s="58"/>
      <c r="I841" s="58"/>
      <c r="J841" s="58"/>
      <c r="K841" s="58"/>
      <c r="L841" s="58"/>
      <c r="M841" s="58"/>
      <c r="N841" s="58"/>
      <c r="O841" s="90"/>
    </row>
    <row r="842" spans="3:15" x14ac:dyDescent="0.25">
      <c r="C842" s="58"/>
      <c r="D842" s="58"/>
      <c r="E842" s="58"/>
      <c r="F842" s="58"/>
      <c r="G842" s="58"/>
      <c r="H842" s="58"/>
      <c r="I842" s="58"/>
      <c r="J842" s="58"/>
      <c r="K842" s="58"/>
      <c r="L842" s="58"/>
      <c r="M842" s="58"/>
      <c r="N842" s="58"/>
      <c r="O842" s="90"/>
    </row>
    <row r="843" spans="3:15" x14ac:dyDescent="0.25">
      <c r="C843" s="58"/>
      <c r="D843" s="58"/>
      <c r="E843" s="58"/>
      <c r="F843" s="58"/>
      <c r="G843" s="58"/>
      <c r="H843" s="58"/>
      <c r="I843" s="58"/>
      <c r="J843" s="58"/>
      <c r="K843" s="58"/>
      <c r="L843" s="58"/>
      <c r="M843" s="58"/>
      <c r="N843" s="58"/>
      <c r="O843" s="90"/>
    </row>
    <row r="844" spans="3:15" x14ac:dyDescent="0.25">
      <c r="C844" s="58"/>
      <c r="D844" s="58"/>
      <c r="E844" s="58"/>
      <c r="F844" s="58"/>
      <c r="G844" s="58"/>
      <c r="H844" s="58"/>
      <c r="I844" s="58"/>
      <c r="J844" s="58"/>
      <c r="K844" s="58"/>
      <c r="L844" s="58"/>
      <c r="M844" s="58"/>
      <c r="N844" s="58"/>
      <c r="O844" s="90"/>
    </row>
    <row r="845" spans="3:15" x14ac:dyDescent="0.25">
      <c r="C845" s="58"/>
      <c r="D845" s="58"/>
      <c r="E845" s="58"/>
      <c r="F845" s="58"/>
      <c r="G845" s="58"/>
      <c r="H845" s="58"/>
      <c r="I845" s="58"/>
      <c r="J845" s="58"/>
      <c r="K845" s="58"/>
      <c r="L845" s="58"/>
      <c r="M845" s="58"/>
      <c r="N845" s="58"/>
      <c r="O845" s="90"/>
    </row>
    <row r="846" spans="3:15" x14ac:dyDescent="0.25">
      <c r="C846" s="58"/>
      <c r="D846" s="58"/>
      <c r="E846" s="58"/>
      <c r="F846" s="58"/>
      <c r="G846" s="58"/>
      <c r="H846" s="58"/>
      <c r="I846" s="58"/>
      <c r="J846" s="58"/>
      <c r="K846" s="58"/>
      <c r="L846" s="58"/>
      <c r="M846" s="58"/>
      <c r="N846" s="58"/>
      <c r="O846" s="90"/>
    </row>
    <row r="847" spans="3:15" x14ac:dyDescent="0.25">
      <c r="C847" s="58"/>
      <c r="D847" s="58"/>
      <c r="E847" s="58"/>
      <c r="F847" s="58"/>
      <c r="G847" s="58"/>
      <c r="H847" s="58"/>
      <c r="I847" s="58"/>
      <c r="J847" s="58"/>
      <c r="K847" s="58"/>
      <c r="L847" s="58"/>
      <c r="M847" s="58"/>
      <c r="N847" s="58"/>
      <c r="O847" s="90"/>
    </row>
    <row r="848" spans="3:15" x14ac:dyDescent="0.25">
      <c r="C848" s="58"/>
      <c r="D848" s="58"/>
      <c r="E848" s="58"/>
      <c r="F848" s="58"/>
      <c r="G848" s="58"/>
      <c r="H848" s="58"/>
      <c r="I848" s="58"/>
      <c r="J848" s="58"/>
      <c r="K848" s="58"/>
      <c r="L848" s="58"/>
      <c r="M848" s="58"/>
      <c r="N848" s="58"/>
      <c r="O848" s="90"/>
    </row>
    <row r="849" spans="3:15" x14ac:dyDescent="0.25">
      <c r="C849" s="58"/>
      <c r="D849" s="58"/>
      <c r="E849" s="58"/>
      <c r="F849" s="58"/>
      <c r="G849" s="58"/>
      <c r="H849" s="58"/>
      <c r="I849" s="58"/>
      <c r="J849" s="58"/>
      <c r="K849" s="58"/>
      <c r="L849" s="58"/>
      <c r="M849" s="58"/>
      <c r="N849" s="58"/>
      <c r="O849" s="90"/>
    </row>
    <row r="850" spans="3:15" x14ac:dyDescent="0.25">
      <c r="C850" s="58"/>
      <c r="D850" s="58"/>
      <c r="E850" s="58"/>
      <c r="F850" s="58"/>
      <c r="G850" s="58"/>
      <c r="H850" s="58"/>
      <c r="I850" s="58"/>
      <c r="J850" s="58"/>
      <c r="K850" s="58"/>
      <c r="L850" s="58"/>
      <c r="M850" s="58"/>
      <c r="N850" s="58"/>
      <c r="O850" s="90"/>
    </row>
    <row r="851" spans="3:15" x14ac:dyDescent="0.25">
      <c r="C851" s="58"/>
      <c r="D851" s="58"/>
      <c r="E851" s="58"/>
      <c r="F851" s="58"/>
      <c r="G851" s="58"/>
      <c r="H851" s="58"/>
      <c r="I851" s="58"/>
      <c r="J851" s="58"/>
      <c r="K851" s="58"/>
      <c r="L851" s="58"/>
      <c r="M851" s="58"/>
      <c r="N851" s="58"/>
      <c r="O851" s="90"/>
    </row>
    <row r="852" spans="3:15" x14ac:dyDescent="0.25">
      <c r="C852" s="58"/>
      <c r="D852" s="58"/>
      <c r="E852" s="58"/>
      <c r="F852" s="58"/>
      <c r="G852" s="58"/>
      <c r="H852" s="58"/>
      <c r="I852" s="58"/>
      <c r="J852" s="58"/>
      <c r="K852" s="58"/>
      <c r="L852" s="58"/>
      <c r="M852" s="58"/>
      <c r="N852" s="58"/>
      <c r="O852" s="90"/>
    </row>
    <row r="853" spans="3:15" x14ac:dyDescent="0.25">
      <c r="C853" s="58"/>
      <c r="D853" s="58"/>
      <c r="E853" s="58"/>
      <c r="F853" s="58"/>
      <c r="G853" s="58"/>
      <c r="H853" s="58"/>
      <c r="I853" s="58"/>
      <c r="J853" s="58"/>
      <c r="K853" s="58"/>
      <c r="L853" s="58"/>
      <c r="M853" s="58"/>
      <c r="N853" s="58"/>
      <c r="O853" s="90"/>
    </row>
    <row r="854" spans="3:15" x14ac:dyDescent="0.25">
      <c r="C854" s="58"/>
      <c r="D854" s="58"/>
      <c r="E854" s="58"/>
      <c r="F854" s="58"/>
      <c r="G854" s="58"/>
      <c r="H854" s="58"/>
      <c r="I854" s="58"/>
      <c r="J854" s="58"/>
      <c r="K854" s="58"/>
      <c r="L854" s="58"/>
      <c r="M854" s="58"/>
      <c r="N854" s="58"/>
      <c r="O854" s="90"/>
    </row>
    <row r="855" spans="3:15" x14ac:dyDescent="0.25">
      <c r="C855" s="58"/>
      <c r="D855" s="58"/>
      <c r="E855" s="58"/>
      <c r="F855" s="58"/>
      <c r="G855" s="58"/>
      <c r="H855" s="58"/>
      <c r="I855" s="58"/>
      <c r="J855" s="58"/>
      <c r="K855" s="58"/>
      <c r="L855" s="58"/>
      <c r="M855" s="58"/>
      <c r="N855" s="58"/>
      <c r="O855" s="90"/>
    </row>
    <row r="856" spans="3:15" x14ac:dyDescent="0.25">
      <c r="C856" s="58"/>
      <c r="D856" s="58"/>
      <c r="E856" s="58"/>
      <c r="F856" s="58"/>
      <c r="G856" s="58"/>
      <c r="H856" s="58"/>
      <c r="I856" s="58"/>
      <c r="J856" s="58"/>
      <c r="K856" s="58"/>
      <c r="L856" s="58"/>
      <c r="M856" s="58"/>
      <c r="N856" s="58"/>
      <c r="O856" s="90"/>
    </row>
    <row r="857" spans="3:15" x14ac:dyDescent="0.25">
      <c r="C857" s="58"/>
      <c r="D857" s="58"/>
      <c r="E857" s="58"/>
      <c r="F857" s="58"/>
      <c r="G857" s="58"/>
      <c r="H857" s="58"/>
      <c r="I857" s="58"/>
      <c r="J857" s="58"/>
      <c r="K857" s="58"/>
      <c r="L857" s="58"/>
      <c r="M857" s="58"/>
      <c r="N857" s="58"/>
      <c r="O857" s="90"/>
    </row>
    <row r="858" spans="3:15" x14ac:dyDescent="0.25">
      <c r="C858" s="58"/>
      <c r="D858" s="58"/>
      <c r="E858" s="58"/>
      <c r="F858" s="58"/>
      <c r="G858" s="58"/>
      <c r="H858" s="58"/>
      <c r="I858" s="58"/>
      <c r="J858" s="58"/>
      <c r="K858" s="58"/>
      <c r="L858" s="58"/>
      <c r="M858" s="58"/>
      <c r="N858" s="58"/>
      <c r="O858" s="90"/>
    </row>
    <row r="859" spans="3:15" x14ac:dyDescent="0.25">
      <c r="C859" s="58"/>
      <c r="D859" s="58"/>
      <c r="E859" s="58"/>
      <c r="F859" s="58"/>
      <c r="G859" s="58"/>
      <c r="H859" s="58"/>
      <c r="I859" s="58"/>
      <c r="J859" s="58"/>
      <c r="K859" s="58"/>
      <c r="L859" s="58"/>
      <c r="M859" s="58"/>
      <c r="N859" s="58"/>
      <c r="O859" s="90"/>
    </row>
    <row r="860" spans="3:15" x14ac:dyDescent="0.25">
      <c r="C860" s="58"/>
      <c r="D860" s="58"/>
      <c r="E860" s="58"/>
      <c r="F860" s="58"/>
      <c r="G860" s="58"/>
      <c r="H860" s="58"/>
      <c r="I860" s="58"/>
      <c r="J860" s="58"/>
      <c r="K860" s="58"/>
      <c r="L860" s="58"/>
      <c r="M860" s="58"/>
      <c r="N860" s="58"/>
      <c r="O860" s="90"/>
    </row>
    <row r="861" spans="3:15" x14ac:dyDescent="0.25">
      <c r="C861" s="58"/>
      <c r="D861" s="58"/>
      <c r="E861" s="58"/>
      <c r="F861" s="58"/>
      <c r="G861" s="58"/>
      <c r="H861" s="58"/>
      <c r="I861" s="58"/>
      <c r="J861" s="58"/>
      <c r="K861" s="58"/>
      <c r="L861" s="58"/>
      <c r="M861" s="58"/>
      <c r="N861" s="58"/>
      <c r="O861" s="90"/>
    </row>
    <row r="862" spans="3:15" x14ac:dyDescent="0.25">
      <c r="C862" s="58"/>
      <c r="D862" s="58"/>
      <c r="E862" s="58"/>
      <c r="F862" s="58"/>
      <c r="G862" s="58"/>
      <c r="H862" s="58"/>
      <c r="I862" s="58"/>
      <c r="J862" s="58"/>
      <c r="K862" s="58"/>
      <c r="L862" s="58"/>
      <c r="M862" s="58"/>
      <c r="N862" s="58"/>
      <c r="O862" s="90"/>
    </row>
    <row r="863" spans="3:15" x14ac:dyDescent="0.25">
      <c r="C863" s="58"/>
      <c r="D863" s="58"/>
      <c r="E863" s="58"/>
      <c r="F863" s="58"/>
      <c r="G863" s="58"/>
      <c r="H863" s="58"/>
      <c r="I863" s="58"/>
      <c r="J863" s="58"/>
      <c r="K863" s="58"/>
      <c r="L863" s="58"/>
      <c r="M863" s="58"/>
      <c r="N863" s="58"/>
      <c r="O863" s="90"/>
    </row>
    <row r="864" spans="3:15" x14ac:dyDescent="0.25">
      <c r="C864" s="58"/>
      <c r="D864" s="58"/>
      <c r="E864" s="58"/>
      <c r="F864" s="58"/>
      <c r="G864" s="58"/>
      <c r="H864" s="58"/>
      <c r="I864" s="58"/>
      <c r="J864" s="58"/>
      <c r="K864" s="58"/>
      <c r="L864" s="58"/>
      <c r="M864" s="58"/>
      <c r="N864" s="58"/>
      <c r="O864" s="90"/>
    </row>
    <row r="865" spans="3:15" x14ac:dyDescent="0.25">
      <c r="C865" s="58"/>
      <c r="D865" s="58"/>
      <c r="E865" s="58"/>
      <c r="F865" s="58"/>
      <c r="G865" s="58"/>
      <c r="H865" s="58"/>
      <c r="I865" s="58"/>
      <c r="J865" s="58"/>
      <c r="K865" s="58"/>
      <c r="L865" s="58"/>
      <c r="M865" s="58"/>
      <c r="N865" s="58"/>
      <c r="O865" s="90"/>
    </row>
    <row r="866" spans="3:15" x14ac:dyDescent="0.25">
      <c r="C866" s="58"/>
      <c r="D866" s="58"/>
      <c r="E866" s="58"/>
      <c r="F866" s="58"/>
      <c r="G866" s="58"/>
      <c r="H866" s="58"/>
      <c r="I866" s="58"/>
      <c r="J866" s="58"/>
      <c r="K866" s="58"/>
      <c r="L866" s="58"/>
      <c r="M866" s="58"/>
      <c r="N866" s="58"/>
      <c r="O866" s="90"/>
    </row>
    <row r="867" spans="3:15" x14ac:dyDescent="0.25">
      <c r="C867" s="58"/>
      <c r="D867" s="58"/>
      <c r="E867" s="58"/>
      <c r="F867" s="58"/>
      <c r="G867" s="58"/>
      <c r="H867" s="58"/>
      <c r="I867" s="58"/>
      <c r="J867" s="58"/>
      <c r="K867" s="58"/>
      <c r="L867" s="58"/>
      <c r="M867" s="58"/>
      <c r="N867" s="58"/>
      <c r="O867" s="90"/>
    </row>
    <row r="868" spans="3:15" x14ac:dyDescent="0.25">
      <c r="C868" s="58"/>
      <c r="D868" s="58"/>
      <c r="E868" s="58"/>
      <c r="F868" s="58"/>
      <c r="G868" s="58"/>
      <c r="H868" s="58"/>
      <c r="I868" s="58"/>
      <c r="J868" s="58"/>
      <c r="K868" s="58"/>
      <c r="L868" s="58"/>
      <c r="M868" s="58"/>
      <c r="N868" s="58"/>
      <c r="O868" s="90"/>
    </row>
    <row r="869" spans="3:15" x14ac:dyDescent="0.25">
      <c r="C869" s="58"/>
      <c r="D869" s="58"/>
      <c r="E869" s="58"/>
      <c r="F869" s="58"/>
      <c r="G869" s="58"/>
      <c r="H869" s="58"/>
      <c r="I869" s="58"/>
      <c r="J869" s="58"/>
      <c r="K869" s="58"/>
      <c r="L869" s="58"/>
      <c r="M869" s="58"/>
      <c r="N869" s="58"/>
      <c r="O869" s="90"/>
    </row>
    <row r="870" spans="3:15" x14ac:dyDescent="0.25">
      <c r="C870" s="58"/>
      <c r="D870" s="58"/>
      <c r="E870" s="58"/>
      <c r="F870" s="58"/>
      <c r="G870" s="58"/>
      <c r="H870" s="58"/>
      <c r="I870" s="58"/>
      <c r="J870" s="58"/>
      <c r="K870" s="58"/>
      <c r="L870" s="58"/>
      <c r="M870" s="58"/>
      <c r="N870" s="58"/>
      <c r="O870" s="90"/>
    </row>
    <row r="871" spans="3:15" x14ac:dyDescent="0.25">
      <c r="C871" s="58"/>
      <c r="D871" s="58"/>
      <c r="E871" s="58"/>
      <c r="F871" s="58"/>
      <c r="G871" s="58"/>
      <c r="H871" s="58"/>
      <c r="I871" s="58"/>
      <c r="J871" s="58"/>
      <c r="K871" s="58"/>
      <c r="L871" s="58"/>
      <c r="M871" s="58"/>
      <c r="N871" s="58"/>
      <c r="O871" s="90"/>
    </row>
    <row r="872" spans="3:15" x14ac:dyDescent="0.25">
      <c r="C872" s="58"/>
      <c r="D872" s="58"/>
      <c r="E872" s="58"/>
      <c r="F872" s="58"/>
      <c r="G872" s="58"/>
      <c r="H872" s="58"/>
      <c r="I872" s="58"/>
      <c r="J872" s="58"/>
      <c r="K872" s="58"/>
      <c r="L872" s="58"/>
      <c r="M872" s="58"/>
      <c r="N872" s="58"/>
      <c r="O872" s="90"/>
    </row>
    <row r="873" spans="3:15" x14ac:dyDescent="0.25">
      <c r="C873" s="58"/>
      <c r="D873" s="58"/>
      <c r="E873" s="58"/>
      <c r="F873" s="58"/>
      <c r="G873" s="58"/>
      <c r="H873" s="58"/>
      <c r="I873" s="58"/>
      <c r="J873" s="58"/>
      <c r="K873" s="58"/>
      <c r="L873" s="58"/>
      <c r="M873" s="58"/>
      <c r="N873" s="58"/>
      <c r="O873" s="90"/>
    </row>
    <row r="874" spans="3:15" x14ac:dyDescent="0.25">
      <c r="C874" s="58"/>
      <c r="D874" s="58"/>
      <c r="E874" s="58"/>
      <c r="F874" s="58"/>
      <c r="G874" s="58"/>
      <c r="H874" s="58"/>
      <c r="I874" s="58"/>
      <c r="J874" s="58"/>
      <c r="K874" s="58"/>
      <c r="L874" s="58"/>
      <c r="M874" s="58"/>
      <c r="N874" s="58"/>
      <c r="O874" s="90"/>
    </row>
    <row r="875" spans="3:15" x14ac:dyDescent="0.25">
      <c r="C875" s="58"/>
      <c r="D875" s="58"/>
      <c r="E875" s="58"/>
      <c r="F875" s="58"/>
      <c r="G875" s="58"/>
      <c r="H875" s="58"/>
      <c r="I875" s="58"/>
      <c r="J875" s="58"/>
      <c r="K875" s="58"/>
      <c r="L875" s="58"/>
      <c r="M875" s="58"/>
      <c r="N875" s="58"/>
      <c r="O875" s="90"/>
    </row>
    <row r="876" spans="3:15" x14ac:dyDescent="0.25">
      <c r="C876" s="58"/>
      <c r="D876" s="58"/>
      <c r="E876" s="58"/>
      <c r="F876" s="58"/>
      <c r="G876" s="58"/>
      <c r="H876" s="58"/>
      <c r="I876" s="58"/>
      <c r="J876" s="58"/>
      <c r="K876" s="58"/>
      <c r="L876" s="58"/>
      <c r="M876" s="58"/>
      <c r="N876" s="58"/>
      <c r="O876" s="90"/>
    </row>
    <row r="877" spans="3:15" x14ac:dyDescent="0.25">
      <c r="C877" s="58"/>
      <c r="D877" s="58"/>
      <c r="E877" s="58"/>
      <c r="F877" s="58"/>
      <c r="G877" s="58"/>
      <c r="H877" s="58"/>
      <c r="I877" s="58"/>
      <c r="J877" s="58"/>
      <c r="K877" s="58"/>
      <c r="L877" s="58"/>
      <c r="M877" s="58"/>
      <c r="N877" s="58"/>
      <c r="O877" s="90"/>
    </row>
    <row r="878" spans="3:15" x14ac:dyDescent="0.25">
      <c r="C878" s="58"/>
      <c r="D878" s="58"/>
      <c r="E878" s="58"/>
      <c r="F878" s="58"/>
      <c r="G878" s="58"/>
      <c r="H878" s="58"/>
      <c r="I878" s="58"/>
      <c r="J878" s="58"/>
      <c r="K878" s="58"/>
      <c r="L878" s="58"/>
      <c r="M878" s="58"/>
      <c r="N878" s="58"/>
      <c r="O878" s="90"/>
    </row>
    <row r="879" spans="3:15" x14ac:dyDescent="0.25">
      <c r="C879" s="58"/>
      <c r="D879" s="58"/>
      <c r="E879" s="58"/>
      <c r="F879" s="58"/>
      <c r="G879" s="58"/>
      <c r="H879" s="58"/>
      <c r="I879" s="58"/>
      <c r="J879" s="58"/>
      <c r="K879" s="58"/>
      <c r="L879" s="58"/>
      <c r="M879" s="58"/>
      <c r="N879" s="58"/>
      <c r="O879" s="90"/>
    </row>
    <row r="880" spans="3:15" x14ac:dyDescent="0.25">
      <c r="C880" s="58"/>
      <c r="D880" s="58"/>
      <c r="E880" s="58"/>
      <c r="F880" s="58"/>
      <c r="G880" s="58"/>
      <c r="H880" s="58"/>
      <c r="I880" s="58"/>
      <c r="J880" s="58"/>
      <c r="K880" s="58"/>
      <c r="L880" s="58"/>
      <c r="M880" s="58"/>
      <c r="N880" s="58"/>
      <c r="O880" s="90"/>
    </row>
    <row r="881" spans="3:15" x14ac:dyDescent="0.25">
      <c r="C881" s="58"/>
      <c r="D881" s="58"/>
      <c r="E881" s="58"/>
      <c r="F881" s="58"/>
      <c r="G881" s="58"/>
      <c r="H881" s="58"/>
      <c r="I881" s="58"/>
      <c r="J881" s="58"/>
      <c r="K881" s="58"/>
      <c r="L881" s="58"/>
      <c r="M881" s="58"/>
      <c r="N881" s="58"/>
      <c r="O881" s="90"/>
    </row>
    <row r="882" spans="3:15" x14ac:dyDescent="0.25">
      <c r="C882" s="58"/>
      <c r="D882" s="58"/>
      <c r="E882" s="58"/>
      <c r="F882" s="58"/>
      <c r="G882" s="58"/>
      <c r="H882" s="58"/>
      <c r="I882" s="58"/>
      <c r="J882" s="58"/>
      <c r="K882" s="58"/>
      <c r="L882" s="58"/>
      <c r="M882" s="58"/>
      <c r="N882" s="58"/>
      <c r="O882" s="90"/>
    </row>
    <row r="883" spans="3:15" x14ac:dyDescent="0.25">
      <c r="C883" s="58"/>
      <c r="D883" s="58"/>
      <c r="E883" s="58"/>
      <c r="F883" s="58"/>
      <c r="G883" s="58"/>
      <c r="H883" s="58"/>
      <c r="I883" s="58"/>
      <c r="J883" s="58"/>
      <c r="K883" s="58"/>
      <c r="L883" s="58"/>
      <c r="M883" s="58"/>
      <c r="N883" s="58"/>
      <c r="O883" s="90"/>
    </row>
    <row r="884" spans="3:15" x14ac:dyDescent="0.25">
      <c r="C884" s="58"/>
      <c r="D884" s="58"/>
      <c r="E884" s="58"/>
      <c r="F884" s="58"/>
      <c r="G884" s="58"/>
      <c r="H884" s="58"/>
      <c r="I884" s="58"/>
      <c r="J884" s="58"/>
      <c r="K884" s="58"/>
      <c r="L884" s="58"/>
      <c r="M884" s="58"/>
      <c r="N884" s="58"/>
      <c r="O884" s="90"/>
    </row>
    <row r="885" spans="3:15" x14ac:dyDescent="0.25">
      <c r="C885" s="58"/>
      <c r="D885" s="58"/>
      <c r="E885" s="58"/>
      <c r="F885" s="58"/>
      <c r="G885" s="58"/>
      <c r="H885" s="58"/>
      <c r="I885" s="58"/>
      <c r="J885" s="58"/>
      <c r="K885" s="58"/>
      <c r="L885" s="58"/>
      <c r="M885" s="58"/>
      <c r="N885" s="58"/>
      <c r="O885" s="90"/>
    </row>
    <row r="886" spans="3:15" x14ac:dyDescent="0.25">
      <c r="C886" s="58"/>
      <c r="D886" s="58"/>
      <c r="E886" s="58"/>
      <c r="F886" s="58"/>
      <c r="G886" s="58"/>
      <c r="H886" s="58"/>
      <c r="I886" s="58"/>
      <c r="J886" s="58"/>
      <c r="K886" s="58"/>
      <c r="L886" s="58"/>
      <c r="M886" s="58"/>
      <c r="N886" s="58"/>
      <c r="O886" s="90"/>
    </row>
    <row r="887" spans="3:15" x14ac:dyDescent="0.25">
      <c r="C887" s="58"/>
      <c r="D887" s="58"/>
      <c r="E887" s="58"/>
      <c r="F887" s="58"/>
      <c r="G887" s="58"/>
      <c r="H887" s="58"/>
      <c r="I887" s="58"/>
      <c r="J887" s="58"/>
      <c r="K887" s="58"/>
      <c r="L887" s="58"/>
      <c r="M887" s="58"/>
      <c r="N887" s="58"/>
      <c r="O887" s="90"/>
    </row>
    <row r="888" spans="3:15" x14ac:dyDescent="0.25">
      <c r="C888" s="58"/>
      <c r="D888" s="58"/>
      <c r="E888" s="58"/>
      <c r="F888" s="58"/>
      <c r="G888" s="58"/>
      <c r="H888" s="58"/>
      <c r="I888" s="58"/>
      <c r="J888" s="58"/>
      <c r="K888" s="58"/>
      <c r="L888" s="58"/>
      <c r="M888" s="58"/>
      <c r="N888" s="58"/>
      <c r="O888" s="90"/>
    </row>
    <row r="889" spans="3:15" x14ac:dyDescent="0.25">
      <c r="C889" s="58"/>
      <c r="D889" s="58"/>
      <c r="E889" s="58"/>
      <c r="F889" s="58"/>
      <c r="G889" s="58"/>
      <c r="H889" s="58"/>
      <c r="I889" s="58"/>
      <c r="J889" s="58"/>
      <c r="K889" s="58"/>
      <c r="L889" s="58"/>
      <c r="M889" s="58"/>
      <c r="N889" s="58"/>
      <c r="O889" s="90"/>
    </row>
    <row r="890" spans="3:15" x14ac:dyDescent="0.25">
      <c r="C890" s="58"/>
      <c r="D890" s="58"/>
      <c r="E890" s="58"/>
      <c r="F890" s="58"/>
      <c r="G890" s="58"/>
      <c r="H890" s="58"/>
      <c r="I890" s="58"/>
      <c r="J890" s="58"/>
      <c r="K890" s="58"/>
      <c r="L890" s="58"/>
      <c r="M890" s="58"/>
      <c r="N890" s="58"/>
      <c r="O890" s="90"/>
    </row>
    <row r="891" spans="3:15" x14ac:dyDescent="0.25">
      <c r="C891" s="58"/>
      <c r="D891" s="58"/>
      <c r="E891" s="58"/>
      <c r="F891" s="58"/>
      <c r="G891" s="58"/>
      <c r="H891" s="58"/>
      <c r="I891" s="58"/>
      <c r="J891" s="58"/>
      <c r="K891" s="58"/>
      <c r="L891" s="58"/>
      <c r="M891" s="58"/>
      <c r="N891" s="58"/>
      <c r="O891" s="90"/>
    </row>
    <row r="892" spans="3:15" x14ac:dyDescent="0.25">
      <c r="C892" s="58"/>
      <c r="D892" s="58"/>
      <c r="E892" s="58"/>
      <c r="F892" s="58"/>
      <c r="G892" s="58"/>
      <c r="H892" s="58"/>
      <c r="I892" s="58"/>
      <c r="J892" s="58"/>
      <c r="K892" s="58"/>
      <c r="L892" s="58"/>
      <c r="M892" s="58"/>
      <c r="N892" s="58"/>
      <c r="O892" s="90"/>
    </row>
    <row r="893" spans="3:15" x14ac:dyDescent="0.25">
      <c r="C893" s="58"/>
      <c r="D893" s="58"/>
      <c r="E893" s="58"/>
      <c r="F893" s="58"/>
      <c r="G893" s="58"/>
      <c r="H893" s="58"/>
      <c r="I893" s="58"/>
      <c r="J893" s="58"/>
      <c r="K893" s="58"/>
      <c r="L893" s="58"/>
      <c r="M893" s="58"/>
      <c r="N893" s="58"/>
      <c r="O893" s="90"/>
    </row>
    <row r="894" spans="3:15" x14ac:dyDescent="0.25">
      <c r="C894" s="58"/>
      <c r="D894" s="58"/>
      <c r="E894" s="58"/>
      <c r="F894" s="58"/>
      <c r="G894" s="58"/>
      <c r="H894" s="58"/>
      <c r="I894" s="58"/>
      <c r="J894" s="58"/>
      <c r="K894" s="58"/>
      <c r="L894" s="58"/>
      <c r="M894" s="58"/>
      <c r="N894" s="58"/>
      <c r="O894" s="90"/>
    </row>
    <row r="895" spans="3:15" x14ac:dyDescent="0.25">
      <c r="C895" s="58"/>
      <c r="D895" s="58"/>
      <c r="E895" s="58"/>
      <c r="F895" s="58"/>
      <c r="G895" s="58"/>
      <c r="H895" s="58"/>
      <c r="I895" s="58"/>
      <c r="J895" s="58"/>
      <c r="K895" s="58"/>
      <c r="L895" s="58"/>
      <c r="M895" s="58"/>
      <c r="N895" s="58"/>
      <c r="O895" s="90"/>
    </row>
    <row r="896" spans="3:15" x14ac:dyDescent="0.25">
      <c r="C896" s="58"/>
      <c r="D896" s="58"/>
      <c r="E896" s="58"/>
      <c r="F896" s="58"/>
      <c r="G896" s="58"/>
      <c r="H896" s="58"/>
      <c r="I896" s="58"/>
      <c r="J896" s="58"/>
      <c r="K896" s="58"/>
      <c r="L896" s="58"/>
      <c r="M896" s="58"/>
      <c r="N896" s="58"/>
      <c r="O896" s="90"/>
    </row>
    <row r="897" spans="3:15" x14ac:dyDescent="0.25">
      <c r="C897" s="58"/>
      <c r="D897" s="58"/>
      <c r="E897" s="58"/>
      <c r="F897" s="58"/>
      <c r="G897" s="58"/>
      <c r="H897" s="58"/>
      <c r="I897" s="58"/>
      <c r="J897" s="58"/>
      <c r="K897" s="58"/>
      <c r="L897" s="58"/>
      <c r="M897" s="58"/>
      <c r="N897" s="58"/>
      <c r="O897" s="90"/>
    </row>
    <row r="898" spans="3:15" x14ac:dyDescent="0.25">
      <c r="C898" s="58"/>
      <c r="D898" s="58"/>
      <c r="E898" s="58"/>
      <c r="F898" s="58"/>
      <c r="G898" s="58"/>
      <c r="H898" s="58"/>
      <c r="I898" s="58"/>
      <c r="J898" s="58"/>
      <c r="K898" s="58"/>
      <c r="L898" s="58"/>
      <c r="M898" s="58"/>
      <c r="N898" s="58"/>
      <c r="O898" s="90"/>
    </row>
    <row r="899" spans="3:15" x14ac:dyDescent="0.25">
      <c r="C899" s="58"/>
      <c r="D899" s="58"/>
      <c r="E899" s="58"/>
      <c r="F899" s="58"/>
      <c r="G899" s="58"/>
      <c r="H899" s="58"/>
      <c r="I899" s="58"/>
      <c r="J899" s="58"/>
      <c r="K899" s="58"/>
      <c r="L899" s="58"/>
      <c r="M899" s="58"/>
      <c r="N899" s="58"/>
      <c r="O899" s="90"/>
    </row>
    <row r="900" spans="3:15" x14ac:dyDescent="0.25">
      <c r="C900" s="58"/>
      <c r="D900" s="58"/>
      <c r="E900" s="58"/>
      <c r="F900" s="58"/>
      <c r="G900" s="58"/>
      <c r="H900" s="58"/>
      <c r="I900" s="58"/>
      <c r="J900" s="58"/>
      <c r="K900" s="58"/>
      <c r="L900" s="58"/>
      <c r="M900" s="58"/>
      <c r="N900" s="58"/>
      <c r="O900" s="90"/>
    </row>
    <row r="901" spans="3:15" x14ac:dyDescent="0.25">
      <c r="C901" s="58"/>
      <c r="D901" s="58"/>
      <c r="E901" s="58"/>
      <c r="F901" s="58"/>
      <c r="G901" s="58"/>
      <c r="H901" s="58"/>
      <c r="I901" s="58"/>
      <c r="J901" s="58"/>
      <c r="K901" s="58"/>
      <c r="L901" s="58"/>
      <c r="M901" s="58"/>
      <c r="N901" s="58"/>
      <c r="O901" s="90"/>
    </row>
    <row r="902" spans="3:15" x14ac:dyDescent="0.25">
      <c r="C902" s="58"/>
      <c r="D902" s="58"/>
      <c r="E902" s="58"/>
      <c r="F902" s="58"/>
      <c r="G902" s="58"/>
      <c r="H902" s="58"/>
      <c r="I902" s="58"/>
      <c r="J902" s="58"/>
      <c r="K902" s="58"/>
      <c r="L902" s="58"/>
      <c r="M902" s="58"/>
      <c r="N902" s="58"/>
      <c r="O902" s="90"/>
    </row>
    <row r="903" spans="3:15" x14ac:dyDescent="0.25">
      <c r="C903" s="58"/>
      <c r="D903" s="58"/>
      <c r="E903" s="58"/>
      <c r="F903" s="58"/>
      <c r="G903" s="58"/>
      <c r="H903" s="58"/>
      <c r="I903" s="58"/>
      <c r="J903" s="58"/>
      <c r="K903" s="58"/>
      <c r="L903" s="58"/>
      <c r="M903" s="58"/>
      <c r="N903" s="58"/>
      <c r="O903" s="90"/>
    </row>
    <row r="904" spans="3:15" x14ac:dyDescent="0.25">
      <c r="C904" s="58"/>
      <c r="D904" s="58"/>
      <c r="E904" s="58"/>
      <c r="F904" s="58"/>
      <c r="G904" s="58"/>
      <c r="H904" s="58"/>
      <c r="I904" s="58"/>
      <c r="J904" s="58"/>
      <c r="K904" s="58"/>
      <c r="L904" s="58"/>
      <c r="M904" s="58"/>
      <c r="N904" s="58"/>
      <c r="O904" s="90"/>
    </row>
    <row r="905" spans="3:15" x14ac:dyDescent="0.25">
      <c r="C905" s="58"/>
      <c r="D905" s="58"/>
      <c r="E905" s="58"/>
      <c r="F905" s="58"/>
      <c r="G905" s="58"/>
      <c r="H905" s="58"/>
      <c r="I905" s="58"/>
      <c r="J905" s="58"/>
      <c r="K905" s="58"/>
      <c r="L905" s="58"/>
      <c r="M905" s="58"/>
      <c r="N905" s="58"/>
      <c r="O905" s="90"/>
    </row>
    <row r="906" spans="3:15" x14ac:dyDescent="0.25">
      <c r="C906" s="58"/>
      <c r="D906" s="58"/>
      <c r="E906" s="58"/>
      <c r="F906" s="58"/>
      <c r="G906" s="58"/>
      <c r="H906" s="58"/>
      <c r="I906" s="58"/>
      <c r="J906" s="58"/>
      <c r="K906" s="58"/>
      <c r="L906" s="58"/>
      <c r="M906" s="58"/>
      <c r="N906" s="58"/>
      <c r="O906" s="90"/>
    </row>
    <row r="907" spans="3:15" x14ac:dyDescent="0.25">
      <c r="C907" s="58"/>
      <c r="D907" s="58"/>
      <c r="E907" s="58"/>
      <c r="F907" s="58"/>
      <c r="G907" s="58"/>
      <c r="H907" s="58"/>
      <c r="I907" s="58"/>
      <c r="J907" s="58"/>
      <c r="K907" s="58"/>
      <c r="L907" s="58"/>
      <c r="M907" s="58"/>
      <c r="N907" s="58"/>
      <c r="O907" s="90"/>
    </row>
    <row r="908" spans="3:15" x14ac:dyDescent="0.25">
      <c r="C908" s="58"/>
      <c r="D908" s="58"/>
      <c r="E908" s="58"/>
      <c r="F908" s="58"/>
      <c r="G908" s="58"/>
      <c r="H908" s="58"/>
      <c r="I908" s="58"/>
      <c r="J908" s="58"/>
      <c r="K908" s="58"/>
      <c r="L908" s="58"/>
      <c r="M908" s="58"/>
      <c r="N908" s="58"/>
      <c r="O908" s="90"/>
    </row>
    <row r="909" spans="3:15" x14ac:dyDescent="0.25">
      <c r="C909" s="58"/>
      <c r="D909" s="58"/>
      <c r="E909" s="58"/>
      <c r="F909" s="58"/>
      <c r="G909" s="58"/>
      <c r="H909" s="58"/>
      <c r="I909" s="58"/>
      <c r="J909" s="58"/>
      <c r="K909" s="58"/>
      <c r="L909" s="58"/>
      <c r="M909" s="58"/>
      <c r="N909" s="58"/>
      <c r="O909" s="90"/>
    </row>
    <row r="910" spans="3:15" x14ac:dyDescent="0.25">
      <c r="C910" s="58"/>
      <c r="D910" s="58"/>
      <c r="E910" s="58"/>
      <c r="F910" s="58"/>
      <c r="G910" s="58"/>
      <c r="H910" s="58"/>
      <c r="I910" s="58"/>
      <c r="J910" s="58"/>
      <c r="K910" s="58"/>
      <c r="L910" s="58"/>
      <c r="M910" s="58"/>
      <c r="N910" s="58"/>
      <c r="O910" s="90"/>
    </row>
    <row r="911" spans="3:15" x14ac:dyDescent="0.25">
      <c r="C911" s="58"/>
      <c r="D911" s="58"/>
      <c r="E911" s="58"/>
      <c r="F911" s="58"/>
      <c r="G911" s="58"/>
      <c r="H911" s="58"/>
      <c r="I911" s="58"/>
      <c r="J911" s="58"/>
      <c r="K911" s="58"/>
      <c r="L911" s="58"/>
      <c r="M911" s="58"/>
      <c r="N911" s="58"/>
      <c r="O911" s="90"/>
    </row>
    <row r="912" spans="3:15" x14ac:dyDescent="0.25">
      <c r="C912" s="58"/>
      <c r="D912" s="58"/>
      <c r="E912" s="58"/>
      <c r="F912" s="58"/>
      <c r="G912" s="58"/>
      <c r="H912" s="58"/>
      <c r="I912" s="58"/>
      <c r="J912" s="58"/>
      <c r="K912" s="58"/>
      <c r="L912" s="58"/>
      <c r="M912" s="58"/>
      <c r="N912" s="58"/>
      <c r="O912" s="90"/>
    </row>
    <row r="913" spans="3:15" x14ac:dyDescent="0.25">
      <c r="C913" s="58"/>
      <c r="D913" s="58"/>
      <c r="E913" s="58"/>
      <c r="F913" s="58"/>
      <c r="G913" s="58"/>
      <c r="H913" s="58"/>
      <c r="I913" s="58"/>
      <c r="J913" s="58"/>
      <c r="K913" s="58"/>
      <c r="L913" s="58"/>
      <c r="M913" s="58"/>
      <c r="N913" s="58"/>
      <c r="O913" s="90"/>
    </row>
    <row r="914" spans="3:15" x14ac:dyDescent="0.25">
      <c r="C914" s="58"/>
      <c r="D914" s="58"/>
      <c r="E914" s="58"/>
      <c r="F914" s="58"/>
      <c r="G914" s="58"/>
      <c r="H914" s="58"/>
      <c r="I914" s="58"/>
      <c r="J914" s="58"/>
      <c r="K914" s="58"/>
      <c r="L914" s="58"/>
      <c r="M914" s="58"/>
      <c r="N914" s="58"/>
      <c r="O914" s="90"/>
    </row>
    <row r="915" spans="3:15" x14ac:dyDescent="0.25">
      <c r="C915" s="58"/>
      <c r="D915" s="58"/>
      <c r="E915" s="58"/>
      <c r="F915" s="58"/>
      <c r="G915" s="58"/>
      <c r="H915" s="58"/>
      <c r="I915" s="58"/>
      <c r="J915" s="58"/>
      <c r="K915" s="58"/>
      <c r="L915" s="58"/>
      <c r="M915" s="58"/>
      <c r="N915" s="58"/>
      <c r="O915" s="90"/>
    </row>
    <row r="916" spans="3:15" x14ac:dyDescent="0.25">
      <c r="C916" s="58"/>
      <c r="D916" s="58"/>
      <c r="E916" s="58"/>
      <c r="F916" s="58"/>
      <c r="G916" s="58"/>
      <c r="H916" s="58"/>
      <c r="I916" s="58"/>
      <c r="J916" s="58"/>
      <c r="K916" s="58"/>
      <c r="L916" s="58"/>
      <c r="M916" s="58"/>
      <c r="N916" s="58"/>
      <c r="O916" s="90"/>
    </row>
    <row r="917" spans="3:15" x14ac:dyDescent="0.25">
      <c r="C917" s="58"/>
      <c r="D917" s="58"/>
      <c r="E917" s="58"/>
      <c r="F917" s="58"/>
      <c r="G917" s="58"/>
      <c r="H917" s="58"/>
      <c r="I917" s="58"/>
      <c r="J917" s="58"/>
      <c r="K917" s="58"/>
      <c r="L917" s="58"/>
      <c r="M917" s="58"/>
      <c r="N917" s="58"/>
      <c r="O917" s="90"/>
    </row>
    <row r="918" spans="3:15" x14ac:dyDescent="0.25">
      <c r="C918" s="58"/>
      <c r="D918" s="58"/>
      <c r="E918" s="58"/>
      <c r="F918" s="58"/>
      <c r="G918" s="58"/>
      <c r="H918" s="58"/>
      <c r="I918" s="58"/>
      <c r="J918" s="58"/>
      <c r="K918" s="58"/>
      <c r="L918" s="58"/>
      <c r="M918" s="58"/>
      <c r="N918" s="58"/>
      <c r="O918" s="90"/>
    </row>
    <row r="919" spans="3:15" x14ac:dyDescent="0.25">
      <c r="C919" s="58"/>
      <c r="D919" s="58"/>
      <c r="E919" s="58"/>
      <c r="F919" s="58"/>
      <c r="G919" s="58"/>
      <c r="H919" s="58"/>
      <c r="I919" s="58"/>
      <c r="J919" s="58"/>
      <c r="K919" s="58"/>
      <c r="L919" s="58"/>
      <c r="M919" s="58"/>
      <c r="N919" s="58"/>
      <c r="O919" s="90"/>
    </row>
    <row r="920" spans="3:15" x14ac:dyDescent="0.25">
      <c r="C920" s="58"/>
      <c r="D920" s="58"/>
      <c r="E920" s="58"/>
      <c r="F920" s="58"/>
      <c r="G920" s="58"/>
      <c r="H920" s="58"/>
      <c r="I920" s="58"/>
      <c r="J920" s="58"/>
      <c r="K920" s="58"/>
      <c r="L920" s="58"/>
      <c r="M920" s="58"/>
      <c r="N920" s="58"/>
      <c r="O920" s="90"/>
    </row>
    <row r="921" spans="3:15" x14ac:dyDescent="0.25">
      <c r="C921" s="58"/>
      <c r="D921" s="58"/>
      <c r="E921" s="58"/>
      <c r="F921" s="58"/>
      <c r="G921" s="58"/>
      <c r="H921" s="58"/>
      <c r="I921" s="58"/>
      <c r="J921" s="58"/>
      <c r="K921" s="58"/>
      <c r="L921" s="58"/>
      <c r="M921" s="58"/>
      <c r="N921" s="58"/>
      <c r="O921" s="90"/>
    </row>
    <row r="922" spans="3:15" x14ac:dyDescent="0.25">
      <c r="C922" s="58"/>
      <c r="D922" s="58"/>
      <c r="E922" s="58"/>
      <c r="F922" s="58"/>
      <c r="G922" s="58"/>
      <c r="H922" s="58"/>
      <c r="I922" s="58"/>
      <c r="J922" s="58"/>
      <c r="K922" s="58"/>
      <c r="L922" s="58"/>
      <c r="M922" s="58"/>
      <c r="N922" s="58"/>
      <c r="O922" s="90"/>
    </row>
    <row r="923" spans="3:15" x14ac:dyDescent="0.25">
      <c r="C923" s="58"/>
      <c r="D923" s="58"/>
      <c r="E923" s="58"/>
      <c r="F923" s="58"/>
      <c r="G923" s="58"/>
      <c r="H923" s="58"/>
      <c r="I923" s="58"/>
      <c r="J923" s="58"/>
      <c r="K923" s="58"/>
      <c r="L923" s="58"/>
      <c r="M923" s="58"/>
      <c r="N923" s="58"/>
      <c r="O923" s="90"/>
    </row>
    <row r="924" spans="3:15" x14ac:dyDescent="0.25">
      <c r="C924" s="58"/>
      <c r="D924" s="58"/>
      <c r="E924" s="58"/>
      <c r="F924" s="58"/>
      <c r="G924" s="58"/>
      <c r="H924" s="58"/>
      <c r="I924" s="58"/>
      <c r="J924" s="58"/>
      <c r="K924" s="58"/>
      <c r="L924" s="58"/>
      <c r="M924" s="58"/>
      <c r="N924" s="58"/>
      <c r="O924" s="90"/>
    </row>
    <row r="925" spans="3:15" x14ac:dyDescent="0.25">
      <c r="C925" s="58"/>
      <c r="D925" s="58"/>
      <c r="E925" s="58"/>
      <c r="F925" s="58"/>
      <c r="G925" s="58"/>
      <c r="H925" s="58"/>
      <c r="I925" s="58"/>
      <c r="J925" s="58"/>
      <c r="K925" s="58"/>
      <c r="L925" s="58"/>
      <c r="M925" s="58"/>
      <c r="N925" s="58"/>
      <c r="O925" s="90"/>
    </row>
    <row r="926" spans="3:15" x14ac:dyDescent="0.25">
      <c r="C926" s="58"/>
      <c r="D926" s="58"/>
      <c r="E926" s="58"/>
      <c r="F926" s="58"/>
      <c r="G926" s="58"/>
      <c r="H926" s="58"/>
      <c r="I926" s="58"/>
      <c r="J926" s="58"/>
      <c r="K926" s="58"/>
      <c r="L926" s="58"/>
      <c r="M926" s="58"/>
      <c r="N926" s="58"/>
      <c r="O926" s="90"/>
    </row>
    <row r="927" spans="3:15" x14ac:dyDescent="0.25">
      <c r="C927" s="58"/>
      <c r="D927" s="58"/>
      <c r="E927" s="58"/>
      <c r="F927" s="58"/>
      <c r="G927" s="58"/>
      <c r="H927" s="58"/>
      <c r="I927" s="58"/>
      <c r="J927" s="58"/>
      <c r="K927" s="58"/>
      <c r="L927" s="58"/>
      <c r="M927" s="58"/>
      <c r="N927" s="58"/>
      <c r="O927" s="90"/>
    </row>
    <row r="928" spans="3:15" x14ac:dyDescent="0.25">
      <c r="C928" s="58"/>
      <c r="D928" s="58"/>
      <c r="E928" s="58"/>
      <c r="F928" s="58"/>
      <c r="G928" s="58"/>
      <c r="H928" s="58"/>
      <c r="I928" s="58"/>
      <c r="J928" s="58"/>
      <c r="K928" s="58"/>
      <c r="L928" s="58"/>
      <c r="M928" s="58"/>
      <c r="N928" s="58"/>
      <c r="O928" s="90"/>
    </row>
    <row r="929" spans="3:15" x14ac:dyDescent="0.25">
      <c r="C929" s="58"/>
      <c r="D929" s="58"/>
      <c r="E929" s="58"/>
      <c r="F929" s="58"/>
      <c r="G929" s="58"/>
      <c r="H929" s="58"/>
      <c r="I929" s="58"/>
      <c r="J929" s="58"/>
      <c r="K929" s="58"/>
      <c r="L929" s="58"/>
      <c r="M929" s="58"/>
      <c r="N929" s="58"/>
      <c r="O929" s="90"/>
    </row>
    <row r="930" spans="3:15" x14ac:dyDescent="0.25">
      <c r="C930" s="58"/>
      <c r="D930" s="58"/>
      <c r="E930" s="58"/>
      <c r="F930" s="58"/>
      <c r="G930" s="58"/>
      <c r="H930" s="58"/>
      <c r="I930" s="58"/>
      <c r="J930" s="58"/>
      <c r="K930" s="58"/>
      <c r="L930" s="58"/>
      <c r="M930" s="58"/>
      <c r="N930" s="58"/>
      <c r="O930" s="90"/>
    </row>
    <row r="931" spans="3:15" x14ac:dyDescent="0.25">
      <c r="C931" s="58"/>
      <c r="D931" s="58"/>
      <c r="E931" s="58"/>
      <c r="F931" s="58"/>
      <c r="G931" s="58"/>
      <c r="H931" s="58"/>
      <c r="I931" s="58"/>
      <c r="J931" s="58"/>
      <c r="K931" s="58"/>
      <c r="L931" s="58"/>
      <c r="M931" s="58"/>
      <c r="N931" s="58"/>
      <c r="O931" s="90"/>
    </row>
    <row r="932" spans="3:15" x14ac:dyDescent="0.25">
      <c r="C932" s="58"/>
      <c r="D932" s="58"/>
      <c r="E932" s="58"/>
      <c r="F932" s="58"/>
      <c r="G932" s="58"/>
      <c r="H932" s="58"/>
      <c r="I932" s="58"/>
      <c r="J932" s="58"/>
      <c r="K932" s="58"/>
      <c r="L932" s="58"/>
      <c r="M932" s="58"/>
      <c r="N932" s="58"/>
      <c r="O932" s="90"/>
    </row>
    <row r="933" spans="3:15" x14ac:dyDescent="0.25">
      <c r="C933" s="58"/>
      <c r="D933" s="58"/>
      <c r="E933" s="58"/>
      <c r="F933" s="58"/>
      <c r="G933" s="58"/>
      <c r="H933" s="58"/>
      <c r="I933" s="58"/>
      <c r="J933" s="58"/>
      <c r="K933" s="58"/>
      <c r="L933" s="58"/>
      <c r="M933" s="58"/>
      <c r="N933" s="58"/>
      <c r="O933" s="90"/>
    </row>
    <row r="934" spans="3:15" x14ac:dyDescent="0.25">
      <c r="C934" s="58"/>
      <c r="D934" s="58"/>
      <c r="E934" s="58"/>
      <c r="F934" s="58"/>
      <c r="G934" s="58"/>
      <c r="H934" s="58"/>
      <c r="I934" s="58"/>
      <c r="J934" s="58"/>
      <c r="K934" s="58"/>
      <c r="L934" s="58"/>
      <c r="M934" s="58"/>
      <c r="N934" s="58"/>
      <c r="O934" s="90"/>
    </row>
    <row r="935" spans="3:15" x14ac:dyDescent="0.25">
      <c r="C935" s="58"/>
      <c r="D935" s="58"/>
      <c r="E935" s="58"/>
      <c r="F935" s="58"/>
      <c r="G935" s="58"/>
      <c r="H935" s="58"/>
      <c r="I935" s="58"/>
      <c r="J935" s="58"/>
      <c r="K935" s="58"/>
      <c r="L935" s="58"/>
      <c r="M935" s="58"/>
      <c r="N935" s="58"/>
      <c r="O935" s="90"/>
    </row>
    <row r="936" spans="3:15" x14ac:dyDescent="0.25">
      <c r="C936" s="58"/>
      <c r="D936" s="58"/>
      <c r="E936" s="58"/>
      <c r="F936" s="58"/>
      <c r="G936" s="58"/>
      <c r="H936" s="58"/>
      <c r="I936" s="58"/>
      <c r="J936" s="58"/>
      <c r="K936" s="58"/>
      <c r="L936" s="58"/>
      <c r="M936" s="58"/>
      <c r="N936" s="58"/>
      <c r="O936" s="90"/>
    </row>
    <row r="937" spans="3:15" x14ac:dyDescent="0.25">
      <c r="C937" s="58"/>
      <c r="D937" s="58"/>
      <c r="E937" s="58"/>
      <c r="F937" s="58"/>
      <c r="G937" s="58"/>
      <c r="H937" s="58"/>
      <c r="I937" s="58"/>
      <c r="J937" s="58"/>
      <c r="K937" s="58"/>
      <c r="L937" s="58"/>
      <c r="M937" s="58"/>
      <c r="N937" s="58"/>
      <c r="O937" s="90"/>
    </row>
  </sheetData>
  <mergeCells count="16">
    <mergeCell ref="A7:B8"/>
    <mergeCell ref="C7:F7"/>
    <mergeCell ref="G7:J7"/>
    <mergeCell ref="K7:O7"/>
    <mergeCell ref="A12:B13"/>
    <mergeCell ref="C12:F12"/>
    <mergeCell ref="G12:J12"/>
    <mergeCell ref="K12:O12"/>
    <mergeCell ref="A1:B1"/>
    <mergeCell ref="C1:F1"/>
    <mergeCell ref="G1:J1"/>
    <mergeCell ref="K1:N1"/>
    <mergeCell ref="A2:B3"/>
    <mergeCell ref="C2:F2"/>
    <mergeCell ref="G2:J2"/>
    <mergeCell ref="K2:N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DIGESTIF proteolysis in serum</vt:lpstr>
      <vt:lpstr>DIGESTIF proteolysis in urine</vt:lpstr>
      <vt:lpstr>DIGESTIF proteolysis liver lysa</vt:lpstr>
      <vt:lpstr>Feuil2</vt:lpstr>
    </vt:vector>
  </TitlesOfParts>
  <Company>CEA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LOUWAGIE Mathilde 143424</dc:creator>
  <cp:lastModifiedBy>BRUN Virginie 225977</cp:lastModifiedBy>
  <cp:lastPrinted>2013-09-27T07:35:10Z</cp:lastPrinted>
  <dcterms:created xsi:type="dcterms:W3CDTF">2013-07-29T09:34:22Z</dcterms:created>
  <dcterms:modified xsi:type="dcterms:W3CDTF">2014-11-27T15:10:21Z</dcterms:modified>
</cp:coreProperties>
</file>