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Google Drive\Brown Water Group\Papers to Work On\mtDNA and GI Health\For Submission to EST Letters\Revision Files\Supporting Information\"/>
    </mc:Choice>
  </mc:AlternateContent>
  <xr:revisionPtr revIDLastSave="0" documentId="13_ncr:1_{2CC2D946-B758-4474-96C7-07C4D60D6B03}" xr6:coauthVersionLast="47" xr6:coauthVersionMax="47" xr10:uidLastSave="{00000000-0000-0000-0000-000000000000}"/>
  <bookViews>
    <workbookView xWindow="9600" yWindow="1695" windowWidth="28800" windowHeight="15555" activeTab="2" xr2:uid="{59D92B33-CE68-43DF-8415-EEE9F74DD100}"/>
  </bookViews>
  <sheets>
    <sheet name="Data" sheetId="2" r:id="rId1"/>
    <sheet name="hCYTB Group Stats" sheetId="3" r:id="rId2"/>
    <sheet name="Data for GLM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2" i="5" l="1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2" i="5"/>
  <c r="E9" i="3"/>
  <c r="F7" i="3"/>
  <c r="E6" i="3"/>
  <c r="F4" i="3"/>
  <c r="E3" i="3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H3" i="3" s="1"/>
  <c r="I3" i="3" s="1"/>
  <c r="G59" i="2"/>
  <c r="D3" i="3" s="1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" i="2"/>
  <c r="K3" i="3" l="1"/>
  <c r="D7" i="3"/>
  <c r="H7" i="3"/>
  <c r="I7" i="3" s="1"/>
  <c r="D4" i="3"/>
  <c r="D8" i="3"/>
  <c r="H4" i="3"/>
  <c r="I4" i="3" s="1"/>
  <c r="J4" i="3" s="1"/>
  <c r="H8" i="3"/>
  <c r="I8" i="3" s="1"/>
  <c r="J8" i="3" s="1"/>
  <c r="D5" i="3"/>
  <c r="D9" i="3"/>
  <c r="H5" i="3"/>
  <c r="I5" i="3" s="1"/>
  <c r="H9" i="3"/>
  <c r="I9" i="3" s="1"/>
  <c r="D2" i="3"/>
  <c r="K2" i="3" s="1"/>
  <c r="D6" i="3"/>
  <c r="D10" i="3"/>
  <c r="G10" i="3" s="1"/>
  <c r="H2" i="3"/>
  <c r="I2" i="3" s="1"/>
  <c r="H6" i="3"/>
  <c r="I6" i="3" s="1"/>
  <c r="K6" i="3" s="1"/>
  <c r="H10" i="3"/>
  <c r="I10" i="3" s="1"/>
  <c r="K10" i="3" s="1"/>
  <c r="J7" i="3"/>
  <c r="J3" i="3"/>
  <c r="K7" i="3"/>
  <c r="J5" i="3" l="1"/>
  <c r="G4" i="3"/>
  <c r="G7" i="3"/>
  <c r="K8" i="3"/>
  <c r="J9" i="3"/>
  <c r="K4" i="3"/>
  <c r="J10" i="3"/>
  <c r="J6" i="3"/>
  <c r="J2" i="3"/>
  <c r="K5" i="3"/>
  <c r="K9" i="3"/>
</calcChain>
</file>

<file path=xl/sharedStrings.xml><?xml version="1.0" encoding="utf-8"?>
<sst xmlns="http://schemas.openxmlformats.org/spreadsheetml/2006/main" count="1966" uniqueCount="258">
  <si>
    <t>SampleID</t>
  </si>
  <si>
    <t>Country</t>
  </si>
  <si>
    <t>NoroStatus</t>
  </si>
  <si>
    <t>Symptomology</t>
  </si>
  <si>
    <t>Group</t>
  </si>
  <si>
    <t>GroupStatus</t>
  </si>
  <si>
    <t>BD</t>
  </si>
  <si>
    <t>NoroPos</t>
  </si>
  <si>
    <t>Asymptomatic</t>
  </si>
  <si>
    <t>No Amplification</t>
  </si>
  <si>
    <t>BD-NP-A</t>
  </si>
  <si>
    <t>DBNQ</t>
  </si>
  <si>
    <t>Amplification Below aLoD</t>
  </si>
  <si>
    <t>MZ</t>
  </si>
  <si>
    <t>MZ-NP-A</t>
  </si>
  <si>
    <t>Symptomatic</t>
  </si>
  <si>
    <t>MZ-NP-S</t>
  </si>
  <si>
    <t>NoroNeg</t>
  </si>
  <si>
    <t>MZ-NN-A</t>
  </si>
  <si>
    <t>BD-NN-A</t>
  </si>
  <si>
    <t>BD-NP-S</t>
  </si>
  <si>
    <t>US</t>
  </si>
  <si>
    <t>US-NN-A</t>
  </si>
  <si>
    <t>US-NP-A</t>
  </si>
  <si>
    <t>US-NP-S</t>
  </si>
  <si>
    <t xml:space="preserve">Norovirus detected &amp; asymptomatic </t>
  </si>
  <si>
    <t>Norovirus detected &amp; symptomatic</t>
  </si>
  <si>
    <t>Enteric pathogens not detected &amp; asymptomatic</t>
  </si>
  <si>
    <t>BD001</t>
  </si>
  <si>
    <t>BD103</t>
  </si>
  <si>
    <t>BD002</t>
  </si>
  <si>
    <t>BD113</t>
  </si>
  <si>
    <t>BD012</t>
  </si>
  <si>
    <t>BD024</t>
  </si>
  <si>
    <t>BD041</t>
  </si>
  <si>
    <t>BD105</t>
  </si>
  <si>
    <t>BD081</t>
  </si>
  <si>
    <t>BD017</t>
  </si>
  <si>
    <t>BD079</t>
  </si>
  <si>
    <t>BD047</t>
  </si>
  <si>
    <t>BD019</t>
  </si>
  <si>
    <t>BD118</t>
  </si>
  <si>
    <t>BD007</t>
  </si>
  <si>
    <t>BD004</t>
  </si>
  <si>
    <t>BD003</t>
  </si>
  <si>
    <t>BD006</t>
  </si>
  <si>
    <t>BD008</t>
  </si>
  <si>
    <t>BD111</t>
  </si>
  <si>
    <t>BD009</t>
  </si>
  <si>
    <t>BD005</t>
  </si>
  <si>
    <t>BD010</t>
  </si>
  <si>
    <t>BD011</t>
  </si>
  <si>
    <t>BD013</t>
  </si>
  <si>
    <t>BD014</t>
  </si>
  <si>
    <t>BD015</t>
  </si>
  <si>
    <t>BD016</t>
  </si>
  <si>
    <t>BD018</t>
  </si>
  <si>
    <t>BD020</t>
  </si>
  <si>
    <t>BD021</t>
  </si>
  <si>
    <t>BD022</t>
  </si>
  <si>
    <t>BD023</t>
  </si>
  <si>
    <t>BD025</t>
  </si>
  <si>
    <t>BD026</t>
  </si>
  <si>
    <t>BD027</t>
  </si>
  <si>
    <t>BD028</t>
  </si>
  <si>
    <t>BD029</t>
  </si>
  <si>
    <t>BD030</t>
  </si>
  <si>
    <t>BD031</t>
  </si>
  <si>
    <t>BD032</t>
  </si>
  <si>
    <t>BD033</t>
  </si>
  <si>
    <t>BD034</t>
  </si>
  <si>
    <t>BD035</t>
  </si>
  <si>
    <t>BD036</t>
  </si>
  <si>
    <t>BD037</t>
  </si>
  <si>
    <t>BD038</t>
  </si>
  <si>
    <t>BD039</t>
  </si>
  <si>
    <t>BD040</t>
  </si>
  <si>
    <t>BD042</t>
  </si>
  <si>
    <t>BD043</t>
  </si>
  <si>
    <t>BD044</t>
  </si>
  <si>
    <t>BD045</t>
  </si>
  <si>
    <t>BD046</t>
  </si>
  <si>
    <t>BD048</t>
  </si>
  <si>
    <t>BD049</t>
  </si>
  <si>
    <t>BD050</t>
  </si>
  <si>
    <t>BD051</t>
  </si>
  <si>
    <t>BD052</t>
  </si>
  <si>
    <t>BD053</t>
  </si>
  <si>
    <t>BD054</t>
  </si>
  <si>
    <t>BD055</t>
  </si>
  <si>
    <t>BD056</t>
  </si>
  <si>
    <t>BD057</t>
  </si>
  <si>
    <t>BD058</t>
  </si>
  <si>
    <t>BD059</t>
  </si>
  <si>
    <t>BD060</t>
  </si>
  <si>
    <t>BD061</t>
  </si>
  <si>
    <t>BD062</t>
  </si>
  <si>
    <t>BD063</t>
  </si>
  <si>
    <t>BD064</t>
  </si>
  <si>
    <t>BD065</t>
  </si>
  <si>
    <t>BD066</t>
  </si>
  <si>
    <t>BD067</t>
  </si>
  <si>
    <t>BD068</t>
  </si>
  <si>
    <t>BD069</t>
  </si>
  <si>
    <t>BD070</t>
  </si>
  <si>
    <t>BD071</t>
  </si>
  <si>
    <t>BD072</t>
  </si>
  <si>
    <t>BD073</t>
  </si>
  <si>
    <t>BD074</t>
  </si>
  <si>
    <t>BD075</t>
  </si>
  <si>
    <t>BD076</t>
  </si>
  <si>
    <t>BD077</t>
  </si>
  <si>
    <t>BD078</t>
  </si>
  <si>
    <t>BD080</t>
  </si>
  <si>
    <t>BD082</t>
  </si>
  <si>
    <t>BD083</t>
  </si>
  <si>
    <t>BD084</t>
  </si>
  <si>
    <t>BD085</t>
  </si>
  <si>
    <t>BD086</t>
  </si>
  <si>
    <t>BD087</t>
  </si>
  <si>
    <t>BD088</t>
  </si>
  <si>
    <t>BD089</t>
  </si>
  <si>
    <t>BD090</t>
  </si>
  <si>
    <t>BD091</t>
  </si>
  <si>
    <t>BD092</t>
  </si>
  <si>
    <t>BD093</t>
  </si>
  <si>
    <t>BD094</t>
  </si>
  <si>
    <t>BD095</t>
  </si>
  <si>
    <t>BD096</t>
  </si>
  <si>
    <t>BD097</t>
  </si>
  <si>
    <t>BD098</t>
  </si>
  <si>
    <t>BD099</t>
  </si>
  <si>
    <t>BD100</t>
  </si>
  <si>
    <t>BD101</t>
  </si>
  <si>
    <t>BD102</t>
  </si>
  <si>
    <t>BD104</t>
  </si>
  <si>
    <t>BD106</t>
  </si>
  <si>
    <t>BD107</t>
  </si>
  <si>
    <t>BD108</t>
  </si>
  <si>
    <t>BD109</t>
  </si>
  <si>
    <t>BD110</t>
  </si>
  <si>
    <t>BD112</t>
  </si>
  <si>
    <t>BD114</t>
  </si>
  <si>
    <t>BD115</t>
  </si>
  <si>
    <t>BD116</t>
  </si>
  <si>
    <t>BD117</t>
  </si>
  <si>
    <t>BD119</t>
  </si>
  <si>
    <t>BD120</t>
  </si>
  <si>
    <t>MZ01</t>
  </si>
  <si>
    <t>MZ02</t>
  </si>
  <si>
    <t>MZ04</t>
  </si>
  <si>
    <t>MZ03</t>
  </si>
  <si>
    <t>MZ36</t>
  </si>
  <si>
    <t>MZ14</t>
  </si>
  <si>
    <t>MZ08</t>
  </si>
  <si>
    <t>MZ18</t>
  </si>
  <si>
    <t>MZ10</t>
  </si>
  <si>
    <t>MZ27</t>
  </si>
  <si>
    <t>MZ25</t>
  </si>
  <si>
    <t>MZ22</t>
  </si>
  <si>
    <t>MZ05</t>
  </si>
  <si>
    <t>MZ06</t>
  </si>
  <si>
    <t>MZ07</t>
  </si>
  <si>
    <t>MZ09</t>
  </si>
  <si>
    <t>MZ11</t>
  </si>
  <si>
    <t>MZ12</t>
  </si>
  <si>
    <t>MZ13</t>
  </si>
  <si>
    <t>MZ15</t>
  </si>
  <si>
    <t>MZ16</t>
  </si>
  <si>
    <t>MZ17</t>
  </si>
  <si>
    <t>MZ19</t>
  </si>
  <si>
    <t>MZ20</t>
  </si>
  <si>
    <t>MZ21</t>
  </si>
  <si>
    <t>MZ23</t>
  </si>
  <si>
    <t>MZ24</t>
  </si>
  <si>
    <t>MZ26</t>
  </si>
  <si>
    <t>MZ28</t>
  </si>
  <si>
    <t>MZ29</t>
  </si>
  <si>
    <t>MZ30</t>
  </si>
  <si>
    <t>MZ31</t>
  </si>
  <si>
    <t>MZ32</t>
  </si>
  <si>
    <t>MZ33</t>
  </si>
  <si>
    <t>MZ34</t>
  </si>
  <si>
    <t>MZ35</t>
  </si>
  <si>
    <t>MZ37</t>
  </si>
  <si>
    <t>MZ38</t>
  </si>
  <si>
    <t>MZ39</t>
  </si>
  <si>
    <t>MZ40</t>
  </si>
  <si>
    <t>MZ41</t>
  </si>
  <si>
    <t>MZ42</t>
  </si>
  <si>
    <t>MZ43</t>
  </si>
  <si>
    <t>MZ44</t>
  </si>
  <si>
    <t>MZ45</t>
  </si>
  <si>
    <t>MZ46</t>
  </si>
  <si>
    <t>MZ47</t>
  </si>
  <si>
    <t>MZ48</t>
  </si>
  <si>
    <t>MZ49</t>
  </si>
  <si>
    <t>MZ50</t>
  </si>
  <si>
    <t>MZ51</t>
  </si>
  <si>
    <t>MZ52</t>
  </si>
  <si>
    <t>MZ53</t>
  </si>
  <si>
    <t>MZ54</t>
  </si>
  <si>
    <t>MZ55</t>
  </si>
  <si>
    <t>MZ56</t>
  </si>
  <si>
    <t>MZ57</t>
  </si>
  <si>
    <t>MZ58</t>
  </si>
  <si>
    <t>MZ59</t>
  </si>
  <si>
    <t>MZ60</t>
  </si>
  <si>
    <t>MZ61</t>
  </si>
  <si>
    <t>MZ62</t>
  </si>
  <si>
    <t>MZ63</t>
  </si>
  <si>
    <t>MZ64</t>
  </si>
  <si>
    <t>MZ65</t>
  </si>
  <si>
    <t>MZ66</t>
  </si>
  <si>
    <t>USD-Pre</t>
  </si>
  <si>
    <t>USA-Pre</t>
  </si>
  <si>
    <t>USA-Post</t>
  </si>
  <si>
    <t>USB-Pre</t>
  </si>
  <si>
    <t>USB-Post</t>
  </si>
  <si>
    <t>USC-Pre</t>
  </si>
  <si>
    <t>USC-Post</t>
  </si>
  <si>
    <t>USD-Post</t>
  </si>
  <si>
    <t>USE-Pre</t>
  </si>
  <si>
    <t>USE-Post</t>
  </si>
  <si>
    <t>USF-Pre</t>
  </si>
  <si>
    <t>USF-Post</t>
  </si>
  <si>
    <t>USG-Pre</t>
  </si>
  <si>
    <t>USG-Post</t>
  </si>
  <si>
    <t>USH-Pre</t>
  </si>
  <si>
    <t>USH-Post</t>
  </si>
  <si>
    <t>USI-Pre</t>
  </si>
  <si>
    <t>USI-Post</t>
  </si>
  <si>
    <t>USJ-Pre</t>
  </si>
  <si>
    <t>USJ-Post</t>
  </si>
  <si>
    <t>USK-Pre</t>
  </si>
  <si>
    <t>USK-Post</t>
  </si>
  <si>
    <t>Upper 95% Confidence Interval</t>
  </si>
  <si>
    <t>Lower 95% Confidence Interval</t>
  </si>
  <si>
    <t>± 95%</t>
  </si>
  <si>
    <t>N/A</t>
  </si>
  <si>
    <t>log₁₀(mean hCYTB.ng.result)</t>
  </si>
  <si>
    <r>
      <t>log</t>
    </r>
    <r>
      <rPr>
        <sz val="11"/>
        <color theme="1"/>
        <rFont val="Calibri"/>
        <family val="2"/>
      </rPr>
      <t>₁₀ hCYTB.ng.result increase from NN-A to NP-A</t>
    </r>
  </si>
  <si>
    <r>
      <t>log</t>
    </r>
    <r>
      <rPr>
        <sz val="11"/>
        <color theme="1"/>
        <rFont val="Calibri"/>
        <family val="2"/>
      </rPr>
      <t>₁₀ hCYTB.ng.result increase from NP-A to NP-S</t>
    </r>
  </si>
  <si>
    <r>
      <t>log</t>
    </r>
    <r>
      <rPr>
        <sz val="11"/>
        <color theme="1"/>
        <rFont val="Calibri"/>
        <family val="2"/>
      </rPr>
      <t>₁₀ hCYTB.ng.result increase from NN-A to NP-S</t>
    </r>
  </si>
  <si>
    <t>Std dev of log₁₀ hCYTB.ng.result</t>
  </si>
  <si>
    <t>sampleID</t>
  </si>
  <si>
    <t>country</t>
  </si>
  <si>
    <t>NA</t>
  </si>
  <si>
    <t>Sex [0 = male, 1 = female]</t>
  </si>
  <si>
    <t>Age [months]</t>
  </si>
  <si>
    <t>Norovirus Positive? [as determined by Luminex GPP, 0 = negative, 1 = positive]</t>
  </si>
  <si>
    <t>Diarrhea? [0 = none reported, 1 = diarrhea reported within past week via caregiver survey]</t>
  </si>
  <si>
    <t>copies of hCYTB484 normalized to ng of dsDNA</t>
  </si>
  <si>
    <t>log10 of copies of hCYTB484 normalized to ng of dsDNA</t>
  </si>
  <si>
    <t>copies of HF183/BacR287 normalized to ng of dsDNA</t>
  </si>
  <si>
    <t>copies of HF183/BacR287 per uL of DNA extract</t>
  </si>
  <si>
    <t>copies of hCYTB484 per uL of DNA extract</t>
  </si>
  <si>
    <t>Number of Enteric Infections [as determined by Luminex GPP]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</si>
</sst>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BBA82-2509-487F-A8B5-C42131269A2D}">
  <dimension ref="A1:K209"/>
  <sheetViews>
    <sheetView topLeftCell="A185" workbookViewId="0">
      <selection activeCell="E200" sqref="E200"/>
    </sheetView>
  </sheetViews>
  <sheetFormatPr defaultRowHeight="15" x14ac:dyDescent="0.25"/>
  <cols>
    <col min="1" max="4" width="9.140625" style="9"/>
    <col min="5" max="5" width="14.85546875" style="10" bestFit="1" customWidth="1"/>
    <col min="6" max="6" width="15" style="10" bestFit="1" customWidth="1"/>
    <col min="7" max="7" width="20.42578125" style="10" bestFit="1" customWidth="1"/>
    <col min="8" max="8" width="24.140625" style="10" bestFit="1" customWidth="1"/>
    <col min="9" max="9" width="14.85546875" style="10" bestFit="1" customWidth="1"/>
    <col min="10" max="10" width="9.140625" style="9"/>
    <col min="11" max="11" width="44.5703125" style="9" bestFit="1" customWidth="1"/>
    <col min="12" max="16384" width="9.140625" style="9"/>
  </cols>
  <sheetData>
    <row r="1" spans="1:11" s="7" customFormat="1" ht="99.9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8" t="s">
        <v>254</v>
      </c>
      <c r="F1" s="8" t="s">
        <v>252</v>
      </c>
      <c r="G1" s="7" t="s">
        <v>253</v>
      </c>
      <c r="H1" s="8" t="s">
        <v>255</v>
      </c>
      <c r="I1" s="8" t="s">
        <v>256</v>
      </c>
      <c r="J1" s="7" t="s">
        <v>4</v>
      </c>
      <c r="K1" s="7" t="s">
        <v>5</v>
      </c>
    </row>
    <row r="2" spans="1:11" x14ac:dyDescent="0.25">
      <c r="A2" s="9" t="s">
        <v>28</v>
      </c>
      <c r="B2" s="9" t="s">
        <v>6</v>
      </c>
      <c r="C2" s="9" t="s">
        <v>17</v>
      </c>
      <c r="D2" s="9" t="s">
        <v>8</v>
      </c>
      <c r="E2" s="10">
        <v>35.958904109589</v>
      </c>
      <c r="F2" s="10">
        <v>1204.6232876712299</v>
      </c>
      <c r="G2" s="10">
        <f>LOG10(F2)</f>
        <v>3.0808512546583642</v>
      </c>
      <c r="H2" s="10">
        <v>315</v>
      </c>
      <c r="I2" s="10">
        <v>10552.5</v>
      </c>
      <c r="J2" s="9" t="s">
        <v>19</v>
      </c>
      <c r="K2" s="11" t="s">
        <v>27</v>
      </c>
    </row>
    <row r="3" spans="1:11" x14ac:dyDescent="0.25">
      <c r="A3" s="9" t="s">
        <v>30</v>
      </c>
      <c r="B3" s="9" t="s">
        <v>6</v>
      </c>
      <c r="C3" s="9" t="s">
        <v>17</v>
      </c>
      <c r="D3" s="9" t="s">
        <v>8</v>
      </c>
      <c r="E3" s="10" t="s">
        <v>9</v>
      </c>
      <c r="F3" s="10">
        <v>13918.902439024399</v>
      </c>
      <c r="G3" s="10">
        <f t="shared" ref="G3:G66" si="0">LOG10(F3)</f>
        <v>4.1436049907725163</v>
      </c>
      <c r="H3" s="10" t="s">
        <v>9</v>
      </c>
      <c r="I3" s="10">
        <v>228270</v>
      </c>
      <c r="J3" s="9" t="s">
        <v>19</v>
      </c>
      <c r="K3" s="11" t="s">
        <v>27</v>
      </c>
    </row>
    <row r="4" spans="1:11" x14ac:dyDescent="0.25">
      <c r="A4" s="9" t="s">
        <v>44</v>
      </c>
      <c r="B4" s="9" t="s">
        <v>6</v>
      </c>
      <c r="C4" s="9" t="s">
        <v>17</v>
      </c>
      <c r="D4" s="9" t="s">
        <v>8</v>
      </c>
      <c r="E4" s="10" t="s">
        <v>9</v>
      </c>
      <c r="F4" s="10">
        <v>1977.27272727273</v>
      </c>
      <c r="G4" s="10">
        <f t="shared" si="0"/>
        <v>3.2960665761324317</v>
      </c>
      <c r="H4" s="10" t="s">
        <v>9</v>
      </c>
      <c r="I4" s="10">
        <v>121800</v>
      </c>
      <c r="J4" s="9" t="s">
        <v>19</v>
      </c>
      <c r="K4" s="11" t="s">
        <v>27</v>
      </c>
    </row>
    <row r="5" spans="1:11" x14ac:dyDescent="0.25">
      <c r="A5" s="9" t="s">
        <v>43</v>
      </c>
      <c r="B5" s="9" t="s">
        <v>6</v>
      </c>
      <c r="C5" s="9" t="s">
        <v>17</v>
      </c>
      <c r="D5" s="9" t="s">
        <v>8</v>
      </c>
      <c r="E5" s="10">
        <v>36.659482758620697</v>
      </c>
      <c r="F5" s="10">
        <v>622.30603448275895</v>
      </c>
      <c r="G5" s="10">
        <f t="shared" si="0"/>
        <v>2.79400401234532</v>
      </c>
      <c r="H5" s="10">
        <v>1701</v>
      </c>
      <c r="I5" s="10">
        <v>28875</v>
      </c>
      <c r="J5" s="9" t="s">
        <v>19</v>
      </c>
      <c r="K5" s="11" t="s">
        <v>27</v>
      </c>
    </row>
    <row r="6" spans="1:11" x14ac:dyDescent="0.25">
      <c r="A6" s="9" t="s">
        <v>49</v>
      </c>
      <c r="B6" s="9" t="s">
        <v>6</v>
      </c>
      <c r="C6" s="9" t="s">
        <v>17</v>
      </c>
      <c r="D6" s="9" t="s">
        <v>8</v>
      </c>
      <c r="E6" s="10" t="s">
        <v>9</v>
      </c>
      <c r="F6" s="10">
        <v>896</v>
      </c>
      <c r="G6" s="10">
        <f t="shared" si="0"/>
        <v>2.9523080096621253</v>
      </c>
      <c r="H6" s="10" t="s">
        <v>9</v>
      </c>
      <c r="I6" s="10">
        <v>13440</v>
      </c>
      <c r="J6" s="9" t="s">
        <v>19</v>
      </c>
      <c r="K6" s="11" t="s">
        <v>27</v>
      </c>
    </row>
    <row r="7" spans="1:11" x14ac:dyDescent="0.25">
      <c r="A7" s="9" t="s">
        <v>45</v>
      </c>
      <c r="B7" s="9" t="s">
        <v>6</v>
      </c>
      <c r="C7" s="9" t="s">
        <v>17</v>
      </c>
      <c r="D7" s="9" t="s">
        <v>8</v>
      </c>
      <c r="E7" s="10" t="s">
        <v>9</v>
      </c>
      <c r="F7" s="10">
        <v>11276.785714285699</v>
      </c>
      <c r="G7" s="10">
        <f t="shared" si="0"/>
        <v>4.052185327885149</v>
      </c>
      <c r="H7" s="10" t="s">
        <v>9</v>
      </c>
      <c r="I7" s="10">
        <v>4420.5</v>
      </c>
      <c r="J7" s="9" t="s">
        <v>19</v>
      </c>
      <c r="K7" s="11" t="s">
        <v>27</v>
      </c>
    </row>
    <row r="8" spans="1:11" x14ac:dyDescent="0.25">
      <c r="A8" s="9" t="s">
        <v>42</v>
      </c>
      <c r="B8" s="9" t="s">
        <v>6</v>
      </c>
      <c r="C8" s="9" t="s">
        <v>17</v>
      </c>
      <c r="D8" s="9" t="s">
        <v>8</v>
      </c>
      <c r="E8" s="10" t="s">
        <v>9</v>
      </c>
      <c r="F8" s="10">
        <v>165.406626506024</v>
      </c>
      <c r="G8" s="10">
        <f t="shared" si="0"/>
        <v>2.2185529042331757</v>
      </c>
      <c r="H8" s="10" t="s">
        <v>9</v>
      </c>
      <c r="I8" s="10">
        <v>5491.5</v>
      </c>
      <c r="J8" s="9" t="s">
        <v>19</v>
      </c>
      <c r="K8" s="11" t="s">
        <v>27</v>
      </c>
    </row>
    <row r="9" spans="1:11" x14ac:dyDescent="0.25">
      <c r="A9" s="9" t="s">
        <v>46</v>
      </c>
      <c r="B9" s="9" t="s">
        <v>6</v>
      </c>
      <c r="C9" s="9" t="s">
        <v>17</v>
      </c>
      <c r="D9" s="9" t="s">
        <v>8</v>
      </c>
      <c r="E9" s="10" t="s">
        <v>9</v>
      </c>
      <c r="F9" s="10">
        <v>3018.0084745762701</v>
      </c>
      <c r="G9" s="10">
        <f t="shared" si="0"/>
        <v>3.4797204549414076</v>
      </c>
      <c r="H9" s="10" t="s">
        <v>9</v>
      </c>
      <c r="I9" s="10">
        <v>2136.75</v>
      </c>
      <c r="J9" s="9" t="s">
        <v>19</v>
      </c>
      <c r="K9" s="11" t="s">
        <v>27</v>
      </c>
    </row>
    <row r="10" spans="1:11" x14ac:dyDescent="0.25">
      <c r="A10" s="9" t="s">
        <v>48</v>
      </c>
      <c r="B10" s="9" t="s">
        <v>6</v>
      </c>
      <c r="C10" s="9" t="s">
        <v>17</v>
      </c>
      <c r="D10" s="9" t="s">
        <v>8</v>
      </c>
      <c r="E10" s="10" t="s">
        <v>9</v>
      </c>
      <c r="F10" s="10">
        <v>3135.4166666666702</v>
      </c>
      <c r="G10" s="10">
        <f t="shared" si="0"/>
        <v>3.4962952625542756</v>
      </c>
      <c r="H10" s="10" t="s">
        <v>9</v>
      </c>
      <c r="I10" s="10">
        <v>33862.5</v>
      </c>
      <c r="J10" s="9" t="s">
        <v>19</v>
      </c>
      <c r="K10" s="11" t="s">
        <v>27</v>
      </c>
    </row>
    <row r="11" spans="1:11" x14ac:dyDescent="0.25">
      <c r="A11" s="9" t="s">
        <v>50</v>
      </c>
      <c r="B11" s="9" t="s">
        <v>6</v>
      </c>
      <c r="C11" s="9" t="s">
        <v>17</v>
      </c>
      <c r="D11" s="9" t="s">
        <v>8</v>
      </c>
      <c r="E11" s="10" t="s">
        <v>12</v>
      </c>
      <c r="F11" s="10">
        <v>3861.6666666666702</v>
      </c>
      <c r="G11" s="10">
        <f t="shared" si="0"/>
        <v>3.5867747834063324</v>
      </c>
      <c r="H11" s="10" t="s">
        <v>12</v>
      </c>
      <c r="I11" s="10">
        <v>69510</v>
      </c>
      <c r="J11" s="9" t="s">
        <v>19</v>
      </c>
      <c r="K11" s="11" t="s">
        <v>27</v>
      </c>
    </row>
    <row r="12" spans="1:11" x14ac:dyDescent="0.25">
      <c r="A12" s="9" t="s">
        <v>51</v>
      </c>
      <c r="B12" s="9" t="s">
        <v>6</v>
      </c>
      <c r="C12" s="9" t="s">
        <v>17</v>
      </c>
      <c r="D12" s="9" t="s">
        <v>8</v>
      </c>
      <c r="E12" s="10" t="s">
        <v>11</v>
      </c>
      <c r="F12" s="10">
        <v>246.783439490446</v>
      </c>
      <c r="G12" s="10">
        <f t="shared" si="0"/>
        <v>2.3923160128197649</v>
      </c>
      <c r="H12" s="10" t="s">
        <v>11</v>
      </c>
      <c r="I12" s="10">
        <v>3874.5</v>
      </c>
      <c r="J12" s="9" t="s">
        <v>19</v>
      </c>
      <c r="K12" s="11" t="s">
        <v>27</v>
      </c>
    </row>
    <row r="13" spans="1:11" x14ac:dyDescent="0.25">
      <c r="A13" s="9" t="s">
        <v>32</v>
      </c>
      <c r="B13" s="9" t="s">
        <v>6</v>
      </c>
      <c r="C13" s="9" t="s">
        <v>17</v>
      </c>
      <c r="D13" s="9" t="s">
        <v>8</v>
      </c>
      <c r="E13" s="10">
        <v>34.804104477611901</v>
      </c>
      <c r="F13" s="10">
        <v>227.238805970149</v>
      </c>
      <c r="G13" s="10">
        <f t="shared" si="0"/>
        <v>2.3564824986040862</v>
      </c>
      <c r="H13" s="10">
        <v>2798.25</v>
      </c>
      <c r="I13" s="10">
        <v>18270</v>
      </c>
      <c r="J13" s="9" t="s">
        <v>19</v>
      </c>
      <c r="K13" s="11" t="s">
        <v>27</v>
      </c>
    </row>
    <row r="14" spans="1:11" x14ac:dyDescent="0.25">
      <c r="A14" s="9" t="s">
        <v>52</v>
      </c>
      <c r="B14" s="9" t="s">
        <v>6</v>
      </c>
      <c r="C14" s="9" t="s">
        <v>17</v>
      </c>
      <c r="D14" s="9" t="s">
        <v>8</v>
      </c>
      <c r="E14" s="10" t="s">
        <v>12</v>
      </c>
      <c r="F14" s="10">
        <v>561.54411764705901</v>
      </c>
      <c r="G14" s="10">
        <f t="shared" si="0"/>
        <v>2.7493838822323813</v>
      </c>
      <c r="H14" s="10" t="s">
        <v>12</v>
      </c>
      <c r="I14" s="10">
        <v>5727.75</v>
      </c>
      <c r="J14" s="9" t="s">
        <v>19</v>
      </c>
      <c r="K14" s="11" t="s">
        <v>27</v>
      </c>
    </row>
    <row r="15" spans="1:11" x14ac:dyDescent="0.25">
      <c r="A15" s="9" t="s">
        <v>53</v>
      </c>
      <c r="B15" s="9" t="s">
        <v>6</v>
      </c>
      <c r="C15" s="9" t="s">
        <v>17</v>
      </c>
      <c r="D15" s="9" t="s">
        <v>8</v>
      </c>
      <c r="E15" s="10" t="s">
        <v>9</v>
      </c>
      <c r="F15" s="10">
        <v>1810.2697095435699</v>
      </c>
      <c r="G15" s="10">
        <f t="shared" si="0"/>
        <v>3.2577432846151999</v>
      </c>
      <c r="H15" s="10" t="s">
        <v>9</v>
      </c>
      <c r="I15" s="10">
        <v>4362.75</v>
      </c>
      <c r="J15" s="9" t="s">
        <v>19</v>
      </c>
      <c r="K15" s="11" t="s">
        <v>27</v>
      </c>
    </row>
    <row r="16" spans="1:11" x14ac:dyDescent="0.25">
      <c r="A16" s="9" t="s">
        <v>54</v>
      </c>
      <c r="B16" s="9" t="s">
        <v>6</v>
      </c>
      <c r="C16" s="9" t="s">
        <v>17</v>
      </c>
      <c r="D16" s="9" t="s">
        <v>8</v>
      </c>
      <c r="E16" s="10" t="s">
        <v>9</v>
      </c>
      <c r="F16" s="10">
        <v>775.38461538461502</v>
      </c>
      <c r="G16" s="10">
        <f t="shared" si="0"/>
        <v>2.8895171798026693</v>
      </c>
      <c r="H16" s="10" t="s">
        <v>9</v>
      </c>
      <c r="I16" s="10">
        <v>10080</v>
      </c>
      <c r="J16" s="9" t="s">
        <v>19</v>
      </c>
      <c r="K16" s="11" t="s">
        <v>27</v>
      </c>
    </row>
    <row r="17" spans="1:11" x14ac:dyDescent="0.25">
      <c r="A17" s="9" t="s">
        <v>55</v>
      </c>
      <c r="B17" s="9" t="s">
        <v>6</v>
      </c>
      <c r="C17" s="9" t="s">
        <v>17</v>
      </c>
      <c r="D17" s="9" t="s">
        <v>8</v>
      </c>
      <c r="E17" s="10">
        <v>515.51786924119199</v>
      </c>
      <c r="F17" s="10">
        <v>347.86585365853699</v>
      </c>
      <c r="G17" s="10">
        <f t="shared" si="0"/>
        <v>2.5414118007065363</v>
      </c>
      <c r="H17" s="10">
        <v>16805.25</v>
      </c>
      <c r="I17" s="10">
        <v>11340</v>
      </c>
      <c r="J17" s="9" t="s">
        <v>19</v>
      </c>
      <c r="K17" s="11" t="s">
        <v>27</v>
      </c>
    </row>
    <row r="18" spans="1:11" x14ac:dyDescent="0.25">
      <c r="A18" s="9" t="s">
        <v>37</v>
      </c>
      <c r="B18" s="9" t="s">
        <v>6</v>
      </c>
      <c r="C18" s="9" t="s">
        <v>17</v>
      </c>
      <c r="D18" s="9" t="s">
        <v>8</v>
      </c>
      <c r="E18" s="10" t="s">
        <v>11</v>
      </c>
      <c r="F18" s="10">
        <v>681.98529411764696</v>
      </c>
      <c r="G18" s="10">
        <f t="shared" si="0"/>
        <v>2.8337750099168657</v>
      </c>
      <c r="H18" s="10" t="s">
        <v>11</v>
      </c>
      <c r="I18" s="10">
        <v>13912.5</v>
      </c>
      <c r="J18" s="9" t="s">
        <v>19</v>
      </c>
      <c r="K18" s="11" t="s">
        <v>27</v>
      </c>
    </row>
    <row r="19" spans="1:11" x14ac:dyDescent="0.25">
      <c r="A19" s="9" t="s">
        <v>56</v>
      </c>
      <c r="B19" s="9" t="s">
        <v>6</v>
      </c>
      <c r="C19" s="9" t="s">
        <v>17</v>
      </c>
      <c r="D19" s="9" t="s">
        <v>8</v>
      </c>
      <c r="E19" s="10" t="s">
        <v>11</v>
      </c>
      <c r="F19" s="10">
        <v>10600.6047683448</v>
      </c>
      <c r="G19" s="10">
        <f t="shared" si="0"/>
        <v>4.0253306426291822</v>
      </c>
      <c r="H19" s="10" t="s">
        <v>11</v>
      </c>
      <c r="I19" s="10">
        <v>64155</v>
      </c>
      <c r="J19" s="9" t="s">
        <v>19</v>
      </c>
      <c r="K19" s="11" t="s">
        <v>27</v>
      </c>
    </row>
    <row r="20" spans="1:11" x14ac:dyDescent="0.25">
      <c r="A20" s="9" t="s">
        <v>40</v>
      </c>
      <c r="B20" s="9" t="s">
        <v>6</v>
      </c>
      <c r="C20" s="9" t="s">
        <v>17</v>
      </c>
      <c r="D20" s="9" t="s">
        <v>8</v>
      </c>
      <c r="E20" s="10" t="s">
        <v>9</v>
      </c>
      <c r="F20" s="10">
        <v>685.11730205278604</v>
      </c>
      <c r="G20" s="10">
        <f t="shared" si="0"/>
        <v>2.835764935394391</v>
      </c>
      <c r="H20" s="10" t="s">
        <v>9</v>
      </c>
      <c r="I20" s="10">
        <v>23362.5</v>
      </c>
      <c r="J20" s="9" t="s">
        <v>19</v>
      </c>
      <c r="K20" s="11" t="s">
        <v>27</v>
      </c>
    </row>
    <row r="21" spans="1:11" x14ac:dyDescent="0.25">
      <c r="A21" s="9" t="s">
        <v>57</v>
      </c>
      <c r="B21" s="9" t="s">
        <v>6</v>
      </c>
      <c r="C21" s="9" t="s">
        <v>17</v>
      </c>
      <c r="D21" s="9" t="s">
        <v>8</v>
      </c>
      <c r="E21" s="10" t="s">
        <v>12</v>
      </c>
      <c r="F21" s="10">
        <v>172.79243119266101</v>
      </c>
      <c r="G21" s="10">
        <f t="shared" si="0"/>
        <v>2.2375247152073832</v>
      </c>
      <c r="H21" s="10" t="s">
        <v>12</v>
      </c>
      <c r="I21" s="10">
        <v>15067.5</v>
      </c>
      <c r="J21" s="9" t="s">
        <v>19</v>
      </c>
      <c r="K21" s="11" t="s">
        <v>27</v>
      </c>
    </row>
    <row r="22" spans="1:11" x14ac:dyDescent="0.25">
      <c r="A22" s="9" t="s">
        <v>58</v>
      </c>
      <c r="B22" s="9" t="s">
        <v>6</v>
      </c>
      <c r="C22" s="9" t="s">
        <v>17</v>
      </c>
      <c r="D22" s="9" t="s">
        <v>8</v>
      </c>
      <c r="E22" s="10">
        <v>3244.1379310344801</v>
      </c>
      <c r="F22" s="10">
        <v>23281.034482758601</v>
      </c>
      <c r="G22" s="10">
        <f t="shared" si="0"/>
        <v>4.3670022740952037</v>
      </c>
      <c r="H22" s="10">
        <v>4704</v>
      </c>
      <c r="I22" s="10">
        <v>33757.5</v>
      </c>
      <c r="J22" s="9" t="s">
        <v>19</v>
      </c>
      <c r="K22" s="11" t="s">
        <v>27</v>
      </c>
    </row>
    <row r="23" spans="1:11" x14ac:dyDescent="0.25">
      <c r="A23" s="9" t="s">
        <v>59</v>
      </c>
      <c r="B23" s="9" t="s">
        <v>6</v>
      </c>
      <c r="C23" s="9" t="s">
        <v>17</v>
      </c>
      <c r="D23" s="9" t="s">
        <v>8</v>
      </c>
      <c r="E23" s="10">
        <v>3640.9459459459499</v>
      </c>
      <c r="F23" s="10">
        <v>441.85135135135101</v>
      </c>
      <c r="G23" s="10">
        <f t="shared" si="0"/>
        <v>2.6452761875710631</v>
      </c>
      <c r="H23" s="10">
        <v>67357.5</v>
      </c>
      <c r="I23" s="10">
        <v>8174.25</v>
      </c>
      <c r="J23" s="9" t="s">
        <v>19</v>
      </c>
      <c r="K23" s="11" t="s">
        <v>27</v>
      </c>
    </row>
    <row r="24" spans="1:11" x14ac:dyDescent="0.25">
      <c r="A24" s="9" t="s">
        <v>60</v>
      </c>
      <c r="B24" s="9" t="s">
        <v>6</v>
      </c>
      <c r="C24" s="9" t="s">
        <v>17</v>
      </c>
      <c r="D24" s="9" t="s">
        <v>8</v>
      </c>
      <c r="E24" s="10">
        <v>1.1781496062992101</v>
      </c>
      <c r="F24" s="10">
        <v>383.41535433070902</v>
      </c>
      <c r="G24" s="10">
        <f t="shared" si="0"/>
        <v>2.5836695007370838</v>
      </c>
      <c r="H24" s="10">
        <v>59.85</v>
      </c>
      <c r="I24" s="10">
        <v>19477.5</v>
      </c>
      <c r="J24" s="9" t="s">
        <v>19</v>
      </c>
      <c r="K24" s="11" t="s">
        <v>27</v>
      </c>
    </row>
    <row r="25" spans="1:11" x14ac:dyDescent="0.25">
      <c r="A25" s="9" t="s">
        <v>33</v>
      </c>
      <c r="B25" s="9" t="s">
        <v>6</v>
      </c>
      <c r="C25" s="9" t="s">
        <v>17</v>
      </c>
      <c r="D25" s="9" t="s">
        <v>8</v>
      </c>
      <c r="E25" s="10" t="s">
        <v>9</v>
      </c>
      <c r="F25" s="10">
        <v>2421.6216216216199</v>
      </c>
      <c r="G25" s="10">
        <f t="shared" si="0"/>
        <v>3.3841062855951298</v>
      </c>
      <c r="H25" s="10" t="s">
        <v>9</v>
      </c>
      <c r="I25" s="10">
        <v>26880</v>
      </c>
      <c r="J25" s="9" t="s">
        <v>19</v>
      </c>
      <c r="K25" s="11" t="s">
        <v>27</v>
      </c>
    </row>
    <row r="26" spans="1:11" x14ac:dyDescent="0.25">
      <c r="A26" s="9" t="s">
        <v>61</v>
      </c>
      <c r="B26" s="9" t="s">
        <v>6</v>
      </c>
      <c r="C26" s="9" t="s">
        <v>17</v>
      </c>
      <c r="D26" s="9" t="s">
        <v>8</v>
      </c>
      <c r="E26" s="10" t="s">
        <v>9</v>
      </c>
      <c r="F26" s="10">
        <v>1161.91860465116</v>
      </c>
      <c r="G26" s="10">
        <f t="shared" si="0"/>
        <v>3.0651757056885738</v>
      </c>
      <c r="H26" s="10" t="s">
        <v>9</v>
      </c>
      <c r="I26" s="10">
        <v>59955</v>
      </c>
      <c r="J26" s="9" t="s">
        <v>19</v>
      </c>
      <c r="K26" s="11" t="s">
        <v>27</v>
      </c>
    </row>
    <row r="27" spans="1:11" x14ac:dyDescent="0.25">
      <c r="A27" s="9" t="s">
        <v>62</v>
      </c>
      <c r="B27" s="9" t="s">
        <v>6</v>
      </c>
      <c r="C27" s="9" t="s">
        <v>17</v>
      </c>
      <c r="D27" s="9" t="s">
        <v>8</v>
      </c>
      <c r="E27" s="10" t="s">
        <v>9</v>
      </c>
      <c r="F27" s="10">
        <v>234.727434863524</v>
      </c>
      <c r="G27" s="10">
        <f t="shared" si="0"/>
        <v>2.3705638527580031</v>
      </c>
      <c r="H27" s="10" t="s">
        <v>9</v>
      </c>
      <c r="I27" s="10">
        <v>11917.5</v>
      </c>
      <c r="J27" s="9" t="s">
        <v>19</v>
      </c>
      <c r="K27" s="11" t="s">
        <v>27</v>
      </c>
    </row>
    <row r="28" spans="1:11" x14ac:dyDescent="0.25">
      <c r="A28" s="9" t="s">
        <v>63</v>
      </c>
      <c r="B28" s="9" t="s">
        <v>6</v>
      </c>
      <c r="C28" s="9" t="s">
        <v>17</v>
      </c>
      <c r="D28" s="9" t="s">
        <v>8</v>
      </c>
      <c r="E28" s="10" t="s">
        <v>9</v>
      </c>
      <c r="F28" s="10">
        <v>3627.7480490523999</v>
      </c>
      <c r="G28" s="10">
        <f t="shared" si="0"/>
        <v>3.5596371172232661</v>
      </c>
      <c r="H28" s="10" t="s">
        <v>9</v>
      </c>
      <c r="I28" s="10">
        <v>84157.5</v>
      </c>
      <c r="J28" s="9" t="s">
        <v>19</v>
      </c>
      <c r="K28" s="11" t="s">
        <v>27</v>
      </c>
    </row>
    <row r="29" spans="1:11" x14ac:dyDescent="0.25">
      <c r="A29" s="9" t="s">
        <v>64</v>
      </c>
      <c r="B29" s="9" t="s">
        <v>6</v>
      </c>
      <c r="C29" s="9" t="s">
        <v>17</v>
      </c>
      <c r="D29" s="9" t="s">
        <v>8</v>
      </c>
      <c r="E29" s="10" t="s">
        <v>9</v>
      </c>
      <c r="F29" s="10">
        <v>9655.7432432432397</v>
      </c>
      <c r="G29" s="10">
        <f t="shared" si="0"/>
        <v>3.9847857088783152</v>
      </c>
      <c r="H29" s="10" t="s">
        <v>9</v>
      </c>
      <c r="I29" s="10">
        <v>71452.5</v>
      </c>
      <c r="J29" s="9" t="s">
        <v>19</v>
      </c>
      <c r="K29" s="11" t="s">
        <v>27</v>
      </c>
    </row>
    <row r="30" spans="1:11" x14ac:dyDescent="0.25">
      <c r="A30" s="9" t="s">
        <v>65</v>
      </c>
      <c r="B30" s="9" t="s">
        <v>6</v>
      </c>
      <c r="C30" s="9" t="s">
        <v>17</v>
      </c>
      <c r="D30" s="9" t="s">
        <v>8</v>
      </c>
      <c r="E30" s="10" t="s">
        <v>11</v>
      </c>
      <c r="F30" s="10">
        <v>1950</v>
      </c>
      <c r="G30" s="10">
        <f t="shared" si="0"/>
        <v>3.2900346113625178</v>
      </c>
      <c r="H30" s="10" t="s">
        <v>11</v>
      </c>
      <c r="I30" s="10">
        <v>20475</v>
      </c>
      <c r="J30" s="9" t="s">
        <v>19</v>
      </c>
      <c r="K30" s="11" t="s">
        <v>27</v>
      </c>
    </row>
    <row r="31" spans="1:11" x14ac:dyDescent="0.25">
      <c r="A31" s="9" t="s">
        <v>66</v>
      </c>
      <c r="B31" s="9" t="s">
        <v>6</v>
      </c>
      <c r="C31" s="9" t="s">
        <v>17</v>
      </c>
      <c r="D31" s="9" t="s">
        <v>8</v>
      </c>
      <c r="E31" s="10">
        <v>82.95</v>
      </c>
      <c r="F31" s="10">
        <v>5124</v>
      </c>
      <c r="G31" s="10">
        <f t="shared" si="0"/>
        <v>3.7096091210726487</v>
      </c>
      <c r="H31" s="10">
        <v>414.75</v>
      </c>
      <c r="I31" s="10">
        <v>25620</v>
      </c>
      <c r="J31" s="9" t="s">
        <v>19</v>
      </c>
      <c r="K31" s="11" t="s">
        <v>27</v>
      </c>
    </row>
    <row r="32" spans="1:11" x14ac:dyDescent="0.25">
      <c r="A32" s="9" t="s">
        <v>67</v>
      </c>
      <c r="B32" s="9" t="s">
        <v>6</v>
      </c>
      <c r="C32" s="9" t="s">
        <v>17</v>
      </c>
      <c r="D32" s="9" t="s">
        <v>8</v>
      </c>
      <c r="E32" s="10" t="s">
        <v>11</v>
      </c>
      <c r="F32" s="10">
        <v>457.69230769230802</v>
      </c>
      <c r="G32" s="10">
        <f t="shared" si="0"/>
        <v>2.6605736134217133</v>
      </c>
      <c r="H32" s="10" t="s">
        <v>11</v>
      </c>
      <c r="I32" s="10">
        <v>10710</v>
      </c>
      <c r="J32" s="9" t="s">
        <v>19</v>
      </c>
      <c r="K32" s="11" t="s">
        <v>27</v>
      </c>
    </row>
    <row r="33" spans="1:11" x14ac:dyDescent="0.25">
      <c r="A33" s="9" t="s">
        <v>68</v>
      </c>
      <c r="B33" s="9" t="s">
        <v>6</v>
      </c>
      <c r="C33" s="9" t="s">
        <v>17</v>
      </c>
      <c r="D33" s="9" t="s">
        <v>8</v>
      </c>
      <c r="E33" s="10">
        <v>125.26315789473701</v>
      </c>
      <c r="F33" s="10">
        <v>4071.0526315789498</v>
      </c>
      <c r="G33" s="10">
        <f t="shared" si="0"/>
        <v>3.6097067170825574</v>
      </c>
      <c r="H33" s="10">
        <v>1428</v>
      </c>
      <c r="I33" s="10">
        <v>46410</v>
      </c>
      <c r="J33" s="9" t="s">
        <v>19</v>
      </c>
      <c r="K33" s="11" t="s">
        <v>27</v>
      </c>
    </row>
    <row r="34" spans="1:11" x14ac:dyDescent="0.25">
      <c r="A34" s="9" t="s">
        <v>69</v>
      </c>
      <c r="B34" s="9" t="s">
        <v>6</v>
      </c>
      <c r="C34" s="9" t="s">
        <v>17</v>
      </c>
      <c r="D34" s="9" t="s">
        <v>8</v>
      </c>
      <c r="E34" s="10" t="s">
        <v>9</v>
      </c>
      <c r="F34" s="10">
        <v>1650.2757352941201</v>
      </c>
      <c r="G34" s="10">
        <f t="shared" si="0"/>
        <v>3.2175565140999316</v>
      </c>
      <c r="H34" s="10" t="s">
        <v>9</v>
      </c>
      <c r="I34" s="10">
        <v>8977.5</v>
      </c>
      <c r="J34" s="9" t="s">
        <v>19</v>
      </c>
      <c r="K34" s="11" t="s">
        <v>27</v>
      </c>
    </row>
    <row r="35" spans="1:11" x14ac:dyDescent="0.25">
      <c r="A35" s="9" t="s">
        <v>70</v>
      </c>
      <c r="B35" s="9" t="s">
        <v>6</v>
      </c>
      <c r="C35" s="9" t="s">
        <v>17</v>
      </c>
      <c r="D35" s="9" t="s">
        <v>8</v>
      </c>
      <c r="E35" s="10" t="s">
        <v>9</v>
      </c>
      <c r="F35" s="10">
        <v>74657.608695652205</v>
      </c>
      <c r="G35" s="10">
        <f t="shared" si="0"/>
        <v>4.8730740752378239</v>
      </c>
      <c r="H35" s="10" t="s">
        <v>9</v>
      </c>
      <c r="I35" s="10">
        <v>240397.5</v>
      </c>
      <c r="J35" s="9" t="s">
        <v>19</v>
      </c>
      <c r="K35" s="11" t="s">
        <v>27</v>
      </c>
    </row>
    <row r="36" spans="1:11" x14ac:dyDescent="0.25">
      <c r="A36" s="9" t="s">
        <v>71</v>
      </c>
      <c r="B36" s="9" t="s">
        <v>6</v>
      </c>
      <c r="C36" s="9" t="s">
        <v>17</v>
      </c>
      <c r="D36" s="9" t="s">
        <v>8</v>
      </c>
      <c r="E36" s="10">
        <v>40.4722222222222</v>
      </c>
      <c r="F36" s="10">
        <v>761.11111111111097</v>
      </c>
      <c r="G36" s="10">
        <f t="shared" si="0"/>
        <v>2.8814480620531007</v>
      </c>
      <c r="H36" s="10">
        <v>764.92499999999995</v>
      </c>
      <c r="I36" s="10">
        <v>14385</v>
      </c>
      <c r="J36" s="9" t="s">
        <v>19</v>
      </c>
      <c r="K36" s="11" t="s">
        <v>27</v>
      </c>
    </row>
    <row r="37" spans="1:11" x14ac:dyDescent="0.25">
      <c r="A37" s="9" t="s">
        <v>72</v>
      </c>
      <c r="B37" s="9" t="s">
        <v>6</v>
      </c>
      <c r="C37" s="9" t="s">
        <v>17</v>
      </c>
      <c r="D37" s="9" t="s">
        <v>8</v>
      </c>
      <c r="E37" s="10" t="s">
        <v>12</v>
      </c>
      <c r="F37" s="10">
        <v>4068.75</v>
      </c>
      <c r="G37" s="10">
        <f t="shared" si="0"/>
        <v>3.6094610059122672</v>
      </c>
      <c r="H37" s="10" t="s">
        <v>12</v>
      </c>
      <c r="I37" s="10">
        <v>94395</v>
      </c>
      <c r="J37" s="9" t="s">
        <v>19</v>
      </c>
      <c r="K37" s="11" t="s">
        <v>27</v>
      </c>
    </row>
    <row r="38" spans="1:11" x14ac:dyDescent="0.25">
      <c r="A38" s="9" t="s">
        <v>73</v>
      </c>
      <c r="B38" s="9" t="s">
        <v>6</v>
      </c>
      <c r="C38" s="9" t="s">
        <v>17</v>
      </c>
      <c r="D38" s="9" t="s">
        <v>8</v>
      </c>
      <c r="E38" s="10" t="s">
        <v>11</v>
      </c>
      <c r="F38" s="10">
        <v>2535.0828729281802</v>
      </c>
      <c r="G38" s="10">
        <f t="shared" si="0"/>
        <v>3.4039921611711761</v>
      </c>
      <c r="H38" s="10" t="s">
        <v>11</v>
      </c>
      <c r="I38" s="10">
        <v>45885</v>
      </c>
      <c r="J38" s="9" t="s">
        <v>19</v>
      </c>
      <c r="K38" s="11" t="s">
        <v>27</v>
      </c>
    </row>
    <row r="39" spans="1:11" x14ac:dyDescent="0.25">
      <c r="A39" s="9" t="s">
        <v>74</v>
      </c>
      <c r="B39" s="9" t="s">
        <v>6</v>
      </c>
      <c r="C39" s="9" t="s">
        <v>17</v>
      </c>
      <c r="D39" s="9" t="s">
        <v>8</v>
      </c>
      <c r="E39" s="10" t="s">
        <v>11</v>
      </c>
      <c r="F39" s="10">
        <v>1345.3125</v>
      </c>
      <c r="G39" s="10">
        <f t="shared" si="0"/>
        <v>3.1288231774697675</v>
      </c>
      <c r="H39" s="10" t="s">
        <v>11</v>
      </c>
      <c r="I39" s="10">
        <v>23677.5</v>
      </c>
      <c r="J39" s="9" t="s">
        <v>19</v>
      </c>
      <c r="K39" s="11" t="s">
        <v>27</v>
      </c>
    </row>
    <row r="40" spans="1:11" x14ac:dyDescent="0.25">
      <c r="A40" s="9" t="s">
        <v>75</v>
      </c>
      <c r="B40" s="9" t="s">
        <v>6</v>
      </c>
      <c r="C40" s="9" t="s">
        <v>17</v>
      </c>
      <c r="D40" s="9" t="s">
        <v>8</v>
      </c>
      <c r="E40" s="10" t="s">
        <v>12</v>
      </c>
      <c r="F40" s="10">
        <v>5529.0948275862102</v>
      </c>
      <c r="G40" s="10">
        <f t="shared" si="0"/>
        <v>3.7426540384365228</v>
      </c>
      <c r="H40" s="10" t="s">
        <v>12</v>
      </c>
      <c r="I40" s="10">
        <v>384825</v>
      </c>
      <c r="J40" s="9" t="s">
        <v>19</v>
      </c>
      <c r="K40" s="11" t="s">
        <v>27</v>
      </c>
    </row>
    <row r="41" spans="1:11" x14ac:dyDescent="0.25">
      <c r="A41" s="9" t="s">
        <v>76</v>
      </c>
      <c r="B41" s="9" t="s">
        <v>6</v>
      </c>
      <c r="C41" s="9" t="s">
        <v>17</v>
      </c>
      <c r="D41" s="9" t="s">
        <v>8</v>
      </c>
      <c r="E41" s="10" t="s">
        <v>11</v>
      </c>
      <c r="F41" s="10">
        <v>2459.66850828729</v>
      </c>
      <c r="G41" s="10">
        <f t="shared" si="0"/>
        <v>3.3908765807934858</v>
      </c>
      <c r="H41" s="10" t="s">
        <v>11</v>
      </c>
      <c r="I41" s="10">
        <v>44520</v>
      </c>
      <c r="J41" s="9" t="s">
        <v>19</v>
      </c>
      <c r="K41" s="11" t="s">
        <v>27</v>
      </c>
    </row>
    <row r="42" spans="1:11" x14ac:dyDescent="0.25">
      <c r="A42" s="9" t="s">
        <v>34</v>
      </c>
      <c r="B42" s="9" t="s">
        <v>6</v>
      </c>
      <c r="C42" s="9" t="s">
        <v>17</v>
      </c>
      <c r="D42" s="9" t="s">
        <v>8</v>
      </c>
      <c r="E42" s="10" t="s">
        <v>9</v>
      </c>
      <c r="F42" s="10">
        <v>6096.77419354839</v>
      </c>
      <c r="G42" s="10">
        <f t="shared" si="0"/>
        <v>3.7851001103389716</v>
      </c>
      <c r="H42" s="10" t="s">
        <v>9</v>
      </c>
      <c r="I42" s="10">
        <v>18900</v>
      </c>
      <c r="J42" s="9" t="s">
        <v>19</v>
      </c>
      <c r="K42" s="11" t="s">
        <v>27</v>
      </c>
    </row>
    <row r="43" spans="1:11" x14ac:dyDescent="0.25">
      <c r="A43" s="9" t="s">
        <v>77</v>
      </c>
      <c r="B43" s="9" t="s">
        <v>6</v>
      </c>
      <c r="C43" s="9" t="s">
        <v>17</v>
      </c>
      <c r="D43" s="9" t="s">
        <v>8</v>
      </c>
      <c r="E43" s="10" t="s">
        <v>12</v>
      </c>
      <c r="F43" s="10">
        <v>7887.6201923076896</v>
      </c>
      <c r="G43" s="10">
        <f t="shared" si="0"/>
        <v>3.8969459901232892</v>
      </c>
      <c r="H43" s="10" t="s">
        <v>12</v>
      </c>
      <c r="I43" s="10">
        <v>32812.5</v>
      </c>
      <c r="J43" s="9" t="s">
        <v>19</v>
      </c>
      <c r="K43" s="11" t="s">
        <v>27</v>
      </c>
    </row>
    <row r="44" spans="1:11" x14ac:dyDescent="0.25">
      <c r="A44" s="9" t="s">
        <v>78</v>
      </c>
      <c r="B44" s="9" t="s">
        <v>6</v>
      </c>
      <c r="C44" s="9" t="s">
        <v>17</v>
      </c>
      <c r="D44" s="9" t="s">
        <v>8</v>
      </c>
      <c r="E44" s="10" t="s">
        <v>9</v>
      </c>
      <c r="F44" s="10">
        <v>7255.17767031119</v>
      </c>
      <c r="G44" s="10">
        <f t="shared" si="0"/>
        <v>3.8606480522377034</v>
      </c>
      <c r="H44" s="10" t="s">
        <v>9</v>
      </c>
      <c r="I44" s="10">
        <v>34650</v>
      </c>
      <c r="J44" s="9" t="s">
        <v>19</v>
      </c>
      <c r="K44" s="11" t="s">
        <v>27</v>
      </c>
    </row>
    <row r="45" spans="1:11" x14ac:dyDescent="0.25">
      <c r="A45" s="9" t="s">
        <v>79</v>
      </c>
      <c r="B45" s="9" t="s">
        <v>6</v>
      </c>
      <c r="C45" s="9" t="s">
        <v>17</v>
      </c>
      <c r="D45" s="9" t="s">
        <v>8</v>
      </c>
      <c r="E45" s="10">
        <v>105.49528301886799</v>
      </c>
      <c r="F45" s="10">
        <v>5096.4622641509404</v>
      </c>
      <c r="G45" s="10">
        <f t="shared" si="0"/>
        <v>3.7072688129036191</v>
      </c>
      <c r="H45" s="10">
        <v>1118.25</v>
      </c>
      <c r="I45" s="10">
        <v>54022.5</v>
      </c>
      <c r="J45" s="9" t="s">
        <v>19</v>
      </c>
      <c r="K45" s="11" t="s">
        <v>27</v>
      </c>
    </row>
    <row r="46" spans="1:11" x14ac:dyDescent="0.25">
      <c r="A46" s="9" t="s">
        <v>80</v>
      </c>
      <c r="B46" s="9" t="s">
        <v>6</v>
      </c>
      <c r="C46" s="9" t="s">
        <v>17</v>
      </c>
      <c r="D46" s="9" t="s">
        <v>8</v>
      </c>
      <c r="E46" s="10" t="s">
        <v>11</v>
      </c>
      <c r="F46" s="10">
        <v>2078.6585365853698</v>
      </c>
      <c r="G46" s="10">
        <f t="shared" si="0"/>
        <v>3.3177831531811943</v>
      </c>
      <c r="H46" s="10" t="s">
        <v>11</v>
      </c>
      <c r="I46" s="10">
        <v>25567.5</v>
      </c>
      <c r="J46" s="9" t="s">
        <v>19</v>
      </c>
      <c r="K46" s="11" t="s">
        <v>27</v>
      </c>
    </row>
    <row r="47" spans="1:11" x14ac:dyDescent="0.25">
      <c r="A47" s="9" t="s">
        <v>81</v>
      </c>
      <c r="B47" s="9" t="s">
        <v>6</v>
      </c>
      <c r="C47" s="9" t="s">
        <v>17</v>
      </c>
      <c r="D47" s="9" t="s">
        <v>8</v>
      </c>
      <c r="E47" s="10" t="s">
        <v>9</v>
      </c>
      <c r="F47" s="10">
        <v>1481.07798165138</v>
      </c>
      <c r="G47" s="10">
        <f t="shared" si="0"/>
        <v>3.1705779255767701</v>
      </c>
      <c r="H47" s="10" t="s">
        <v>9</v>
      </c>
      <c r="I47" s="10">
        <v>12915</v>
      </c>
      <c r="J47" s="9" t="s">
        <v>19</v>
      </c>
      <c r="K47" s="11" t="s">
        <v>27</v>
      </c>
    </row>
    <row r="48" spans="1:11" x14ac:dyDescent="0.25">
      <c r="A48" s="9" t="s">
        <v>39</v>
      </c>
      <c r="B48" s="9" t="s">
        <v>6</v>
      </c>
      <c r="C48" s="9" t="s">
        <v>17</v>
      </c>
      <c r="D48" s="9" t="s">
        <v>8</v>
      </c>
      <c r="E48" s="10" t="s">
        <v>9</v>
      </c>
      <c r="F48" s="10">
        <v>2210.5263157894701</v>
      </c>
      <c r="G48" s="10">
        <f t="shared" si="0"/>
        <v>3.3444956894450706</v>
      </c>
      <c r="H48" s="10" t="s">
        <v>9</v>
      </c>
      <c r="I48" s="10">
        <v>13440</v>
      </c>
      <c r="J48" s="9" t="s">
        <v>19</v>
      </c>
      <c r="K48" s="11" t="s">
        <v>27</v>
      </c>
    </row>
    <row r="49" spans="1:11" x14ac:dyDescent="0.25">
      <c r="A49" s="9" t="s">
        <v>82</v>
      </c>
      <c r="B49" s="9" t="s">
        <v>6</v>
      </c>
      <c r="C49" s="9" t="s">
        <v>17</v>
      </c>
      <c r="D49" s="9" t="s">
        <v>8</v>
      </c>
      <c r="E49" s="10" t="s">
        <v>11</v>
      </c>
      <c r="F49" s="10">
        <v>395.0625</v>
      </c>
      <c r="G49" s="10">
        <f t="shared" si="0"/>
        <v>2.5966658076718376</v>
      </c>
      <c r="H49" s="10" t="s">
        <v>11</v>
      </c>
      <c r="I49" s="10">
        <v>15802.5</v>
      </c>
      <c r="J49" s="9" t="s">
        <v>19</v>
      </c>
      <c r="K49" s="11" t="s">
        <v>27</v>
      </c>
    </row>
    <row r="50" spans="1:11" x14ac:dyDescent="0.25">
      <c r="A50" s="9" t="s">
        <v>83</v>
      </c>
      <c r="B50" s="9" t="s">
        <v>6</v>
      </c>
      <c r="C50" s="9" t="s">
        <v>17</v>
      </c>
      <c r="D50" s="9" t="s">
        <v>8</v>
      </c>
      <c r="E50" s="10" t="s">
        <v>11</v>
      </c>
      <c r="F50" s="10">
        <v>585.43165467625897</v>
      </c>
      <c r="G50" s="10">
        <f t="shared" si="0"/>
        <v>2.7674762013221534</v>
      </c>
      <c r="H50" s="10" t="s">
        <v>11</v>
      </c>
      <c r="I50" s="10">
        <v>32550</v>
      </c>
      <c r="J50" s="9" t="s">
        <v>19</v>
      </c>
      <c r="K50" s="11" t="s">
        <v>27</v>
      </c>
    </row>
    <row r="51" spans="1:11" x14ac:dyDescent="0.25">
      <c r="A51" s="9" t="s">
        <v>84</v>
      </c>
      <c r="B51" s="9" t="s">
        <v>6</v>
      </c>
      <c r="C51" s="9" t="s">
        <v>7</v>
      </c>
      <c r="D51" s="9" t="s">
        <v>8</v>
      </c>
      <c r="E51" s="10" t="s">
        <v>9</v>
      </c>
      <c r="F51" s="10">
        <v>568.3125</v>
      </c>
      <c r="G51" s="10">
        <f t="shared" si="0"/>
        <v>2.7545872084313601</v>
      </c>
      <c r="H51" s="10" t="s">
        <v>9</v>
      </c>
      <c r="I51" s="10">
        <v>4546.5</v>
      </c>
      <c r="J51" s="9" t="s">
        <v>10</v>
      </c>
      <c r="K51" s="11" t="s">
        <v>25</v>
      </c>
    </row>
    <row r="52" spans="1:11" x14ac:dyDescent="0.25">
      <c r="A52" s="9" t="s">
        <v>85</v>
      </c>
      <c r="B52" s="9" t="s">
        <v>6</v>
      </c>
      <c r="C52" s="9" t="s">
        <v>7</v>
      </c>
      <c r="D52" s="9" t="s">
        <v>8</v>
      </c>
      <c r="E52" s="10" t="s">
        <v>9</v>
      </c>
      <c r="F52" s="10">
        <v>5221.3114754098397</v>
      </c>
      <c r="G52" s="10">
        <f t="shared" si="0"/>
        <v>3.7177796016606024</v>
      </c>
      <c r="H52" s="10" t="s">
        <v>9</v>
      </c>
      <c r="I52" s="10">
        <v>38220</v>
      </c>
      <c r="J52" s="9" t="s">
        <v>10</v>
      </c>
      <c r="K52" s="11" t="s">
        <v>25</v>
      </c>
    </row>
    <row r="53" spans="1:11" x14ac:dyDescent="0.25">
      <c r="A53" s="9" t="s">
        <v>86</v>
      </c>
      <c r="B53" s="9" t="s">
        <v>6</v>
      </c>
      <c r="C53" s="9" t="s">
        <v>7</v>
      </c>
      <c r="D53" s="9" t="s">
        <v>8</v>
      </c>
      <c r="E53" s="10" t="s">
        <v>9</v>
      </c>
      <c r="F53" s="10">
        <v>511.274509803922</v>
      </c>
      <c r="G53" s="10">
        <f t="shared" si="0"/>
        <v>2.7086541410006326</v>
      </c>
      <c r="H53" s="10" t="s">
        <v>9</v>
      </c>
      <c r="I53" s="10">
        <v>7822.5</v>
      </c>
      <c r="J53" s="9" t="s">
        <v>10</v>
      </c>
      <c r="K53" s="11" t="s">
        <v>25</v>
      </c>
    </row>
    <row r="54" spans="1:11" x14ac:dyDescent="0.25">
      <c r="A54" s="9" t="s">
        <v>87</v>
      </c>
      <c r="B54" s="9" t="s">
        <v>6</v>
      </c>
      <c r="C54" s="9" t="s">
        <v>7</v>
      </c>
      <c r="D54" s="9" t="s">
        <v>8</v>
      </c>
      <c r="E54" s="10" t="s">
        <v>9</v>
      </c>
      <c r="F54" s="10">
        <v>1364.6000531490799</v>
      </c>
      <c r="G54" s="10">
        <f t="shared" si="0"/>
        <v>3.1350053838589917</v>
      </c>
      <c r="H54" s="10" t="s">
        <v>9</v>
      </c>
      <c r="I54" s="10">
        <v>4578</v>
      </c>
      <c r="J54" s="9" t="s">
        <v>10</v>
      </c>
      <c r="K54" s="11" t="s">
        <v>25</v>
      </c>
    </row>
    <row r="55" spans="1:11" x14ac:dyDescent="0.25">
      <c r="A55" s="9" t="s">
        <v>88</v>
      </c>
      <c r="B55" s="9" t="s">
        <v>6</v>
      </c>
      <c r="C55" s="9" t="s">
        <v>7</v>
      </c>
      <c r="D55" s="9" t="s">
        <v>8</v>
      </c>
      <c r="E55" s="10" t="s">
        <v>11</v>
      </c>
      <c r="F55" s="10">
        <v>488.25</v>
      </c>
      <c r="G55" s="10">
        <f t="shared" si="0"/>
        <v>2.6886422519598918</v>
      </c>
      <c r="H55" s="10" t="s">
        <v>11</v>
      </c>
      <c r="I55" s="10">
        <v>9765</v>
      </c>
      <c r="J55" s="9" t="s">
        <v>10</v>
      </c>
      <c r="K55" s="11" t="s">
        <v>25</v>
      </c>
    </row>
    <row r="56" spans="1:11" x14ac:dyDescent="0.25">
      <c r="A56" s="9" t="s">
        <v>89</v>
      </c>
      <c r="B56" s="9" t="s">
        <v>6</v>
      </c>
      <c r="C56" s="9" t="s">
        <v>7</v>
      </c>
      <c r="D56" s="9" t="s">
        <v>8</v>
      </c>
      <c r="E56" s="10">
        <v>47.183544303797497</v>
      </c>
      <c r="F56" s="10">
        <v>12128.164556962</v>
      </c>
      <c r="G56" s="10">
        <f t="shared" si="0"/>
        <v>4.0837950809080077</v>
      </c>
      <c r="H56" s="10">
        <v>149.1</v>
      </c>
      <c r="I56" s="10">
        <v>38325</v>
      </c>
      <c r="J56" s="9" t="s">
        <v>10</v>
      </c>
      <c r="K56" s="11" t="s">
        <v>25</v>
      </c>
    </row>
    <row r="57" spans="1:11" x14ac:dyDescent="0.25">
      <c r="A57" s="9" t="s">
        <v>90</v>
      </c>
      <c r="B57" s="9" t="s">
        <v>6</v>
      </c>
      <c r="C57" s="9" t="s">
        <v>7</v>
      </c>
      <c r="D57" s="9" t="s">
        <v>8</v>
      </c>
      <c r="E57" s="10" t="s">
        <v>11</v>
      </c>
      <c r="F57" s="10">
        <v>848.75</v>
      </c>
      <c r="G57" s="10">
        <f t="shared" si="0"/>
        <v>2.9287797872885579</v>
      </c>
      <c r="H57" s="10" t="s">
        <v>11</v>
      </c>
      <c r="I57" s="10">
        <v>2037</v>
      </c>
      <c r="J57" s="9" t="s">
        <v>10</v>
      </c>
      <c r="K57" s="11" t="s">
        <v>25</v>
      </c>
    </row>
    <row r="58" spans="1:11" x14ac:dyDescent="0.25">
      <c r="A58" s="9" t="s">
        <v>91</v>
      </c>
      <c r="B58" s="9" t="s">
        <v>6</v>
      </c>
      <c r="C58" s="9" t="s">
        <v>7</v>
      </c>
      <c r="D58" s="9" t="s">
        <v>8</v>
      </c>
      <c r="E58" s="10" t="s">
        <v>9</v>
      </c>
      <c r="F58" s="10">
        <v>9578.9473684210498</v>
      </c>
      <c r="G58" s="10">
        <f t="shared" si="0"/>
        <v>3.9813177870322458</v>
      </c>
      <c r="H58" s="10" t="s">
        <v>9</v>
      </c>
      <c r="I58" s="10">
        <v>2184</v>
      </c>
      <c r="J58" s="9" t="s">
        <v>10</v>
      </c>
      <c r="K58" s="11" t="s">
        <v>25</v>
      </c>
    </row>
    <row r="59" spans="1:11" x14ac:dyDescent="0.25">
      <c r="A59" s="9" t="s">
        <v>92</v>
      </c>
      <c r="B59" s="9" t="s">
        <v>6</v>
      </c>
      <c r="C59" s="9" t="s">
        <v>7</v>
      </c>
      <c r="D59" s="9" t="s">
        <v>8</v>
      </c>
      <c r="E59" s="10" t="s">
        <v>9</v>
      </c>
      <c r="F59" s="10">
        <v>17653.958944281501</v>
      </c>
      <c r="G59" s="10">
        <f t="shared" si="0"/>
        <v>4.2468421122653259</v>
      </c>
      <c r="H59" s="10" t="s">
        <v>9</v>
      </c>
      <c r="I59" s="10">
        <v>112875</v>
      </c>
      <c r="J59" s="9" t="s">
        <v>10</v>
      </c>
      <c r="K59" s="11" t="s">
        <v>25</v>
      </c>
    </row>
    <row r="60" spans="1:11" x14ac:dyDescent="0.25">
      <c r="A60" s="9" t="s">
        <v>93</v>
      </c>
      <c r="B60" s="9" t="s">
        <v>6</v>
      </c>
      <c r="C60" s="9" t="s">
        <v>7</v>
      </c>
      <c r="D60" s="9" t="s">
        <v>8</v>
      </c>
      <c r="E60" s="10" t="s">
        <v>9</v>
      </c>
      <c r="F60" s="10">
        <v>759</v>
      </c>
      <c r="G60" s="10">
        <f t="shared" si="0"/>
        <v>2.8802417758954801</v>
      </c>
      <c r="H60" s="10" t="s">
        <v>9</v>
      </c>
      <c r="I60" s="10">
        <v>2656.5</v>
      </c>
      <c r="J60" s="9" t="s">
        <v>10</v>
      </c>
      <c r="K60" s="11" t="s">
        <v>25</v>
      </c>
    </row>
    <row r="61" spans="1:11" x14ac:dyDescent="0.25">
      <c r="A61" s="9" t="s">
        <v>94</v>
      </c>
      <c r="B61" s="9" t="s">
        <v>6</v>
      </c>
      <c r="C61" s="9" t="s">
        <v>7</v>
      </c>
      <c r="D61" s="9" t="s">
        <v>8</v>
      </c>
      <c r="E61" s="10" t="s">
        <v>9</v>
      </c>
      <c r="F61" s="10">
        <v>287.03271028037398</v>
      </c>
      <c r="G61" s="10">
        <f t="shared" si="0"/>
        <v>2.4579313918029277</v>
      </c>
      <c r="H61" s="10" t="s">
        <v>9</v>
      </c>
      <c r="I61" s="10">
        <v>12285</v>
      </c>
      <c r="J61" s="9" t="s">
        <v>10</v>
      </c>
      <c r="K61" s="11" t="s">
        <v>25</v>
      </c>
    </row>
    <row r="62" spans="1:11" x14ac:dyDescent="0.25">
      <c r="A62" s="9" t="s">
        <v>95</v>
      </c>
      <c r="B62" s="9" t="s">
        <v>6</v>
      </c>
      <c r="C62" s="9" t="s">
        <v>7</v>
      </c>
      <c r="D62" s="9" t="s">
        <v>8</v>
      </c>
      <c r="E62" s="10">
        <v>4.3076923076923102</v>
      </c>
      <c r="F62" s="10">
        <v>2530.76923076923</v>
      </c>
      <c r="G62" s="10">
        <f t="shared" si="0"/>
        <v>3.4032525456431375</v>
      </c>
      <c r="H62" s="10">
        <v>33.6</v>
      </c>
      <c r="I62" s="10">
        <v>19740</v>
      </c>
      <c r="J62" s="9" t="s">
        <v>10</v>
      </c>
      <c r="K62" s="11" t="s">
        <v>25</v>
      </c>
    </row>
    <row r="63" spans="1:11" x14ac:dyDescent="0.25">
      <c r="A63" s="9" t="s">
        <v>96</v>
      </c>
      <c r="B63" s="9" t="s">
        <v>6</v>
      </c>
      <c r="C63" s="9" t="s">
        <v>7</v>
      </c>
      <c r="D63" s="9" t="s">
        <v>8</v>
      </c>
      <c r="E63" s="10" t="s">
        <v>9</v>
      </c>
      <c r="F63" s="10">
        <v>18064.354066985601</v>
      </c>
      <c r="G63" s="10">
        <f t="shared" si="0"/>
        <v>4.2568224369718966</v>
      </c>
      <c r="H63" s="10" t="s">
        <v>9</v>
      </c>
      <c r="I63" s="10">
        <v>161805</v>
      </c>
      <c r="J63" s="9" t="s">
        <v>10</v>
      </c>
      <c r="K63" s="11" t="s">
        <v>25</v>
      </c>
    </row>
    <row r="64" spans="1:11" x14ac:dyDescent="0.25">
      <c r="A64" s="9" t="s">
        <v>97</v>
      </c>
      <c r="B64" s="9" t="s">
        <v>6</v>
      </c>
      <c r="C64" s="9" t="s">
        <v>7</v>
      </c>
      <c r="D64" s="9" t="s">
        <v>8</v>
      </c>
      <c r="E64" s="10" t="s">
        <v>12</v>
      </c>
      <c r="F64" s="10">
        <v>1121.69603524229</v>
      </c>
      <c r="G64" s="10">
        <f t="shared" si="0"/>
        <v>3.0498751848150976</v>
      </c>
      <c r="H64" s="10" t="s">
        <v>12</v>
      </c>
      <c r="I64" s="10">
        <v>10185</v>
      </c>
      <c r="J64" s="9" t="s">
        <v>10</v>
      </c>
      <c r="K64" s="11" t="s">
        <v>25</v>
      </c>
    </row>
    <row r="65" spans="1:11" x14ac:dyDescent="0.25">
      <c r="A65" s="9" t="s">
        <v>98</v>
      </c>
      <c r="B65" s="9" t="s">
        <v>6</v>
      </c>
      <c r="C65" s="9" t="s">
        <v>7</v>
      </c>
      <c r="D65" s="9" t="s">
        <v>8</v>
      </c>
      <c r="E65" s="10" t="s">
        <v>11</v>
      </c>
      <c r="F65" s="10">
        <v>694.61538461538498</v>
      </c>
      <c r="G65" s="10">
        <f t="shared" si="0"/>
        <v>2.8417443980066692</v>
      </c>
      <c r="H65" s="10" t="s">
        <v>11</v>
      </c>
      <c r="I65" s="10">
        <v>9030</v>
      </c>
      <c r="J65" s="9" t="s">
        <v>10</v>
      </c>
      <c r="K65" s="11" t="s">
        <v>25</v>
      </c>
    </row>
    <row r="66" spans="1:11" x14ac:dyDescent="0.25">
      <c r="A66" s="9" t="s">
        <v>99</v>
      </c>
      <c r="B66" s="9" t="s">
        <v>6</v>
      </c>
      <c r="C66" s="9" t="s">
        <v>7</v>
      </c>
      <c r="D66" s="9" t="s">
        <v>8</v>
      </c>
      <c r="E66" s="10" t="s">
        <v>9</v>
      </c>
      <c r="F66" s="10">
        <v>2588.3720930232598</v>
      </c>
      <c r="G66" s="10">
        <f t="shared" si="0"/>
        <v>3.4130267087551225</v>
      </c>
      <c r="H66" s="10" t="s">
        <v>9</v>
      </c>
      <c r="I66" s="10">
        <v>22260</v>
      </c>
      <c r="J66" s="9" t="s">
        <v>10</v>
      </c>
      <c r="K66" s="11" t="s">
        <v>25</v>
      </c>
    </row>
    <row r="67" spans="1:11" x14ac:dyDescent="0.25">
      <c r="A67" s="9" t="s">
        <v>100</v>
      </c>
      <c r="B67" s="9" t="s">
        <v>6</v>
      </c>
      <c r="C67" s="9" t="s">
        <v>7</v>
      </c>
      <c r="D67" s="9" t="s">
        <v>8</v>
      </c>
      <c r="E67" s="10">
        <v>2209.8461538461502</v>
      </c>
      <c r="F67" s="10">
        <v>1815.6923076923099</v>
      </c>
      <c r="G67" s="10">
        <f t="shared" ref="G67:G130" si="1">LOG10(F67)</f>
        <v>3.2590422536601253</v>
      </c>
      <c r="H67" s="10">
        <v>71820</v>
      </c>
      <c r="I67" s="10">
        <v>59010</v>
      </c>
      <c r="J67" s="9" t="s">
        <v>10</v>
      </c>
      <c r="K67" s="11" t="s">
        <v>25</v>
      </c>
    </row>
    <row r="68" spans="1:11" x14ac:dyDescent="0.25">
      <c r="A68" s="9" t="s">
        <v>101</v>
      </c>
      <c r="B68" s="9" t="s">
        <v>6</v>
      </c>
      <c r="C68" s="9" t="s">
        <v>7</v>
      </c>
      <c r="D68" s="9" t="s">
        <v>8</v>
      </c>
      <c r="E68" s="10">
        <v>1.78638059701493</v>
      </c>
      <c r="F68" s="10">
        <v>3847.5889781859901</v>
      </c>
      <c r="G68" s="10">
        <f t="shared" si="1"/>
        <v>3.5851886719832726</v>
      </c>
      <c r="H68" s="10">
        <v>13.65</v>
      </c>
      <c r="I68" s="10">
        <v>29400</v>
      </c>
      <c r="J68" s="9" t="s">
        <v>10</v>
      </c>
      <c r="K68" s="11" t="s">
        <v>25</v>
      </c>
    </row>
    <row r="69" spans="1:11" x14ac:dyDescent="0.25">
      <c r="A69" s="9" t="s">
        <v>102</v>
      </c>
      <c r="B69" s="9" t="s">
        <v>6</v>
      </c>
      <c r="C69" s="9" t="s">
        <v>7</v>
      </c>
      <c r="D69" s="9" t="s">
        <v>8</v>
      </c>
      <c r="E69" s="10" t="s">
        <v>11</v>
      </c>
      <c r="F69" s="10">
        <v>4875</v>
      </c>
      <c r="G69" s="10">
        <f t="shared" si="1"/>
        <v>3.6879746200345558</v>
      </c>
      <c r="H69" s="10" t="s">
        <v>11</v>
      </c>
      <c r="I69" s="10">
        <v>6142.5</v>
      </c>
      <c r="J69" s="9" t="s">
        <v>10</v>
      </c>
      <c r="K69" s="11" t="s">
        <v>25</v>
      </c>
    </row>
    <row r="70" spans="1:11" x14ac:dyDescent="0.25">
      <c r="A70" s="9" t="s">
        <v>103</v>
      </c>
      <c r="B70" s="9" t="s">
        <v>6</v>
      </c>
      <c r="C70" s="9" t="s">
        <v>7</v>
      </c>
      <c r="D70" s="9" t="s">
        <v>8</v>
      </c>
      <c r="E70" s="10" t="s">
        <v>9</v>
      </c>
      <c r="F70" s="10">
        <v>2162.9132231405001</v>
      </c>
      <c r="G70" s="10">
        <f t="shared" si="1"/>
        <v>3.3350390957371823</v>
      </c>
      <c r="H70" s="10" t="s">
        <v>9</v>
      </c>
      <c r="I70" s="10">
        <v>52342.5</v>
      </c>
      <c r="J70" s="9" t="s">
        <v>10</v>
      </c>
      <c r="K70" s="11" t="s">
        <v>25</v>
      </c>
    </row>
    <row r="71" spans="1:11" x14ac:dyDescent="0.25">
      <c r="A71" s="9" t="s">
        <v>104</v>
      </c>
      <c r="B71" s="9" t="s">
        <v>6</v>
      </c>
      <c r="C71" s="9" t="s">
        <v>7</v>
      </c>
      <c r="D71" s="9" t="s">
        <v>8</v>
      </c>
      <c r="E71" s="10">
        <v>9.4971910112359605</v>
      </c>
      <c r="F71" s="10">
        <v>365.73033707865198</v>
      </c>
      <c r="G71" s="10">
        <f t="shared" si="1"/>
        <v>2.5631609862592981</v>
      </c>
      <c r="H71" s="10">
        <v>338.1</v>
      </c>
      <c r="I71" s="10">
        <v>13020</v>
      </c>
      <c r="J71" s="9" t="s">
        <v>10</v>
      </c>
      <c r="K71" s="11" t="s">
        <v>25</v>
      </c>
    </row>
    <row r="72" spans="1:11" x14ac:dyDescent="0.25">
      <c r="A72" s="9" t="s">
        <v>105</v>
      </c>
      <c r="B72" s="9" t="s">
        <v>6</v>
      </c>
      <c r="C72" s="9" t="s">
        <v>7</v>
      </c>
      <c r="D72" s="9" t="s">
        <v>8</v>
      </c>
      <c r="E72" s="10" t="s">
        <v>9</v>
      </c>
      <c r="F72" s="10">
        <v>6032.2147651006699</v>
      </c>
      <c r="G72" s="10">
        <f t="shared" si="1"/>
        <v>3.7804767953348173</v>
      </c>
      <c r="H72" s="10" t="s">
        <v>9</v>
      </c>
      <c r="I72" s="10">
        <v>8988</v>
      </c>
      <c r="J72" s="9" t="s">
        <v>10</v>
      </c>
      <c r="K72" s="11" t="s">
        <v>25</v>
      </c>
    </row>
    <row r="73" spans="1:11" x14ac:dyDescent="0.25">
      <c r="A73" s="9" t="s">
        <v>106</v>
      </c>
      <c r="B73" s="9" t="s">
        <v>6</v>
      </c>
      <c r="C73" s="9" t="s">
        <v>7</v>
      </c>
      <c r="D73" s="9" t="s">
        <v>8</v>
      </c>
      <c r="E73" s="10" t="s">
        <v>9</v>
      </c>
      <c r="F73" s="10">
        <v>719.930555555556</v>
      </c>
      <c r="G73" s="10">
        <f t="shared" si="1"/>
        <v>2.8572906064402157</v>
      </c>
      <c r="H73" s="10" t="s">
        <v>9</v>
      </c>
      <c r="I73" s="10">
        <v>7775.25</v>
      </c>
      <c r="J73" s="9" t="s">
        <v>10</v>
      </c>
      <c r="K73" s="11" t="s">
        <v>25</v>
      </c>
    </row>
    <row r="74" spans="1:11" x14ac:dyDescent="0.25">
      <c r="A74" s="9" t="s">
        <v>107</v>
      </c>
      <c r="B74" s="9" t="s">
        <v>6</v>
      </c>
      <c r="C74" s="9" t="s">
        <v>7</v>
      </c>
      <c r="D74" s="9" t="s">
        <v>8</v>
      </c>
      <c r="E74" s="10" t="s">
        <v>9</v>
      </c>
      <c r="F74" s="10">
        <v>9996.5753424657505</v>
      </c>
      <c r="G74" s="10">
        <f t="shared" si="1"/>
        <v>3.9998512435395961</v>
      </c>
      <c r="H74" s="10" t="s">
        <v>9</v>
      </c>
      <c r="I74" s="10">
        <v>291900</v>
      </c>
      <c r="J74" s="9" t="s">
        <v>10</v>
      </c>
      <c r="K74" s="11" t="s">
        <v>25</v>
      </c>
    </row>
    <row r="75" spans="1:11" x14ac:dyDescent="0.25">
      <c r="A75" s="9" t="s">
        <v>108</v>
      </c>
      <c r="B75" s="9" t="s">
        <v>6</v>
      </c>
      <c r="C75" s="9" t="s">
        <v>7</v>
      </c>
      <c r="D75" s="9" t="s">
        <v>8</v>
      </c>
      <c r="E75" s="10" t="s">
        <v>12</v>
      </c>
      <c r="F75" s="10">
        <v>6253.4247122762199</v>
      </c>
      <c r="G75" s="10">
        <f t="shared" si="1"/>
        <v>3.7961179255516404</v>
      </c>
      <c r="H75" s="10" t="s">
        <v>12</v>
      </c>
      <c r="I75" s="10">
        <v>442050</v>
      </c>
      <c r="J75" s="9" t="s">
        <v>10</v>
      </c>
      <c r="K75" s="11" t="s">
        <v>25</v>
      </c>
    </row>
    <row r="76" spans="1:11" x14ac:dyDescent="0.25">
      <c r="A76" s="9" t="s">
        <v>109</v>
      </c>
      <c r="B76" s="9" t="s">
        <v>6</v>
      </c>
      <c r="C76" s="9" t="s">
        <v>7</v>
      </c>
      <c r="D76" s="9" t="s">
        <v>8</v>
      </c>
      <c r="E76" s="10">
        <v>2236.6863905325399</v>
      </c>
      <c r="F76" s="10">
        <v>677.21893491124297</v>
      </c>
      <c r="G76" s="10">
        <f t="shared" si="1"/>
        <v>2.8307290923968882</v>
      </c>
      <c r="H76" s="10">
        <v>37800</v>
      </c>
      <c r="I76" s="10">
        <v>11445</v>
      </c>
      <c r="J76" s="9" t="s">
        <v>10</v>
      </c>
      <c r="K76" s="11" t="s">
        <v>25</v>
      </c>
    </row>
    <row r="77" spans="1:11" x14ac:dyDescent="0.25">
      <c r="A77" s="9" t="s">
        <v>110</v>
      </c>
      <c r="B77" s="9" t="s">
        <v>6</v>
      </c>
      <c r="C77" s="9" t="s">
        <v>7</v>
      </c>
      <c r="D77" s="9" t="s">
        <v>8</v>
      </c>
      <c r="E77" s="10">
        <v>21836.538461538501</v>
      </c>
      <c r="F77" s="10">
        <v>1652.88461538462</v>
      </c>
      <c r="G77" s="10">
        <f t="shared" si="1"/>
        <v>3.2182425373882735</v>
      </c>
      <c r="H77" s="10">
        <v>397425</v>
      </c>
      <c r="I77" s="10">
        <v>30082.5</v>
      </c>
      <c r="J77" s="9" t="s">
        <v>10</v>
      </c>
      <c r="K77" s="11" t="s">
        <v>25</v>
      </c>
    </row>
    <row r="78" spans="1:11" x14ac:dyDescent="0.25">
      <c r="A78" s="9" t="s">
        <v>111</v>
      </c>
      <c r="B78" s="9" t="s">
        <v>6</v>
      </c>
      <c r="C78" s="9" t="s">
        <v>7</v>
      </c>
      <c r="D78" s="9" t="s">
        <v>8</v>
      </c>
      <c r="E78" s="10" t="s">
        <v>9</v>
      </c>
      <c r="F78" s="10">
        <v>5974.1379310344801</v>
      </c>
      <c r="G78" s="10">
        <f t="shared" si="1"/>
        <v>3.776275245384888</v>
      </c>
      <c r="H78" s="10" t="s">
        <v>9</v>
      </c>
      <c r="I78" s="10">
        <v>69300</v>
      </c>
      <c r="J78" s="9" t="s">
        <v>10</v>
      </c>
      <c r="K78" s="11" t="s">
        <v>25</v>
      </c>
    </row>
    <row r="79" spans="1:11" x14ac:dyDescent="0.25">
      <c r="A79" s="9" t="s">
        <v>112</v>
      </c>
      <c r="B79" s="9" t="s">
        <v>6</v>
      </c>
      <c r="C79" s="9" t="s">
        <v>7</v>
      </c>
      <c r="D79" s="9" t="s">
        <v>8</v>
      </c>
      <c r="E79" s="10" t="s">
        <v>9</v>
      </c>
      <c r="F79" s="10">
        <v>14392.6829268293</v>
      </c>
      <c r="G79" s="10">
        <f t="shared" si="1"/>
        <v>4.1581417579192648</v>
      </c>
      <c r="H79" s="10" t="s">
        <v>9</v>
      </c>
      <c r="I79" s="10">
        <v>29505</v>
      </c>
      <c r="J79" s="9" t="s">
        <v>10</v>
      </c>
      <c r="K79" s="11" t="s">
        <v>25</v>
      </c>
    </row>
    <row r="80" spans="1:11" x14ac:dyDescent="0.25">
      <c r="A80" s="9" t="s">
        <v>38</v>
      </c>
      <c r="B80" s="9" t="s">
        <v>6</v>
      </c>
      <c r="C80" s="9" t="s">
        <v>7</v>
      </c>
      <c r="D80" s="9" t="s">
        <v>8</v>
      </c>
      <c r="E80" s="10" t="s">
        <v>9</v>
      </c>
      <c r="F80" s="10">
        <v>967.27272727272702</v>
      </c>
      <c r="G80" s="10">
        <f t="shared" si="1"/>
        <v>2.9855489428008042</v>
      </c>
      <c r="H80" s="10" t="s">
        <v>9</v>
      </c>
      <c r="I80" s="10">
        <v>31920</v>
      </c>
      <c r="J80" s="9" t="s">
        <v>10</v>
      </c>
      <c r="K80" s="11" t="s">
        <v>25</v>
      </c>
    </row>
    <row r="81" spans="1:11" x14ac:dyDescent="0.25">
      <c r="A81" s="9" t="s">
        <v>113</v>
      </c>
      <c r="B81" s="9" t="s">
        <v>6</v>
      </c>
      <c r="C81" s="9" t="s">
        <v>7</v>
      </c>
      <c r="D81" s="9" t="s">
        <v>8</v>
      </c>
      <c r="E81" s="10" t="s">
        <v>11</v>
      </c>
      <c r="F81" s="10">
        <v>12188.6384335155</v>
      </c>
      <c r="G81" s="10">
        <f t="shared" si="1"/>
        <v>4.085955194228938</v>
      </c>
      <c r="H81" s="10" t="s">
        <v>11</v>
      </c>
      <c r="I81" s="10">
        <v>13965</v>
      </c>
      <c r="J81" s="9" t="s">
        <v>10</v>
      </c>
      <c r="K81" s="11" t="s">
        <v>25</v>
      </c>
    </row>
    <row r="82" spans="1:11" x14ac:dyDescent="0.25">
      <c r="A82" s="9" t="s">
        <v>36</v>
      </c>
      <c r="B82" s="9" t="s">
        <v>6</v>
      </c>
      <c r="C82" s="9" t="s">
        <v>7</v>
      </c>
      <c r="D82" s="9" t="s">
        <v>8</v>
      </c>
      <c r="E82" s="10" t="s">
        <v>9</v>
      </c>
      <c r="F82" s="10">
        <v>1104.3103448275899</v>
      </c>
      <c r="G82" s="10">
        <f t="shared" si="1"/>
        <v>3.0430911405177694</v>
      </c>
      <c r="H82" s="10" t="s">
        <v>9</v>
      </c>
      <c r="I82" s="10">
        <v>2562</v>
      </c>
      <c r="J82" s="9" t="s">
        <v>10</v>
      </c>
      <c r="K82" s="11" t="s">
        <v>25</v>
      </c>
    </row>
    <row r="83" spans="1:11" x14ac:dyDescent="0.25">
      <c r="A83" s="9" t="s">
        <v>114</v>
      </c>
      <c r="B83" s="9" t="s">
        <v>6</v>
      </c>
      <c r="C83" s="9" t="s">
        <v>7</v>
      </c>
      <c r="D83" s="9" t="s">
        <v>8</v>
      </c>
      <c r="E83" s="10">
        <v>4.75690607734807</v>
      </c>
      <c r="F83" s="10">
        <v>410.13812154696097</v>
      </c>
      <c r="G83" s="10">
        <f t="shared" si="1"/>
        <v>2.6129301379976524</v>
      </c>
      <c r="H83" s="10">
        <v>86.1</v>
      </c>
      <c r="I83" s="10">
        <v>7423.5</v>
      </c>
      <c r="J83" s="9" t="s">
        <v>10</v>
      </c>
      <c r="K83" s="11" t="s">
        <v>25</v>
      </c>
    </row>
    <row r="84" spans="1:11" x14ac:dyDescent="0.25">
      <c r="A84" s="9" t="s">
        <v>115</v>
      </c>
      <c r="B84" s="9" t="s">
        <v>6</v>
      </c>
      <c r="C84" s="9" t="s">
        <v>7</v>
      </c>
      <c r="D84" s="9" t="s">
        <v>8</v>
      </c>
      <c r="E84" s="10" t="s">
        <v>11</v>
      </c>
      <c r="F84" s="10">
        <v>2052.2727272727302</v>
      </c>
      <c r="G84" s="10">
        <f t="shared" si="1"/>
        <v>3.3122350738273192</v>
      </c>
      <c r="H84" s="10" t="s">
        <v>11</v>
      </c>
      <c r="I84" s="10">
        <v>90300</v>
      </c>
      <c r="J84" s="9" t="s">
        <v>10</v>
      </c>
      <c r="K84" s="11" t="s">
        <v>25</v>
      </c>
    </row>
    <row r="85" spans="1:11" x14ac:dyDescent="0.25">
      <c r="A85" s="9" t="s">
        <v>116</v>
      </c>
      <c r="B85" s="9" t="s">
        <v>6</v>
      </c>
      <c r="C85" s="9" t="s">
        <v>7</v>
      </c>
      <c r="D85" s="9" t="s">
        <v>8</v>
      </c>
      <c r="E85" s="10">
        <v>11039.2749244713</v>
      </c>
      <c r="F85" s="10">
        <v>2144.4108761329298</v>
      </c>
      <c r="G85" s="10">
        <f t="shared" si="1"/>
        <v>3.3313080012358549</v>
      </c>
      <c r="H85" s="10">
        <v>36540</v>
      </c>
      <c r="I85" s="10">
        <v>7098</v>
      </c>
      <c r="J85" s="9" t="s">
        <v>10</v>
      </c>
      <c r="K85" s="11" t="s">
        <v>25</v>
      </c>
    </row>
    <row r="86" spans="1:11" x14ac:dyDescent="0.25">
      <c r="A86" s="9" t="s">
        <v>117</v>
      </c>
      <c r="B86" s="9" t="s">
        <v>6</v>
      </c>
      <c r="C86" s="9" t="s">
        <v>7</v>
      </c>
      <c r="D86" s="9" t="s">
        <v>8</v>
      </c>
      <c r="E86" s="10">
        <v>5675.75</v>
      </c>
      <c r="F86" s="10">
        <v>7443.7173913043498</v>
      </c>
      <c r="G86" s="10">
        <f t="shared" si="1"/>
        <v>3.8717898763170155</v>
      </c>
      <c r="H86" s="10">
        <v>88147.5</v>
      </c>
      <c r="I86" s="10">
        <v>115605</v>
      </c>
      <c r="J86" s="9" t="s">
        <v>10</v>
      </c>
      <c r="K86" s="11" t="s">
        <v>25</v>
      </c>
    </row>
    <row r="87" spans="1:11" x14ac:dyDescent="0.25">
      <c r="A87" s="9" t="s">
        <v>118</v>
      </c>
      <c r="B87" s="9" t="s">
        <v>6</v>
      </c>
      <c r="C87" s="9" t="s">
        <v>7</v>
      </c>
      <c r="D87" s="9" t="s">
        <v>8</v>
      </c>
      <c r="E87" s="10" t="s">
        <v>9</v>
      </c>
      <c r="F87" s="10">
        <v>2669.7443181818198</v>
      </c>
      <c r="G87" s="10">
        <f t="shared" si="1"/>
        <v>3.4264696709077191</v>
      </c>
      <c r="H87" s="10" t="s">
        <v>9</v>
      </c>
      <c r="I87" s="10">
        <v>18795</v>
      </c>
      <c r="J87" s="9" t="s">
        <v>10</v>
      </c>
      <c r="K87" s="11" t="s">
        <v>25</v>
      </c>
    </row>
    <row r="88" spans="1:11" x14ac:dyDescent="0.25">
      <c r="A88" s="9" t="s">
        <v>119</v>
      </c>
      <c r="B88" s="9" t="s">
        <v>6</v>
      </c>
      <c r="C88" s="9" t="s">
        <v>7</v>
      </c>
      <c r="D88" s="9" t="s">
        <v>8</v>
      </c>
      <c r="E88" s="10">
        <v>909.39130434782601</v>
      </c>
      <c r="F88" s="10">
        <v>1620.6521739130401</v>
      </c>
      <c r="G88" s="10">
        <f t="shared" si="1"/>
        <v>3.2096898161074385</v>
      </c>
      <c r="H88" s="10">
        <v>20916</v>
      </c>
      <c r="I88" s="10">
        <v>37275</v>
      </c>
      <c r="J88" s="9" t="s">
        <v>10</v>
      </c>
      <c r="K88" s="11" t="s">
        <v>25</v>
      </c>
    </row>
    <row r="89" spans="1:11" x14ac:dyDescent="0.25">
      <c r="A89" s="9" t="s">
        <v>120</v>
      </c>
      <c r="B89" s="9" t="s">
        <v>6</v>
      </c>
      <c r="C89" s="9" t="s">
        <v>7</v>
      </c>
      <c r="D89" s="9" t="s">
        <v>8</v>
      </c>
      <c r="E89" s="10">
        <v>400.10526315789502</v>
      </c>
      <c r="F89" s="10">
        <v>3315.78947368421</v>
      </c>
      <c r="G89" s="10">
        <f t="shared" si="1"/>
        <v>3.5205869485007528</v>
      </c>
      <c r="H89" s="10">
        <v>760.2</v>
      </c>
      <c r="I89" s="10">
        <v>6300</v>
      </c>
      <c r="J89" s="9" t="s">
        <v>10</v>
      </c>
      <c r="K89" s="11" t="s">
        <v>25</v>
      </c>
    </row>
    <row r="90" spans="1:11" x14ac:dyDescent="0.25">
      <c r="A90" s="9" t="s">
        <v>121</v>
      </c>
      <c r="B90" s="9" t="s">
        <v>6</v>
      </c>
      <c r="C90" s="9" t="s">
        <v>7</v>
      </c>
      <c r="D90" s="9" t="s">
        <v>8</v>
      </c>
      <c r="E90" s="10" t="s">
        <v>9</v>
      </c>
      <c r="F90" s="10">
        <v>9774.2647058823495</v>
      </c>
      <c r="G90" s="10">
        <f t="shared" si="1"/>
        <v>3.9900840963810569</v>
      </c>
      <c r="H90" s="10" t="s">
        <v>9</v>
      </c>
      <c r="I90" s="10">
        <v>66465</v>
      </c>
      <c r="J90" s="9" t="s">
        <v>10</v>
      </c>
      <c r="K90" s="11" t="s">
        <v>25</v>
      </c>
    </row>
    <row r="91" spans="1:11" x14ac:dyDescent="0.25">
      <c r="A91" s="9" t="s">
        <v>122</v>
      </c>
      <c r="B91" s="9" t="s">
        <v>6</v>
      </c>
      <c r="C91" s="9" t="s">
        <v>7</v>
      </c>
      <c r="D91" s="9" t="s">
        <v>8</v>
      </c>
      <c r="E91" s="10">
        <v>23.706046312178401</v>
      </c>
      <c r="F91" s="10">
        <v>3203.3554888507701</v>
      </c>
      <c r="G91" s="10">
        <f t="shared" si="1"/>
        <v>3.5056051366905141</v>
      </c>
      <c r="H91" s="10">
        <v>1023.75</v>
      </c>
      <c r="I91" s="10">
        <v>138337.5</v>
      </c>
      <c r="J91" s="9" t="s">
        <v>10</v>
      </c>
      <c r="K91" s="11" t="s">
        <v>25</v>
      </c>
    </row>
    <row r="92" spans="1:11" x14ac:dyDescent="0.25">
      <c r="A92" s="9" t="s">
        <v>123</v>
      </c>
      <c r="B92" s="9" t="s">
        <v>6</v>
      </c>
      <c r="C92" s="9" t="s">
        <v>7</v>
      </c>
      <c r="D92" s="9" t="s">
        <v>8</v>
      </c>
      <c r="E92" s="10" t="s">
        <v>11</v>
      </c>
      <c r="F92" s="10">
        <v>771.85430463576199</v>
      </c>
      <c r="G92" s="10">
        <f t="shared" si="1"/>
        <v>2.8875353305634262</v>
      </c>
      <c r="H92" s="10" t="s">
        <v>11</v>
      </c>
      <c r="I92" s="10">
        <v>4662</v>
      </c>
      <c r="J92" s="9" t="s">
        <v>10</v>
      </c>
      <c r="K92" s="11" t="s">
        <v>25</v>
      </c>
    </row>
    <row r="93" spans="1:11" x14ac:dyDescent="0.25">
      <c r="A93" s="9" t="s">
        <v>124</v>
      </c>
      <c r="B93" s="9" t="s">
        <v>6</v>
      </c>
      <c r="C93" s="9" t="s">
        <v>7</v>
      </c>
      <c r="D93" s="9" t="s">
        <v>8</v>
      </c>
      <c r="E93" s="10">
        <v>3763.2743362831902</v>
      </c>
      <c r="F93" s="10">
        <v>1616.8141592920399</v>
      </c>
      <c r="G93" s="10">
        <f t="shared" si="1"/>
        <v>3.2086601038691192</v>
      </c>
      <c r="H93" s="10">
        <v>42525</v>
      </c>
      <c r="I93" s="10">
        <v>18270</v>
      </c>
      <c r="J93" s="9" t="s">
        <v>10</v>
      </c>
      <c r="K93" s="11" t="s">
        <v>25</v>
      </c>
    </row>
    <row r="94" spans="1:11" x14ac:dyDescent="0.25">
      <c r="A94" s="9" t="s">
        <v>125</v>
      </c>
      <c r="B94" s="9" t="s">
        <v>6</v>
      </c>
      <c r="C94" s="9" t="s">
        <v>7</v>
      </c>
      <c r="D94" s="9" t="s">
        <v>8</v>
      </c>
      <c r="E94" s="10" t="s">
        <v>9</v>
      </c>
      <c r="F94" s="10">
        <v>1278.1730769230801</v>
      </c>
      <c r="G94" s="10">
        <f t="shared" si="1"/>
        <v>3.1065896654524949</v>
      </c>
      <c r="H94" s="10" t="s">
        <v>9</v>
      </c>
      <c r="I94" s="10">
        <v>6646.5</v>
      </c>
      <c r="J94" s="9" t="s">
        <v>10</v>
      </c>
      <c r="K94" s="11" t="s">
        <v>25</v>
      </c>
    </row>
    <row r="95" spans="1:11" x14ac:dyDescent="0.25">
      <c r="A95" s="9" t="s">
        <v>126</v>
      </c>
      <c r="B95" s="9" t="s">
        <v>6</v>
      </c>
      <c r="C95" s="9" t="s">
        <v>7</v>
      </c>
      <c r="D95" s="9" t="s">
        <v>8</v>
      </c>
      <c r="E95" s="10" t="s">
        <v>9</v>
      </c>
      <c r="F95" s="10">
        <v>95198.863636363603</v>
      </c>
      <c r="G95" s="10">
        <f t="shared" si="1"/>
        <v>4.9786317643571403</v>
      </c>
      <c r="H95" s="10" t="s">
        <v>9</v>
      </c>
      <c r="I95" s="10">
        <v>58642.5</v>
      </c>
      <c r="J95" s="9" t="s">
        <v>10</v>
      </c>
      <c r="K95" s="11" t="s">
        <v>25</v>
      </c>
    </row>
    <row r="96" spans="1:11" x14ac:dyDescent="0.25">
      <c r="A96" s="9" t="s">
        <v>127</v>
      </c>
      <c r="B96" s="9" t="s">
        <v>6</v>
      </c>
      <c r="C96" s="9" t="s">
        <v>7</v>
      </c>
      <c r="D96" s="9" t="s">
        <v>8</v>
      </c>
      <c r="E96" s="10" t="s">
        <v>9</v>
      </c>
      <c r="F96" s="10">
        <v>1818.8976377952799</v>
      </c>
      <c r="G96" s="10">
        <f t="shared" si="1"/>
        <v>3.2598082589361885</v>
      </c>
      <c r="H96" s="10" t="s">
        <v>9</v>
      </c>
      <c r="I96" s="10">
        <v>23100</v>
      </c>
      <c r="J96" s="9" t="s">
        <v>10</v>
      </c>
      <c r="K96" s="11" t="s">
        <v>25</v>
      </c>
    </row>
    <row r="97" spans="1:11" x14ac:dyDescent="0.25">
      <c r="A97" s="9" t="s">
        <v>128</v>
      </c>
      <c r="B97" s="9" t="s">
        <v>6</v>
      </c>
      <c r="C97" s="9" t="s">
        <v>7</v>
      </c>
      <c r="D97" s="9" t="s">
        <v>8</v>
      </c>
      <c r="E97" s="10" t="s">
        <v>9</v>
      </c>
      <c r="F97" s="10">
        <v>4237.7533783783801</v>
      </c>
      <c r="G97" s="10">
        <f t="shared" si="1"/>
        <v>3.6271356787726226</v>
      </c>
      <c r="H97" s="10" t="s">
        <v>9</v>
      </c>
      <c r="I97" s="10">
        <v>18900</v>
      </c>
      <c r="J97" s="9" t="s">
        <v>10</v>
      </c>
      <c r="K97" s="11" t="s">
        <v>25</v>
      </c>
    </row>
    <row r="98" spans="1:11" x14ac:dyDescent="0.25">
      <c r="A98" s="9" t="s">
        <v>129</v>
      </c>
      <c r="B98" s="9" t="s">
        <v>6</v>
      </c>
      <c r="C98" s="9" t="s">
        <v>7</v>
      </c>
      <c r="D98" s="9" t="s">
        <v>8</v>
      </c>
      <c r="E98" s="10" t="s">
        <v>9</v>
      </c>
      <c r="F98" s="10">
        <v>1088.1818181818201</v>
      </c>
      <c r="G98" s="10">
        <f t="shared" si="1"/>
        <v>3.0367014652481865</v>
      </c>
      <c r="H98" s="10" t="s">
        <v>9</v>
      </c>
      <c r="I98" s="10">
        <v>11970</v>
      </c>
      <c r="J98" s="9" t="s">
        <v>10</v>
      </c>
      <c r="K98" s="11" t="s">
        <v>25</v>
      </c>
    </row>
    <row r="99" spans="1:11" x14ac:dyDescent="0.25">
      <c r="A99" s="9" t="s">
        <v>130</v>
      </c>
      <c r="B99" s="9" t="s">
        <v>6</v>
      </c>
      <c r="C99" s="9" t="s">
        <v>7</v>
      </c>
      <c r="D99" s="9" t="s">
        <v>8</v>
      </c>
      <c r="E99" s="10">
        <v>23.2988165680473</v>
      </c>
      <c r="F99" s="10">
        <v>7564.3491124260399</v>
      </c>
      <c r="G99" s="10">
        <f t="shared" si="1"/>
        <v>3.8787715643429368</v>
      </c>
      <c r="H99" s="10">
        <v>157.5</v>
      </c>
      <c r="I99" s="10">
        <v>51135</v>
      </c>
      <c r="J99" s="9" t="s">
        <v>10</v>
      </c>
      <c r="K99" s="11" t="s">
        <v>25</v>
      </c>
    </row>
    <row r="100" spans="1:11" x14ac:dyDescent="0.25">
      <c r="A100" s="9" t="s">
        <v>131</v>
      </c>
      <c r="B100" s="9" t="s">
        <v>6</v>
      </c>
      <c r="C100" s="9" t="s">
        <v>7</v>
      </c>
      <c r="D100" s="9" t="s">
        <v>8</v>
      </c>
      <c r="E100" s="10" t="s">
        <v>9</v>
      </c>
      <c r="F100" s="10">
        <v>373.78640776699001</v>
      </c>
      <c r="G100" s="10">
        <f t="shared" si="1"/>
        <v>2.5726235048033281</v>
      </c>
      <c r="H100" s="10" t="s">
        <v>9</v>
      </c>
      <c r="I100" s="10">
        <v>11550</v>
      </c>
      <c r="J100" s="9" t="s">
        <v>10</v>
      </c>
      <c r="K100" s="11" t="s">
        <v>25</v>
      </c>
    </row>
    <row r="101" spans="1:11" x14ac:dyDescent="0.25">
      <c r="A101" s="9" t="s">
        <v>132</v>
      </c>
      <c r="B101" s="9" t="s">
        <v>6</v>
      </c>
      <c r="C101" s="9" t="s">
        <v>7</v>
      </c>
      <c r="D101" s="9" t="s">
        <v>8</v>
      </c>
      <c r="E101" s="10">
        <v>61.662735849056602</v>
      </c>
      <c r="F101" s="10">
        <v>35536.556603773599</v>
      </c>
      <c r="G101" s="10">
        <f t="shared" si="1"/>
        <v>4.5506753435472165</v>
      </c>
      <c r="H101" s="10">
        <v>261.45</v>
      </c>
      <c r="I101" s="10">
        <v>150675</v>
      </c>
      <c r="J101" s="9" t="s">
        <v>10</v>
      </c>
      <c r="K101" s="11" t="s">
        <v>25</v>
      </c>
    </row>
    <row r="102" spans="1:11" x14ac:dyDescent="0.25">
      <c r="A102" s="9" t="s">
        <v>133</v>
      </c>
      <c r="B102" s="9" t="s">
        <v>6</v>
      </c>
      <c r="C102" s="9" t="s">
        <v>7</v>
      </c>
      <c r="D102" s="9" t="s">
        <v>8</v>
      </c>
      <c r="E102" s="10" t="s">
        <v>9</v>
      </c>
      <c r="F102" s="10">
        <v>1471.33757961783</v>
      </c>
      <c r="G102" s="10">
        <f t="shared" si="1"/>
        <v>3.1677123274829091</v>
      </c>
      <c r="H102" s="10" t="s">
        <v>9</v>
      </c>
      <c r="I102" s="10">
        <v>23100</v>
      </c>
      <c r="J102" s="9" t="s">
        <v>10</v>
      </c>
      <c r="K102" s="11" t="s">
        <v>25</v>
      </c>
    </row>
    <row r="103" spans="1:11" x14ac:dyDescent="0.25">
      <c r="A103" s="9" t="s">
        <v>134</v>
      </c>
      <c r="B103" s="9" t="s">
        <v>6</v>
      </c>
      <c r="C103" s="9" t="s">
        <v>7</v>
      </c>
      <c r="D103" s="9" t="s">
        <v>8</v>
      </c>
      <c r="E103" s="10" t="s">
        <v>11</v>
      </c>
      <c r="F103" s="10">
        <v>1333.4355828220901</v>
      </c>
      <c r="G103" s="10">
        <f t="shared" si="1"/>
        <v>3.1249720401228993</v>
      </c>
      <c r="H103" s="10" t="s">
        <v>11</v>
      </c>
      <c r="I103" s="10">
        <v>21735</v>
      </c>
      <c r="J103" s="9" t="s">
        <v>10</v>
      </c>
      <c r="K103" s="11" t="s">
        <v>25</v>
      </c>
    </row>
    <row r="104" spans="1:11" x14ac:dyDescent="0.25">
      <c r="A104" s="9" t="s">
        <v>29</v>
      </c>
      <c r="B104" s="9" t="s">
        <v>6</v>
      </c>
      <c r="C104" s="9" t="s">
        <v>7</v>
      </c>
      <c r="D104" s="9" t="s">
        <v>8</v>
      </c>
      <c r="E104" s="10" t="s">
        <v>12</v>
      </c>
      <c r="F104" s="10">
        <v>919.50867052023102</v>
      </c>
      <c r="G104" s="10">
        <f t="shared" si="1"/>
        <v>2.9635558287794663</v>
      </c>
      <c r="H104" s="10" t="s">
        <v>12</v>
      </c>
      <c r="I104" s="10">
        <v>31815</v>
      </c>
      <c r="J104" s="9" t="s">
        <v>10</v>
      </c>
      <c r="K104" s="11" t="s">
        <v>25</v>
      </c>
    </row>
    <row r="105" spans="1:11" x14ac:dyDescent="0.25">
      <c r="A105" s="9" t="s">
        <v>135</v>
      </c>
      <c r="B105" s="9" t="s">
        <v>6</v>
      </c>
      <c r="C105" s="9" t="s">
        <v>7</v>
      </c>
      <c r="D105" s="9" t="s">
        <v>8</v>
      </c>
      <c r="E105" s="10" t="s">
        <v>12</v>
      </c>
      <c r="F105" s="10">
        <v>8622.5165562913899</v>
      </c>
      <c r="G105" s="10">
        <f t="shared" si="1"/>
        <v>3.9356340369390037</v>
      </c>
      <c r="H105" s="10" t="s">
        <v>12</v>
      </c>
      <c r="I105" s="10">
        <v>26040</v>
      </c>
      <c r="J105" s="9" t="s">
        <v>10</v>
      </c>
      <c r="K105" s="11" t="s">
        <v>25</v>
      </c>
    </row>
    <row r="106" spans="1:11" x14ac:dyDescent="0.25">
      <c r="A106" s="9" t="s">
        <v>35</v>
      </c>
      <c r="B106" s="9" t="s">
        <v>6</v>
      </c>
      <c r="C106" s="9" t="s">
        <v>7</v>
      </c>
      <c r="D106" s="9" t="s">
        <v>8</v>
      </c>
      <c r="E106" s="10" t="s">
        <v>11</v>
      </c>
      <c r="F106" s="10">
        <v>2158.7171052631602</v>
      </c>
      <c r="G106" s="10">
        <f t="shared" si="1"/>
        <v>3.3341957328052598</v>
      </c>
      <c r="H106" s="10" t="s">
        <v>11</v>
      </c>
      <c r="I106" s="10">
        <v>13125</v>
      </c>
      <c r="J106" s="9" t="s">
        <v>10</v>
      </c>
      <c r="K106" s="11" t="s">
        <v>25</v>
      </c>
    </row>
    <row r="107" spans="1:11" x14ac:dyDescent="0.25">
      <c r="A107" s="9" t="s">
        <v>136</v>
      </c>
      <c r="B107" s="9" t="s">
        <v>6</v>
      </c>
      <c r="C107" s="9" t="s">
        <v>7</v>
      </c>
      <c r="D107" s="9" t="s">
        <v>8</v>
      </c>
      <c r="E107" s="10" t="s">
        <v>9</v>
      </c>
      <c r="F107" s="10">
        <v>974.62871287128701</v>
      </c>
      <c r="G107" s="10">
        <f t="shared" si="1"/>
        <v>2.988839201687052</v>
      </c>
      <c r="H107" s="10" t="s">
        <v>9</v>
      </c>
      <c r="I107" s="10">
        <v>3937.5</v>
      </c>
      <c r="J107" s="9" t="s">
        <v>10</v>
      </c>
      <c r="K107" s="11" t="s">
        <v>25</v>
      </c>
    </row>
    <row r="108" spans="1:11" x14ac:dyDescent="0.25">
      <c r="A108" s="9" t="s">
        <v>137</v>
      </c>
      <c r="B108" s="9" t="s">
        <v>6</v>
      </c>
      <c r="C108" s="9" t="s">
        <v>7</v>
      </c>
      <c r="D108" s="9" t="s">
        <v>8</v>
      </c>
      <c r="E108" s="10" t="s">
        <v>9</v>
      </c>
      <c r="F108" s="10">
        <v>6944.1562114356202</v>
      </c>
      <c r="G108" s="10">
        <f t="shared" si="1"/>
        <v>3.8416194818979044</v>
      </c>
      <c r="H108" s="10" t="s">
        <v>9</v>
      </c>
      <c r="I108" s="10">
        <v>96810</v>
      </c>
      <c r="J108" s="9" t="s">
        <v>10</v>
      </c>
      <c r="K108" s="11" t="s">
        <v>25</v>
      </c>
    </row>
    <row r="109" spans="1:11" x14ac:dyDescent="0.25">
      <c r="A109" s="9" t="s">
        <v>138</v>
      </c>
      <c r="B109" s="9" t="s">
        <v>6</v>
      </c>
      <c r="C109" s="9" t="s">
        <v>7</v>
      </c>
      <c r="D109" s="9" t="s">
        <v>8</v>
      </c>
      <c r="E109" s="10" t="s">
        <v>11</v>
      </c>
      <c r="F109" s="10">
        <v>2132.9842931937201</v>
      </c>
      <c r="G109" s="10">
        <f t="shared" si="1"/>
        <v>3.3289876574164183</v>
      </c>
      <c r="H109" s="10" t="s">
        <v>11</v>
      </c>
      <c r="I109" s="10">
        <v>40740</v>
      </c>
      <c r="J109" s="9" t="s">
        <v>10</v>
      </c>
      <c r="K109" s="11" t="s">
        <v>25</v>
      </c>
    </row>
    <row r="110" spans="1:11" x14ac:dyDescent="0.25">
      <c r="A110" s="9" t="s">
        <v>139</v>
      </c>
      <c r="B110" s="9" t="s">
        <v>6</v>
      </c>
      <c r="C110" s="9" t="s">
        <v>7</v>
      </c>
      <c r="D110" s="9" t="s">
        <v>8</v>
      </c>
      <c r="E110" s="10" t="s">
        <v>11</v>
      </c>
      <c r="F110" s="10">
        <v>2779.4117647058802</v>
      </c>
      <c r="G110" s="10">
        <f t="shared" si="1"/>
        <v>3.4439528914670077</v>
      </c>
      <c r="H110" s="10" t="s">
        <v>11</v>
      </c>
      <c r="I110" s="10">
        <v>15120</v>
      </c>
      <c r="J110" s="9" t="s">
        <v>10</v>
      </c>
      <c r="K110" s="11" t="s">
        <v>25</v>
      </c>
    </row>
    <row r="111" spans="1:11" x14ac:dyDescent="0.25">
      <c r="A111" s="9" t="s">
        <v>140</v>
      </c>
      <c r="B111" s="9" t="s">
        <v>6</v>
      </c>
      <c r="C111" s="9" t="s">
        <v>7</v>
      </c>
      <c r="D111" s="9" t="s">
        <v>8</v>
      </c>
      <c r="E111" s="10" t="s">
        <v>9</v>
      </c>
      <c r="F111" s="10">
        <v>2558.3333333333298</v>
      </c>
      <c r="G111" s="10">
        <f t="shared" si="1"/>
        <v>3.407957129429561</v>
      </c>
      <c r="H111" s="10" t="s">
        <v>9</v>
      </c>
      <c r="I111" s="10">
        <v>32235</v>
      </c>
      <c r="J111" s="9" t="s">
        <v>10</v>
      </c>
      <c r="K111" s="11" t="s">
        <v>25</v>
      </c>
    </row>
    <row r="112" spans="1:11" x14ac:dyDescent="0.25">
      <c r="A112" s="9" t="s">
        <v>47</v>
      </c>
      <c r="B112" s="9" t="s">
        <v>6</v>
      </c>
      <c r="C112" s="9" t="s">
        <v>7</v>
      </c>
      <c r="D112" s="9" t="s">
        <v>8</v>
      </c>
      <c r="E112" s="10" t="s">
        <v>9</v>
      </c>
      <c r="F112" s="10">
        <v>2517.8571428571399</v>
      </c>
      <c r="G112" s="10">
        <f t="shared" si="1"/>
        <v>3.401031085649179</v>
      </c>
      <c r="H112" s="10" t="s">
        <v>9</v>
      </c>
      <c r="I112" s="10">
        <v>19740</v>
      </c>
      <c r="J112" s="9" t="s">
        <v>10</v>
      </c>
      <c r="K112" s="11" t="s">
        <v>25</v>
      </c>
    </row>
    <row r="113" spans="1:11" x14ac:dyDescent="0.25">
      <c r="A113" s="9" t="s">
        <v>141</v>
      </c>
      <c r="B113" s="9" t="s">
        <v>6</v>
      </c>
      <c r="C113" s="9" t="s">
        <v>7</v>
      </c>
      <c r="D113" s="9" t="s">
        <v>8</v>
      </c>
      <c r="E113" s="10" t="s">
        <v>9</v>
      </c>
      <c r="F113" s="10">
        <v>3466.4235190097302</v>
      </c>
      <c r="G113" s="10">
        <f t="shared" si="1"/>
        <v>3.5398816226399505</v>
      </c>
      <c r="H113" s="10" t="s">
        <v>9</v>
      </c>
      <c r="I113" s="10">
        <v>9030</v>
      </c>
      <c r="J113" s="9" t="s">
        <v>10</v>
      </c>
      <c r="K113" s="11" t="s">
        <v>25</v>
      </c>
    </row>
    <row r="114" spans="1:11" x14ac:dyDescent="0.25">
      <c r="A114" s="9" t="s">
        <v>31</v>
      </c>
      <c r="B114" s="9" t="s">
        <v>6</v>
      </c>
      <c r="C114" s="9" t="s">
        <v>7</v>
      </c>
      <c r="D114" s="9" t="s">
        <v>8</v>
      </c>
      <c r="E114" s="10" t="s">
        <v>9</v>
      </c>
      <c r="F114" s="10">
        <v>21257.668711656399</v>
      </c>
      <c r="G114" s="10">
        <f t="shared" si="1"/>
        <v>4.3275156345438672</v>
      </c>
      <c r="H114" s="10" t="s">
        <v>9</v>
      </c>
      <c r="I114" s="10">
        <v>138600</v>
      </c>
      <c r="J114" s="9" t="s">
        <v>10</v>
      </c>
      <c r="K114" s="11" t="s">
        <v>25</v>
      </c>
    </row>
    <row r="115" spans="1:11" x14ac:dyDescent="0.25">
      <c r="A115" s="9" t="s">
        <v>142</v>
      </c>
      <c r="B115" s="9" t="s">
        <v>6</v>
      </c>
      <c r="C115" s="9" t="s">
        <v>7</v>
      </c>
      <c r="D115" s="9" t="s">
        <v>8</v>
      </c>
      <c r="E115" s="10" t="s">
        <v>9</v>
      </c>
      <c r="F115" s="10">
        <v>67285.714285714304</v>
      </c>
      <c r="G115" s="10">
        <f t="shared" si="1"/>
        <v>4.8279228671146397</v>
      </c>
      <c r="H115" s="10" t="s">
        <v>9</v>
      </c>
      <c r="I115" s="10">
        <v>131880</v>
      </c>
      <c r="J115" s="9" t="s">
        <v>10</v>
      </c>
      <c r="K115" s="11" t="s">
        <v>25</v>
      </c>
    </row>
    <row r="116" spans="1:11" x14ac:dyDescent="0.25">
      <c r="A116" s="9" t="s">
        <v>143</v>
      </c>
      <c r="B116" s="9" t="s">
        <v>6</v>
      </c>
      <c r="C116" s="9" t="s">
        <v>7</v>
      </c>
      <c r="D116" s="9" t="s">
        <v>8</v>
      </c>
      <c r="E116" s="10" t="s">
        <v>11</v>
      </c>
      <c r="F116" s="10">
        <v>25.576923076923102</v>
      </c>
      <c r="G116" s="10">
        <f t="shared" si="1"/>
        <v>1.407848297332287</v>
      </c>
      <c r="H116" s="10" t="s">
        <v>11</v>
      </c>
      <c r="I116" s="10">
        <v>199.5</v>
      </c>
      <c r="J116" s="9" t="s">
        <v>10</v>
      </c>
      <c r="K116" s="11" t="s">
        <v>25</v>
      </c>
    </row>
    <row r="117" spans="1:11" x14ac:dyDescent="0.25">
      <c r="A117" s="9" t="s">
        <v>144</v>
      </c>
      <c r="B117" s="9" t="s">
        <v>6</v>
      </c>
      <c r="C117" s="9" t="s">
        <v>7</v>
      </c>
      <c r="D117" s="9" t="s">
        <v>8</v>
      </c>
      <c r="E117" s="10" t="s">
        <v>9</v>
      </c>
      <c r="F117" s="10">
        <v>15679.166666666701</v>
      </c>
      <c r="G117" s="10">
        <f t="shared" si="1"/>
        <v>4.1953229766082591</v>
      </c>
      <c r="H117" s="10" t="s">
        <v>9</v>
      </c>
      <c r="I117" s="10">
        <v>11130</v>
      </c>
      <c r="J117" s="9" t="s">
        <v>10</v>
      </c>
      <c r="K117" s="11" t="s">
        <v>25</v>
      </c>
    </row>
    <row r="118" spans="1:11" x14ac:dyDescent="0.25">
      <c r="A118" s="9" t="s">
        <v>145</v>
      </c>
      <c r="B118" s="9" t="s">
        <v>6</v>
      </c>
      <c r="C118" s="9" t="s">
        <v>7</v>
      </c>
      <c r="D118" s="9" t="s">
        <v>8</v>
      </c>
      <c r="E118" s="10" t="s">
        <v>12</v>
      </c>
      <c r="F118" s="10">
        <v>2120.1923076923099</v>
      </c>
      <c r="G118" s="10">
        <f t="shared" si="1"/>
        <v>3.3263752545050775</v>
      </c>
      <c r="H118" s="10" t="s">
        <v>12</v>
      </c>
      <c r="I118" s="10">
        <v>13230</v>
      </c>
      <c r="J118" s="9" t="s">
        <v>10</v>
      </c>
      <c r="K118" s="11" t="s">
        <v>25</v>
      </c>
    </row>
    <row r="119" spans="1:11" x14ac:dyDescent="0.25">
      <c r="A119" s="9" t="s">
        <v>41</v>
      </c>
      <c r="B119" s="9" t="s">
        <v>6</v>
      </c>
      <c r="C119" s="9" t="s">
        <v>7</v>
      </c>
      <c r="D119" s="9" t="s">
        <v>15</v>
      </c>
      <c r="E119" s="10" t="s">
        <v>9</v>
      </c>
      <c r="F119" s="10">
        <v>7187.5</v>
      </c>
      <c r="G119" s="10">
        <f t="shared" si="1"/>
        <v>3.8565778576976868</v>
      </c>
      <c r="H119" s="10" t="s">
        <v>9</v>
      </c>
      <c r="I119" s="10">
        <v>483000</v>
      </c>
      <c r="J119" s="9" t="s">
        <v>20</v>
      </c>
      <c r="K119" s="11" t="s">
        <v>26</v>
      </c>
    </row>
    <row r="120" spans="1:11" x14ac:dyDescent="0.25">
      <c r="A120" s="9" t="s">
        <v>146</v>
      </c>
      <c r="B120" s="9" t="s">
        <v>6</v>
      </c>
      <c r="C120" s="9" t="s">
        <v>7</v>
      </c>
      <c r="D120" s="9" t="s">
        <v>15</v>
      </c>
      <c r="E120" s="10" t="s">
        <v>9</v>
      </c>
      <c r="F120" s="10">
        <v>23527.777777777799</v>
      </c>
      <c r="G120" s="10">
        <f t="shared" si="1"/>
        <v>4.3715809095634199</v>
      </c>
      <c r="H120" s="10" t="s">
        <v>9</v>
      </c>
      <c r="I120" s="10">
        <v>12705</v>
      </c>
      <c r="J120" s="9" t="s">
        <v>20</v>
      </c>
      <c r="K120" s="11" t="s">
        <v>26</v>
      </c>
    </row>
    <row r="121" spans="1:11" x14ac:dyDescent="0.25">
      <c r="A121" s="9" t="s">
        <v>147</v>
      </c>
      <c r="B121" s="9" t="s">
        <v>6</v>
      </c>
      <c r="C121" s="9" t="s">
        <v>7</v>
      </c>
      <c r="D121" s="9" t="s">
        <v>15</v>
      </c>
      <c r="E121" s="10" t="s">
        <v>9</v>
      </c>
      <c r="F121" s="10">
        <v>12632.8125</v>
      </c>
      <c r="G121" s="10">
        <f t="shared" si="1"/>
        <v>4.101500050258533</v>
      </c>
      <c r="H121" s="10" t="s">
        <v>9</v>
      </c>
      <c r="I121" s="10">
        <v>161700</v>
      </c>
      <c r="J121" s="9" t="s">
        <v>20</v>
      </c>
      <c r="K121" s="11" t="s">
        <v>26</v>
      </c>
    </row>
    <row r="122" spans="1:11" x14ac:dyDescent="0.25">
      <c r="A122" s="9" t="s">
        <v>148</v>
      </c>
      <c r="B122" s="9" t="s">
        <v>13</v>
      </c>
      <c r="C122" s="9" t="s">
        <v>17</v>
      </c>
      <c r="D122" s="9" t="s">
        <v>8</v>
      </c>
      <c r="E122" s="10" t="s">
        <v>9</v>
      </c>
      <c r="F122" s="10">
        <v>1133.71710526316</v>
      </c>
      <c r="G122" s="10">
        <f t="shared" si="1"/>
        <v>3.0545046992214524</v>
      </c>
      <c r="H122" s="10" t="s">
        <v>9</v>
      </c>
      <c r="I122" s="10">
        <v>19215</v>
      </c>
      <c r="J122" s="9" t="s">
        <v>18</v>
      </c>
      <c r="K122" s="11" t="s">
        <v>27</v>
      </c>
    </row>
    <row r="123" spans="1:11" x14ac:dyDescent="0.25">
      <c r="A123" s="9" t="s">
        <v>149</v>
      </c>
      <c r="B123" s="9" t="s">
        <v>13</v>
      </c>
      <c r="C123" s="9" t="s">
        <v>17</v>
      </c>
      <c r="D123" s="9" t="s">
        <v>8</v>
      </c>
      <c r="E123" s="10" t="s">
        <v>11</v>
      </c>
      <c r="F123" s="10">
        <v>140.63416247397601</v>
      </c>
      <c r="G123" s="10">
        <f t="shared" si="1"/>
        <v>2.1480908311515123</v>
      </c>
      <c r="H123" s="10" t="s">
        <v>11</v>
      </c>
      <c r="I123" s="10">
        <v>7397.25</v>
      </c>
      <c r="J123" s="9" t="s">
        <v>18</v>
      </c>
      <c r="K123" s="11" t="s">
        <v>27</v>
      </c>
    </row>
    <row r="124" spans="1:11" x14ac:dyDescent="0.25">
      <c r="A124" s="9" t="s">
        <v>151</v>
      </c>
      <c r="B124" s="9" t="s">
        <v>13</v>
      </c>
      <c r="C124" s="9" t="s">
        <v>17</v>
      </c>
      <c r="D124" s="9" t="s">
        <v>8</v>
      </c>
      <c r="E124" s="10" t="s">
        <v>11</v>
      </c>
      <c r="F124" s="10">
        <v>815.84466019417505</v>
      </c>
      <c r="G124" s="10">
        <f t="shared" si="1"/>
        <v>2.9116074753681946</v>
      </c>
      <c r="H124" s="10" t="s">
        <v>11</v>
      </c>
      <c r="I124" s="10">
        <v>84840</v>
      </c>
      <c r="J124" s="9" t="s">
        <v>18</v>
      </c>
      <c r="K124" s="11" t="s">
        <v>27</v>
      </c>
    </row>
    <row r="125" spans="1:11" x14ac:dyDescent="0.25">
      <c r="A125" s="9" t="s">
        <v>150</v>
      </c>
      <c r="B125" s="9" t="s">
        <v>13</v>
      </c>
      <c r="C125" s="9" t="s">
        <v>17</v>
      </c>
      <c r="D125" s="9" t="s">
        <v>8</v>
      </c>
      <c r="E125" s="10">
        <v>2664.51094443594</v>
      </c>
      <c r="F125" s="10">
        <v>2280.1163324659401</v>
      </c>
      <c r="G125" s="10">
        <f t="shared" si="1"/>
        <v>3.3579570054474543</v>
      </c>
      <c r="H125" s="10">
        <v>149205</v>
      </c>
      <c r="I125" s="10">
        <v>127680</v>
      </c>
      <c r="J125" s="9" t="s">
        <v>18</v>
      </c>
      <c r="K125" s="11" t="s">
        <v>27</v>
      </c>
    </row>
    <row r="126" spans="1:11" x14ac:dyDescent="0.25">
      <c r="A126" s="9" t="s">
        <v>160</v>
      </c>
      <c r="B126" s="9" t="s">
        <v>13</v>
      </c>
      <c r="C126" s="9" t="s">
        <v>17</v>
      </c>
      <c r="D126" s="9" t="s">
        <v>8</v>
      </c>
      <c r="E126" s="10" t="s">
        <v>9</v>
      </c>
      <c r="F126" s="10">
        <v>68756.395631067993</v>
      </c>
      <c r="G126" s="10">
        <f t="shared" si="1"/>
        <v>4.8373131018927484</v>
      </c>
      <c r="H126" s="10" t="s">
        <v>9</v>
      </c>
      <c r="I126" s="10">
        <v>69772.5</v>
      </c>
      <c r="J126" s="9" t="s">
        <v>18</v>
      </c>
      <c r="K126" s="11" t="s">
        <v>27</v>
      </c>
    </row>
    <row r="127" spans="1:11" x14ac:dyDescent="0.25">
      <c r="A127" s="9" t="s">
        <v>161</v>
      </c>
      <c r="B127" s="9" t="s">
        <v>13</v>
      </c>
      <c r="C127" s="9" t="s">
        <v>17</v>
      </c>
      <c r="D127" s="9" t="s">
        <v>8</v>
      </c>
      <c r="E127" s="10" t="s">
        <v>11</v>
      </c>
      <c r="F127" s="10">
        <v>1057.80821917808</v>
      </c>
      <c r="G127" s="10">
        <f t="shared" si="1"/>
        <v>3.0244069371675737</v>
      </c>
      <c r="H127" s="10" t="s">
        <v>11</v>
      </c>
      <c r="I127" s="10">
        <v>22680</v>
      </c>
      <c r="J127" s="9" t="s">
        <v>18</v>
      </c>
      <c r="K127" s="11" t="s">
        <v>27</v>
      </c>
    </row>
    <row r="128" spans="1:11" x14ac:dyDescent="0.25">
      <c r="A128" s="9" t="s">
        <v>162</v>
      </c>
      <c r="B128" s="9" t="s">
        <v>13</v>
      </c>
      <c r="C128" s="9" t="s">
        <v>17</v>
      </c>
      <c r="D128" s="9" t="s">
        <v>8</v>
      </c>
      <c r="E128" s="10" t="s">
        <v>9</v>
      </c>
      <c r="F128" s="10">
        <v>2229.6336206896599</v>
      </c>
      <c r="G128" s="10">
        <f t="shared" si="1"/>
        <v>3.3482335044897429</v>
      </c>
      <c r="H128" s="10" t="s">
        <v>9</v>
      </c>
      <c r="I128" s="10">
        <v>12705</v>
      </c>
      <c r="J128" s="9" t="s">
        <v>18</v>
      </c>
      <c r="K128" s="11" t="s">
        <v>27</v>
      </c>
    </row>
    <row r="129" spans="1:11" x14ac:dyDescent="0.25">
      <c r="A129" s="9" t="s">
        <v>154</v>
      </c>
      <c r="B129" s="9" t="s">
        <v>13</v>
      </c>
      <c r="C129" s="9" t="s">
        <v>17</v>
      </c>
      <c r="D129" s="9" t="s">
        <v>8</v>
      </c>
      <c r="E129" s="10" t="s">
        <v>9</v>
      </c>
      <c r="F129" s="10">
        <v>2460.41152143523</v>
      </c>
      <c r="G129" s="10">
        <f t="shared" si="1"/>
        <v>3.3910077520389272</v>
      </c>
      <c r="H129" s="10" t="s">
        <v>9</v>
      </c>
      <c r="I129" s="10">
        <v>72082.5</v>
      </c>
      <c r="J129" s="9" t="s">
        <v>18</v>
      </c>
      <c r="K129" s="11" t="s">
        <v>27</v>
      </c>
    </row>
    <row r="130" spans="1:11" x14ac:dyDescent="0.25">
      <c r="A130" s="9" t="s">
        <v>163</v>
      </c>
      <c r="B130" s="9" t="s">
        <v>13</v>
      </c>
      <c r="C130" s="9" t="s">
        <v>17</v>
      </c>
      <c r="D130" s="9" t="s">
        <v>8</v>
      </c>
      <c r="E130" s="10" t="s">
        <v>9</v>
      </c>
      <c r="F130" s="10">
        <v>4706.4926372155296</v>
      </c>
      <c r="G130" s="10">
        <f t="shared" si="1"/>
        <v>3.6726973836191448</v>
      </c>
      <c r="H130" s="10" t="s">
        <v>9</v>
      </c>
      <c r="I130" s="10">
        <v>30870</v>
      </c>
      <c r="J130" s="9" t="s">
        <v>18</v>
      </c>
      <c r="K130" s="11" t="s">
        <v>27</v>
      </c>
    </row>
    <row r="131" spans="1:11" x14ac:dyDescent="0.25">
      <c r="A131" s="9" t="s">
        <v>156</v>
      </c>
      <c r="B131" s="9" t="s">
        <v>13</v>
      </c>
      <c r="C131" s="9" t="s">
        <v>17</v>
      </c>
      <c r="D131" s="9" t="s">
        <v>8</v>
      </c>
      <c r="E131" s="10" t="s">
        <v>11</v>
      </c>
      <c r="F131" s="10">
        <v>3979.5224201474198</v>
      </c>
      <c r="G131" s="10">
        <f t="shared" ref="G131:G194" si="2">LOG10(F131)</f>
        <v>3.5998309558074233</v>
      </c>
      <c r="H131" s="10" t="s">
        <v>11</v>
      </c>
      <c r="I131" s="10">
        <v>104055</v>
      </c>
      <c r="J131" s="9" t="s">
        <v>18</v>
      </c>
      <c r="K131" s="11" t="s">
        <v>27</v>
      </c>
    </row>
    <row r="132" spans="1:11" x14ac:dyDescent="0.25">
      <c r="A132" s="9" t="s">
        <v>164</v>
      </c>
      <c r="B132" s="9" t="s">
        <v>13</v>
      </c>
      <c r="C132" s="9" t="s">
        <v>17</v>
      </c>
      <c r="D132" s="9" t="s">
        <v>8</v>
      </c>
      <c r="E132" s="10">
        <v>18788.713637827401</v>
      </c>
      <c r="F132" s="10">
        <v>478.852578896522</v>
      </c>
      <c r="G132" s="10">
        <f t="shared" si="2"/>
        <v>2.6802018306878623</v>
      </c>
      <c r="H132" s="10">
        <v>512925</v>
      </c>
      <c r="I132" s="10">
        <v>13072.5</v>
      </c>
      <c r="J132" s="9" t="s">
        <v>18</v>
      </c>
      <c r="K132" s="11" t="s">
        <v>27</v>
      </c>
    </row>
    <row r="133" spans="1:11" x14ac:dyDescent="0.25">
      <c r="A133" s="9" t="s">
        <v>165</v>
      </c>
      <c r="B133" s="9" t="s">
        <v>13</v>
      </c>
      <c r="C133" s="9" t="s">
        <v>17</v>
      </c>
      <c r="D133" s="9" t="s">
        <v>8</v>
      </c>
      <c r="E133" s="10">
        <v>5611.3271754982998</v>
      </c>
      <c r="F133" s="10">
        <v>2633.93291200778</v>
      </c>
      <c r="G133" s="10">
        <f t="shared" si="2"/>
        <v>3.4206047090024256</v>
      </c>
      <c r="H133" s="10">
        <v>269325</v>
      </c>
      <c r="I133" s="10">
        <v>126420</v>
      </c>
      <c r="J133" s="9" t="s">
        <v>18</v>
      </c>
      <c r="K133" s="11" t="s">
        <v>27</v>
      </c>
    </row>
    <row r="134" spans="1:11" x14ac:dyDescent="0.25">
      <c r="A134" s="9" t="s">
        <v>166</v>
      </c>
      <c r="B134" s="9" t="s">
        <v>13</v>
      </c>
      <c r="C134" s="9" t="s">
        <v>17</v>
      </c>
      <c r="D134" s="9" t="s">
        <v>8</v>
      </c>
      <c r="E134" s="10">
        <v>34096.659919028301</v>
      </c>
      <c r="F134" s="10">
        <v>1363.8663967611301</v>
      </c>
      <c r="G134" s="10">
        <f t="shared" si="2"/>
        <v>3.1347718292711471</v>
      </c>
      <c r="H134" s="10">
        <v>393750</v>
      </c>
      <c r="I134" s="10">
        <v>15750</v>
      </c>
      <c r="J134" s="9" t="s">
        <v>18</v>
      </c>
      <c r="K134" s="11" t="s">
        <v>27</v>
      </c>
    </row>
    <row r="135" spans="1:11" x14ac:dyDescent="0.25">
      <c r="A135" s="9" t="s">
        <v>153</v>
      </c>
      <c r="B135" s="9" t="s">
        <v>13</v>
      </c>
      <c r="C135" s="9" t="s">
        <v>17</v>
      </c>
      <c r="D135" s="9" t="s">
        <v>8</v>
      </c>
      <c r="E135" s="10" t="s">
        <v>11</v>
      </c>
      <c r="F135" s="10">
        <v>4294.8111804936098</v>
      </c>
      <c r="G135" s="10">
        <f t="shared" si="2"/>
        <v>3.6329440750188806</v>
      </c>
      <c r="H135" s="10" t="s">
        <v>11</v>
      </c>
      <c r="I135" s="10">
        <v>7470.75</v>
      </c>
      <c r="J135" s="9" t="s">
        <v>18</v>
      </c>
      <c r="K135" s="11" t="s">
        <v>27</v>
      </c>
    </row>
    <row r="136" spans="1:11" x14ac:dyDescent="0.25">
      <c r="A136" s="9" t="s">
        <v>167</v>
      </c>
      <c r="B136" s="9" t="s">
        <v>13</v>
      </c>
      <c r="C136" s="9" t="s">
        <v>17</v>
      </c>
      <c r="D136" s="9" t="s">
        <v>8</v>
      </c>
      <c r="E136" s="10" t="s">
        <v>9</v>
      </c>
      <c r="F136" s="10">
        <v>1352.48655913978</v>
      </c>
      <c r="G136" s="10">
        <f t="shared" si="2"/>
        <v>3.1311329578300446</v>
      </c>
      <c r="H136" s="10" t="s">
        <v>9</v>
      </c>
      <c r="I136" s="10">
        <v>33810</v>
      </c>
      <c r="J136" s="9" t="s">
        <v>18</v>
      </c>
      <c r="K136" s="11" t="s">
        <v>27</v>
      </c>
    </row>
    <row r="137" spans="1:11" x14ac:dyDescent="0.25">
      <c r="A137" s="9" t="s">
        <v>168</v>
      </c>
      <c r="B137" s="9" t="s">
        <v>13</v>
      </c>
      <c r="C137" s="9" t="s">
        <v>17</v>
      </c>
      <c r="D137" s="9" t="s">
        <v>8</v>
      </c>
      <c r="E137" s="10" t="s">
        <v>11</v>
      </c>
      <c r="F137" s="10">
        <v>997.75069881202</v>
      </c>
      <c r="G137" s="10">
        <f t="shared" si="2"/>
        <v>2.9990220406305514</v>
      </c>
      <c r="H137" s="10" t="s">
        <v>11</v>
      </c>
      <c r="I137" s="10">
        <v>16012.5</v>
      </c>
      <c r="J137" s="9" t="s">
        <v>18</v>
      </c>
      <c r="K137" s="11" t="s">
        <v>27</v>
      </c>
    </row>
    <row r="138" spans="1:11" x14ac:dyDescent="0.25">
      <c r="A138" s="9" t="s">
        <v>169</v>
      </c>
      <c r="B138" s="9" t="s">
        <v>13</v>
      </c>
      <c r="C138" s="9" t="s">
        <v>17</v>
      </c>
      <c r="D138" s="9" t="s">
        <v>8</v>
      </c>
      <c r="E138" s="10" t="s">
        <v>9</v>
      </c>
      <c r="F138" s="10">
        <v>2461.8575690954799</v>
      </c>
      <c r="G138" s="10">
        <f t="shared" si="2"/>
        <v>3.3912629231910651</v>
      </c>
      <c r="H138" s="10" t="s">
        <v>9</v>
      </c>
      <c r="I138" s="10">
        <v>98227.5</v>
      </c>
      <c r="J138" s="9" t="s">
        <v>18</v>
      </c>
      <c r="K138" s="11" t="s">
        <v>27</v>
      </c>
    </row>
    <row r="139" spans="1:11" x14ac:dyDescent="0.25">
      <c r="A139" s="9" t="s">
        <v>155</v>
      </c>
      <c r="B139" s="9" t="s">
        <v>13</v>
      </c>
      <c r="C139" s="9" t="s">
        <v>17</v>
      </c>
      <c r="D139" s="9" t="s">
        <v>8</v>
      </c>
      <c r="E139" s="10">
        <v>66993.658282887001</v>
      </c>
      <c r="F139" s="10">
        <v>384.11970313173498</v>
      </c>
      <c r="G139" s="10">
        <f t="shared" si="2"/>
        <v>2.5844665845458672</v>
      </c>
      <c r="H139" s="10">
        <v>6189750</v>
      </c>
      <c r="I139" s="10">
        <v>35490</v>
      </c>
      <c r="J139" s="9" t="s">
        <v>18</v>
      </c>
      <c r="K139" s="11" t="s">
        <v>27</v>
      </c>
    </row>
    <row r="140" spans="1:11" x14ac:dyDescent="0.25">
      <c r="A140" s="9" t="s">
        <v>170</v>
      </c>
      <c r="B140" s="9" t="s">
        <v>13</v>
      </c>
      <c r="C140" s="9" t="s">
        <v>17</v>
      </c>
      <c r="D140" s="9" t="s">
        <v>8</v>
      </c>
      <c r="E140" s="10" t="s">
        <v>9</v>
      </c>
      <c r="F140" s="10">
        <v>17623.4879032258</v>
      </c>
      <c r="G140" s="10">
        <f t="shared" si="2"/>
        <v>4.2460918647580979</v>
      </c>
      <c r="H140" s="10" t="s">
        <v>9</v>
      </c>
      <c r="I140" s="10">
        <v>155400</v>
      </c>
      <c r="J140" s="9" t="s">
        <v>18</v>
      </c>
      <c r="K140" s="11" t="s">
        <v>27</v>
      </c>
    </row>
    <row r="141" spans="1:11" x14ac:dyDescent="0.25">
      <c r="A141" s="9" t="s">
        <v>171</v>
      </c>
      <c r="B141" s="9" t="s">
        <v>13</v>
      </c>
      <c r="C141" s="9" t="s">
        <v>17</v>
      </c>
      <c r="D141" s="9" t="s">
        <v>8</v>
      </c>
      <c r="E141" s="10">
        <v>52263.1823072017</v>
      </c>
      <c r="F141" s="10">
        <v>1110.0262840871801</v>
      </c>
      <c r="G141" s="10">
        <f t="shared" si="2"/>
        <v>3.0453332624793386</v>
      </c>
      <c r="H141" s="10">
        <v>2059050</v>
      </c>
      <c r="I141" s="10">
        <v>43732.5</v>
      </c>
      <c r="J141" s="9" t="s">
        <v>18</v>
      </c>
      <c r="K141" s="11" t="s">
        <v>27</v>
      </c>
    </row>
    <row r="142" spans="1:11" x14ac:dyDescent="0.25">
      <c r="A142" s="9" t="s">
        <v>172</v>
      </c>
      <c r="B142" s="9" t="s">
        <v>13</v>
      </c>
      <c r="C142" s="9" t="s">
        <v>17</v>
      </c>
      <c r="D142" s="9" t="s">
        <v>8</v>
      </c>
      <c r="E142" s="10" t="s">
        <v>11</v>
      </c>
      <c r="F142" s="10">
        <v>60.141556514701897</v>
      </c>
      <c r="G142" s="10">
        <f t="shared" si="2"/>
        <v>1.7791746638210071</v>
      </c>
      <c r="H142" s="10" t="s">
        <v>11</v>
      </c>
      <c r="I142" s="10">
        <v>2005.5</v>
      </c>
      <c r="J142" s="9" t="s">
        <v>18</v>
      </c>
      <c r="K142" s="11" t="s">
        <v>27</v>
      </c>
    </row>
    <row r="143" spans="1:11" x14ac:dyDescent="0.25">
      <c r="A143" s="9" t="s">
        <v>159</v>
      </c>
      <c r="B143" s="9" t="s">
        <v>13</v>
      </c>
      <c r="C143" s="9" t="s">
        <v>17</v>
      </c>
      <c r="D143" s="9" t="s">
        <v>8</v>
      </c>
      <c r="E143" s="10" t="s">
        <v>12</v>
      </c>
      <c r="F143" s="10">
        <v>341.83831171213001</v>
      </c>
      <c r="G143" s="10">
        <f t="shared" si="2"/>
        <v>2.5338207348994852</v>
      </c>
      <c r="H143" s="10" t="s">
        <v>12</v>
      </c>
      <c r="I143" s="10">
        <v>9775.5</v>
      </c>
      <c r="J143" s="9" t="s">
        <v>18</v>
      </c>
      <c r="K143" s="11" t="s">
        <v>27</v>
      </c>
    </row>
    <row r="144" spans="1:11" x14ac:dyDescent="0.25">
      <c r="A144" s="9" t="s">
        <v>173</v>
      </c>
      <c r="B144" s="9" t="s">
        <v>13</v>
      </c>
      <c r="C144" s="9" t="s">
        <v>17</v>
      </c>
      <c r="D144" s="9" t="s">
        <v>8</v>
      </c>
      <c r="E144" s="10" t="s">
        <v>11</v>
      </c>
      <c r="F144" s="10">
        <v>74.792089249492903</v>
      </c>
      <c r="G144" s="10">
        <f t="shared" si="2"/>
        <v>1.8738556650171647</v>
      </c>
      <c r="H144" s="10" t="s">
        <v>11</v>
      </c>
      <c r="I144" s="10">
        <v>12862.5</v>
      </c>
      <c r="J144" s="9" t="s">
        <v>18</v>
      </c>
      <c r="K144" s="11" t="s">
        <v>27</v>
      </c>
    </row>
    <row r="145" spans="1:11" x14ac:dyDescent="0.25">
      <c r="A145" s="9" t="s">
        <v>174</v>
      </c>
      <c r="B145" s="9" t="s">
        <v>13</v>
      </c>
      <c r="C145" s="9" t="s">
        <v>17</v>
      </c>
      <c r="D145" s="9" t="s">
        <v>8</v>
      </c>
      <c r="E145" s="10">
        <v>6154.9655505146302</v>
      </c>
      <c r="F145" s="10">
        <v>132.20392063922</v>
      </c>
      <c r="G145" s="10">
        <f t="shared" si="2"/>
        <v>2.1212443347769341</v>
      </c>
      <c r="H145" s="10">
        <v>518175</v>
      </c>
      <c r="I145" s="10">
        <v>11130</v>
      </c>
      <c r="J145" s="9" t="s">
        <v>18</v>
      </c>
      <c r="K145" s="11" t="s">
        <v>27</v>
      </c>
    </row>
    <row r="146" spans="1:11" x14ac:dyDescent="0.25">
      <c r="A146" s="9" t="s">
        <v>158</v>
      </c>
      <c r="B146" s="9" t="s">
        <v>13</v>
      </c>
      <c r="C146" s="9" t="s">
        <v>17</v>
      </c>
      <c r="D146" s="9" t="s">
        <v>8</v>
      </c>
      <c r="E146" s="10">
        <v>0.39381700100206102</v>
      </c>
      <c r="F146" s="10">
        <v>331.03458055245699</v>
      </c>
      <c r="G146" s="10">
        <f t="shared" si="2"/>
        <v>2.5198733634393831</v>
      </c>
      <c r="H146" s="10">
        <v>36.225000000000001</v>
      </c>
      <c r="I146" s="10">
        <v>30450</v>
      </c>
      <c r="J146" s="9" t="s">
        <v>18</v>
      </c>
      <c r="K146" s="11" t="s">
        <v>27</v>
      </c>
    </row>
    <row r="147" spans="1:11" x14ac:dyDescent="0.25">
      <c r="A147" s="9" t="s">
        <v>175</v>
      </c>
      <c r="B147" s="9" t="s">
        <v>13</v>
      </c>
      <c r="C147" s="9" t="s">
        <v>17</v>
      </c>
      <c r="D147" s="9" t="s">
        <v>8</v>
      </c>
      <c r="E147" s="10" t="s">
        <v>12</v>
      </c>
      <c r="F147" s="10">
        <v>308.69952269111297</v>
      </c>
      <c r="G147" s="10">
        <f t="shared" si="2"/>
        <v>2.4895359579797436</v>
      </c>
      <c r="H147" s="10" t="s">
        <v>12</v>
      </c>
      <c r="I147" s="10">
        <v>24570</v>
      </c>
      <c r="J147" s="9" t="s">
        <v>18</v>
      </c>
      <c r="K147" s="11" t="s">
        <v>27</v>
      </c>
    </row>
    <row r="148" spans="1:11" x14ac:dyDescent="0.25">
      <c r="A148" s="9" t="s">
        <v>157</v>
      </c>
      <c r="B148" s="9" t="s">
        <v>13</v>
      </c>
      <c r="C148" s="9" t="s">
        <v>7</v>
      </c>
      <c r="D148" s="9" t="s">
        <v>8</v>
      </c>
      <c r="E148" s="10" t="s">
        <v>9</v>
      </c>
      <c r="F148" s="10">
        <v>1027.23488015608</v>
      </c>
      <c r="G148" s="10">
        <f t="shared" si="2"/>
        <v>3.011669757611585</v>
      </c>
      <c r="H148" s="10" t="s">
        <v>9</v>
      </c>
      <c r="I148" s="10">
        <v>21315</v>
      </c>
      <c r="J148" s="9" t="s">
        <v>14</v>
      </c>
      <c r="K148" s="11" t="s">
        <v>25</v>
      </c>
    </row>
    <row r="149" spans="1:11" x14ac:dyDescent="0.25">
      <c r="A149" s="9" t="s">
        <v>176</v>
      </c>
      <c r="B149" s="9" t="s">
        <v>13</v>
      </c>
      <c r="C149" s="9" t="s">
        <v>7</v>
      </c>
      <c r="D149" s="9" t="s">
        <v>8</v>
      </c>
      <c r="E149" s="10" t="s">
        <v>9</v>
      </c>
      <c r="F149" s="10">
        <v>984.41345365053303</v>
      </c>
      <c r="G149" s="10">
        <f t="shared" si="2"/>
        <v>2.9931775404292429</v>
      </c>
      <c r="H149" s="10" t="s">
        <v>9</v>
      </c>
      <c r="I149" s="10">
        <v>63000</v>
      </c>
      <c r="J149" s="9" t="s">
        <v>14</v>
      </c>
      <c r="K149" s="11" t="s">
        <v>25</v>
      </c>
    </row>
    <row r="150" spans="1:11" x14ac:dyDescent="0.25">
      <c r="A150" s="9" t="s">
        <v>177</v>
      </c>
      <c r="B150" s="9" t="s">
        <v>13</v>
      </c>
      <c r="C150" s="9" t="s">
        <v>7</v>
      </c>
      <c r="D150" s="9" t="s">
        <v>8</v>
      </c>
      <c r="E150" s="10" t="s">
        <v>9</v>
      </c>
      <c r="F150" s="10">
        <v>16850.806451612902</v>
      </c>
      <c r="G150" s="10">
        <f t="shared" si="2"/>
        <v>4.2266206903174099</v>
      </c>
      <c r="H150" s="10" t="s">
        <v>9</v>
      </c>
      <c r="I150" s="10">
        <v>146265</v>
      </c>
      <c r="J150" s="9" t="s">
        <v>14</v>
      </c>
      <c r="K150" s="11" t="s">
        <v>25</v>
      </c>
    </row>
    <row r="151" spans="1:11" x14ac:dyDescent="0.25">
      <c r="A151" s="9" t="s">
        <v>178</v>
      </c>
      <c r="B151" s="9" t="s">
        <v>13</v>
      </c>
      <c r="C151" s="9" t="s">
        <v>7</v>
      </c>
      <c r="D151" s="9" t="s">
        <v>8</v>
      </c>
      <c r="E151" s="10">
        <v>105.809197154472</v>
      </c>
      <c r="F151" s="10">
        <v>2092.02659214092</v>
      </c>
      <c r="G151" s="10">
        <f t="shared" si="2"/>
        <v>3.3205672006286324</v>
      </c>
      <c r="H151" s="10">
        <v>6898.5</v>
      </c>
      <c r="I151" s="10">
        <v>136395</v>
      </c>
      <c r="J151" s="9" t="s">
        <v>14</v>
      </c>
      <c r="K151" s="11" t="s">
        <v>25</v>
      </c>
    </row>
    <row r="152" spans="1:11" x14ac:dyDescent="0.25">
      <c r="A152" s="9" t="s">
        <v>179</v>
      </c>
      <c r="B152" s="9" t="s">
        <v>13</v>
      </c>
      <c r="C152" s="9" t="s">
        <v>7</v>
      </c>
      <c r="D152" s="9" t="s">
        <v>8</v>
      </c>
      <c r="E152" s="10">
        <v>0.41952054794520599</v>
      </c>
      <c r="F152" s="10">
        <v>1343.6643835616401</v>
      </c>
      <c r="G152" s="10">
        <f t="shared" si="2"/>
        <v>3.1282908054968295</v>
      </c>
      <c r="H152" s="10">
        <v>36.75</v>
      </c>
      <c r="I152" s="10">
        <v>117705</v>
      </c>
      <c r="J152" s="9" t="s">
        <v>14</v>
      </c>
      <c r="K152" s="11" t="s">
        <v>25</v>
      </c>
    </row>
    <row r="153" spans="1:11" x14ac:dyDescent="0.25">
      <c r="A153" s="9" t="s">
        <v>180</v>
      </c>
      <c r="B153" s="9" t="s">
        <v>13</v>
      </c>
      <c r="C153" s="9" t="s">
        <v>7</v>
      </c>
      <c r="D153" s="9" t="s">
        <v>8</v>
      </c>
      <c r="E153" s="10">
        <v>1070.5882352941201</v>
      </c>
      <c r="F153" s="10">
        <v>10163.725490196101</v>
      </c>
      <c r="G153" s="10">
        <f t="shared" si="2"/>
        <v>4.0070529267735484</v>
      </c>
      <c r="H153" s="10">
        <v>16380</v>
      </c>
      <c r="I153" s="10">
        <v>155505</v>
      </c>
      <c r="J153" s="9" t="s">
        <v>14</v>
      </c>
      <c r="K153" s="11" t="s">
        <v>25</v>
      </c>
    </row>
    <row r="154" spans="1:11" x14ac:dyDescent="0.25">
      <c r="A154" s="9" t="s">
        <v>181</v>
      </c>
      <c r="B154" s="9" t="s">
        <v>13</v>
      </c>
      <c r="C154" s="9" t="s">
        <v>7</v>
      </c>
      <c r="D154" s="9" t="s">
        <v>8</v>
      </c>
      <c r="E154" s="10" t="s">
        <v>9</v>
      </c>
      <c r="F154" s="10">
        <v>93328.1180730013</v>
      </c>
      <c r="G154" s="10">
        <f t="shared" si="2"/>
        <v>4.9700125085289848</v>
      </c>
      <c r="H154" s="10" t="s">
        <v>9</v>
      </c>
      <c r="I154" s="10">
        <v>188055</v>
      </c>
      <c r="J154" s="9" t="s">
        <v>14</v>
      </c>
      <c r="K154" s="11" t="s">
        <v>25</v>
      </c>
    </row>
    <row r="155" spans="1:11" x14ac:dyDescent="0.25">
      <c r="A155" s="9" t="s">
        <v>182</v>
      </c>
      <c r="B155" s="9" t="s">
        <v>13</v>
      </c>
      <c r="C155" s="9" t="s">
        <v>7</v>
      </c>
      <c r="D155" s="9" t="s">
        <v>8</v>
      </c>
      <c r="E155" s="10" t="s">
        <v>9</v>
      </c>
      <c r="F155" s="10">
        <v>831.6</v>
      </c>
      <c r="G155" s="10">
        <f t="shared" si="2"/>
        <v>2.9199144806594317</v>
      </c>
      <c r="H155" s="10" t="s">
        <v>9</v>
      </c>
      <c r="I155" s="10">
        <v>20790</v>
      </c>
      <c r="J155" s="9" t="s">
        <v>14</v>
      </c>
      <c r="K155" s="11" t="s">
        <v>25</v>
      </c>
    </row>
    <row r="156" spans="1:11" x14ac:dyDescent="0.25">
      <c r="A156" s="9" t="s">
        <v>183</v>
      </c>
      <c r="B156" s="9" t="s">
        <v>13</v>
      </c>
      <c r="C156" s="9" t="s">
        <v>7</v>
      </c>
      <c r="D156" s="9" t="s">
        <v>8</v>
      </c>
      <c r="E156" s="10" t="s">
        <v>11</v>
      </c>
      <c r="F156" s="10">
        <v>6689.1437716724504</v>
      </c>
      <c r="G156" s="10">
        <f t="shared" si="2"/>
        <v>3.8253705304679544</v>
      </c>
      <c r="H156" s="10" t="s">
        <v>11</v>
      </c>
      <c r="I156" s="10">
        <v>1083600</v>
      </c>
      <c r="J156" s="9" t="s">
        <v>14</v>
      </c>
      <c r="K156" s="11" t="s">
        <v>25</v>
      </c>
    </row>
    <row r="157" spans="1:11" x14ac:dyDescent="0.25">
      <c r="A157" s="9" t="s">
        <v>152</v>
      </c>
      <c r="B157" s="9" t="s">
        <v>13</v>
      </c>
      <c r="C157" s="9" t="s">
        <v>7</v>
      </c>
      <c r="D157" s="9" t="s">
        <v>8</v>
      </c>
      <c r="E157" s="10" t="s">
        <v>9</v>
      </c>
      <c r="F157" s="10">
        <v>137.27155910908101</v>
      </c>
      <c r="G157" s="10">
        <f t="shared" si="2"/>
        <v>2.1375805663594307</v>
      </c>
      <c r="H157" s="10" t="s">
        <v>9</v>
      </c>
      <c r="I157" s="10">
        <v>1407</v>
      </c>
      <c r="J157" s="9" t="s">
        <v>14</v>
      </c>
      <c r="K157" s="11" t="s">
        <v>25</v>
      </c>
    </row>
    <row r="158" spans="1:11" x14ac:dyDescent="0.25">
      <c r="A158" s="9" t="s">
        <v>184</v>
      </c>
      <c r="B158" s="9" t="s">
        <v>13</v>
      </c>
      <c r="C158" s="9" t="s">
        <v>7</v>
      </c>
      <c r="D158" s="9" t="s">
        <v>8</v>
      </c>
      <c r="E158" s="10">
        <v>56274.119589141599</v>
      </c>
      <c r="F158" s="10">
        <v>659.13242846661797</v>
      </c>
      <c r="G158" s="10">
        <f t="shared" si="2"/>
        <v>2.818972678895002</v>
      </c>
      <c r="H158" s="10">
        <v>3218250</v>
      </c>
      <c r="I158" s="10">
        <v>37695</v>
      </c>
      <c r="J158" s="9" t="s">
        <v>14</v>
      </c>
      <c r="K158" s="11" t="s">
        <v>25</v>
      </c>
    </row>
    <row r="159" spans="1:11" x14ac:dyDescent="0.25">
      <c r="A159" s="9" t="s">
        <v>185</v>
      </c>
      <c r="B159" s="9" t="s">
        <v>13</v>
      </c>
      <c r="C159" s="9" t="s">
        <v>7</v>
      </c>
      <c r="D159" s="9" t="s">
        <v>8</v>
      </c>
      <c r="E159" s="10" t="s">
        <v>9</v>
      </c>
      <c r="F159" s="10">
        <v>1548.8733118027001</v>
      </c>
      <c r="G159" s="10">
        <f t="shared" si="2"/>
        <v>3.1900158966261558</v>
      </c>
      <c r="H159" s="10" t="s">
        <v>9</v>
      </c>
      <c r="I159" s="10">
        <v>80850</v>
      </c>
      <c r="J159" s="9" t="s">
        <v>14</v>
      </c>
      <c r="K159" s="11" t="s">
        <v>25</v>
      </c>
    </row>
    <row r="160" spans="1:11" x14ac:dyDescent="0.25">
      <c r="A160" s="9" t="s">
        <v>186</v>
      </c>
      <c r="B160" s="9" t="s">
        <v>13</v>
      </c>
      <c r="C160" s="9" t="s">
        <v>7</v>
      </c>
      <c r="D160" s="9" t="s">
        <v>8</v>
      </c>
      <c r="E160" s="10" t="s">
        <v>9</v>
      </c>
      <c r="F160" s="10">
        <v>166.04651162790699</v>
      </c>
      <c r="G160" s="10">
        <f t="shared" si="2"/>
        <v>2.2202297561965878</v>
      </c>
      <c r="H160" s="10" t="s">
        <v>9</v>
      </c>
      <c r="I160" s="10">
        <v>2856</v>
      </c>
      <c r="J160" s="9" t="s">
        <v>14</v>
      </c>
      <c r="K160" s="11" t="s">
        <v>25</v>
      </c>
    </row>
    <row r="161" spans="1:11" x14ac:dyDescent="0.25">
      <c r="A161" s="9" t="s">
        <v>187</v>
      </c>
      <c r="B161" s="9" t="s">
        <v>13</v>
      </c>
      <c r="C161" s="9" t="s">
        <v>7</v>
      </c>
      <c r="D161" s="9" t="s">
        <v>8</v>
      </c>
      <c r="E161" s="10">
        <v>3164.6832669322698</v>
      </c>
      <c r="F161" s="10">
        <v>216.70745019920301</v>
      </c>
      <c r="G161" s="10">
        <f t="shared" si="2"/>
        <v>2.335873842214069</v>
      </c>
      <c r="H161" s="10">
        <v>79275</v>
      </c>
      <c r="I161" s="10">
        <v>5428.5</v>
      </c>
      <c r="J161" s="9" t="s">
        <v>14</v>
      </c>
      <c r="K161" s="11" t="s">
        <v>25</v>
      </c>
    </row>
    <row r="162" spans="1:11" x14ac:dyDescent="0.25">
      <c r="A162" s="9" t="s">
        <v>188</v>
      </c>
      <c r="B162" s="9" t="s">
        <v>13</v>
      </c>
      <c r="C162" s="9" t="s">
        <v>7</v>
      </c>
      <c r="D162" s="9" t="s">
        <v>8</v>
      </c>
      <c r="E162" s="10" t="s">
        <v>11</v>
      </c>
      <c r="F162" s="10">
        <v>553.16088516746402</v>
      </c>
      <c r="G162" s="10">
        <f t="shared" si="2"/>
        <v>2.7428514629113918</v>
      </c>
      <c r="H162" s="10" t="s">
        <v>11</v>
      </c>
      <c r="I162" s="10">
        <v>8463</v>
      </c>
      <c r="J162" s="9" t="s">
        <v>14</v>
      </c>
      <c r="K162" s="11" t="s">
        <v>25</v>
      </c>
    </row>
    <row r="163" spans="1:11" x14ac:dyDescent="0.25">
      <c r="A163" s="9" t="s">
        <v>189</v>
      </c>
      <c r="B163" s="9" t="s">
        <v>13</v>
      </c>
      <c r="C163" s="9" t="s">
        <v>7</v>
      </c>
      <c r="D163" s="9" t="s">
        <v>8</v>
      </c>
      <c r="E163" s="10">
        <v>5.5588235294117698</v>
      </c>
      <c r="F163" s="10">
        <v>5184.375</v>
      </c>
      <c r="G163" s="10">
        <f t="shared" si="2"/>
        <v>3.7146964077044546</v>
      </c>
      <c r="H163" s="10">
        <v>151.19999999999999</v>
      </c>
      <c r="I163" s="10">
        <v>141015</v>
      </c>
      <c r="J163" s="9" t="s">
        <v>14</v>
      </c>
      <c r="K163" s="11" t="s">
        <v>25</v>
      </c>
    </row>
    <row r="164" spans="1:11" x14ac:dyDescent="0.25">
      <c r="A164" s="9" t="s">
        <v>190</v>
      </c>
      <c r="B164" s="9" t="s">
        <v>13</v>
      </c>
      <c r="C164" s="9" t="s">
        <v>7</v>
      </c>
      <c r="D164" s="9" t="s">
        <v>8</v>
      </c>
      <c r="E164" s="10">
        <v>1133.5593220338999</v>
      </c>
      <c r="F164" s="10">
        <v>1223.05084745763</v>
      </c>
      <c r="G164" s="10">
        <f t="shared" si="2"/>
        <v>3.087444512891742</v>
      </c>
      <c r="H164" s="10">
        <v>7980</v>
      </c>
      <c r="I164" s="10">
        <v>8610</v>
      </c>
      <c r="J164" s="9" t="s">
        <v>14</v>
      </c>
      <c r="K164" s="11" t="s">
        <v>25</v>
      </c>
    </row>
    <row r="165" spans="1:11" x14ac:dyDescent="0.25">
      <c r="A165" s="9" t="s">
        <v>191</v>
      </c>
      <c r="B165" s="9" t="s">
        <v>13</v>
      </c>
      <c r="C165" s="9" t="s">
        <v>7</v>
      </c>
      <c r="D165" s="9" t="s">
        <v>8</v>
      </c>
      <c r="E165" s="10">
        <v>29.735095447870801</v>
      </c>
      <c r="F165" s="10">
        <v>5459.1776798825204</v>
      </c>
      <c r="G165" s="10">
        <f t="shared" si="2"/>
        <v>3.7371272295206084</v>
      </c>
      <c r="H165" s="10">
        <v>268.8</v>
      </c>
      <c r="I165" s="10">
        <v>49350</v>
      </c>
      <c r="J165" s="9" t="s">
        <v>14</v>
      </c>
      <c r="K165" s="11" t="s">
        <v>25</v>
      </c>
    </row>
    <row r="166" spans="1:11" x14ac:dyDescent="0.25">
      <c r="A166" s="9" t="s">
        <v>192</v>
      </c>
      <c r="B166" s="9" t="s">
        <v>13</v>
      </c>
      <c r="C166" s="9" t="s">
        <v>7</v>
      </c>
      <c r="D166" s="9" t="s">
        <v>8</v>
      </c>
      <c r="E166" s="10">
        <v>22.368561557788901</v>
      </c>
      <c r="F166" s="10">
        <v>57631.940954773898</v>
      </c>
      <c r="G166" s="10">
        <f t="shared" si="2"/>
        <v>4.760663246195155</v>
      </c>
      <c r="H166" s="10">
        <v>178.5</v>
      </c>
      <c r="I166" s="10">
        <v>459900</v>
      </c>
      <c r="J166" s="9" t="s">
        <v>14</v>
      </c>
      <c r="K166" s="11" t="s">
        <v>25</v>
      </c>
    </row>
    <row r="167" spans="1:11" x14ac:dyDescent="0.25">
      <c r="A167" s="9" t="s">
        <v>193</v>
      </c>
      <c r="B167" s="9" t="s">
        <v>13</v>
      </c>
      <c r="C167" s="9" t="s">
        <v>7</v>
      </c>
      <c r="D167" s="9" t="s">
        <v>8</v>
      </c>
      <c r="E167" s="10" t="s">
        <v>9</v>
      </c>
      <c r="F167" s="10">
        <v>1609.63698207385</v>
      </c>
      <c r="G167" s="10">
        <f t="shared" si="2"/>
        <v>3.206727941585386</v>
      </c>
      <c r="H167" s="10" t="s">
        <v>9</v>
      </c>
      <c r="I167" s="10">
        <v>87885</v>
      </c>
      <c r="J167" s="9" t="s">
        <v>14</v>
      </c>
      <c r="K167" s="11" t="s">
        <v>25</v>
      </c>
    </row>
    <row r="168" spans="1:11" x14ac:dyDescent="0.25">
      <c r="A168" s="9" t="s">
        <v>194</v>
      </c>
      <c r="B168" s="9" t="s">
        <v>13</v>
      </c>
      <c r="C168" s="9" t="s">
        <v>7</v>
      </c>
      <c r="D168" s="9" t="s">
        <v>8</v>
      </c>
      <c r="E168" s="10">
        <v>100.173241852487</v>
      </c>
      <c r="F168" s="10">
        <v>1825.9734133790701</v>
      </c>
      <c r="G168" s="10">
        <f t="shared" si="2"/>
        <v>3.2614944498100975</v>
      </c>
      <c r="H168" s="10">
        <v>4326</v>
      </c>
      <c r="I168" s="10">
        <v>78855</v>
      </c>
      <c r="J168" s="9" t="s">
        <v>14</v>
      </c>
      <c r="K168" s="11" t="s">
        <v>25</v>
      </c>
    </row>
    <row r="169" spans="1:11" x14ac:dyDescent="0.25">
      <c r="A169" s="9" t="s">
        <v>195</v>
      </c>
      <c r="B169" s="9" t="s">
        <v>13</v>
      </c>
      <c r="C169" s="9" t="s">
        <v>7</v>
      </c>
      <c r="D169" s="9" t="s">
        <v>8</v>
      </c>
      <c r="E169" s="10">
        <v>5.9749190938511303</v>
      </c>
      <c r="F169" s="10">
        <v>1867.16221682848</v>
      </c>
      <c r="G169" s="10">
        <f t="shared" si="2"/>
        <v>3.2711820505752653</v>
      </c>
      <c r="H169" s="10">
        <v>252</v>
      </c>
      <c r="I169" s="10">
        <v>78750</v>
      </c>
      <c r="J169" s="9" t="s">
        <v>14</v>
      </c>
      <c r="K169" s="11" t="s">
        <v>25</v>
      </c>
    </row>
    <row r="170" spans="1:11" x14ac:dyDescent="0.25">
      <c r="A170" s="9" t="s">
        <v>196</v>
      </c>
      <c r="B170" s="9" t="s">
        <v>13</v>
      </c>
      <c r="C170" s="9" t="s">
        <v>7</v>
      </c>
      <c r="D170" s="9" t="s">
        <v>8</v>
      </c>
      <c r="E170" s="10" t="s">
        <v>12</v>
      </c>
      <c r="F170" s="10">
        <v>5045.2159440081896</v>
      </c>
      <c r="G170" s="10">
        <f t="shared" si="2"/>
        <v>3.7028797595291403</v>
      </c>
      <c r="H170" s="10" t="s">
        <v>12</v>
      </c>
      <c r="I170" s="10">
        <v>102165</v>
      </c>
      <c r="J170" s="9" t="s">
        <v>14</v>
      </c>
      <c r="K170" s="11" t="s">
        <v>25</v>
      </c>
    </row>
    <row r="171" spans="1:11" x14ac:dyDescent="0.25">
      <c r="A171" s="9" t="s">
        <v>197</v>
      </c>
      <c r="B171" s="9" t="s">
        <v>13</v>
      </c>
      <c r="C171" s="9" t="s">
        <v>7</v>
      </c>
      <c r="D171" s="9" t="s">
        <v>8</v>
      </c>
      <c r="E171" s="10">
        <v>21.457924982181002</v>
      </c>
      <c r="F171" s="10">
        <v>2069.9744966143999</v>
      </c>
      <c r="G171" s="10">
        <f t="shared" si="2"/>
        <v>3.3159649947091556</v>
      </c>
      <c r="H171" s="10">
        <v>1575</v>
      </c>
      <c r="I171" s="10">
        <v>151935</v>
      </c>
      <c r="J171" s="9" t="s">
        <v>14</v>
      </c>
      <c r="K171" s="11" t="s">
        <v>25</v>
      </c>
    </row>
    <row r="172" spans="1:11" x14ac:dyDescent="0.25">
      <c r="A172" s="9" t="s">
        <v>198</v>
      </c>
      <c r="B172" s="9" t="s">
        <v>13</v>
      </c>
      <c r="C172" s="9" t="s">
        <v>7</v>
      </c>
      <c r="D172" s="9" t="s">
        <v>8</v>
      </c>
      <c r="E172" s="10">
        <v>514.24180327868896</v>
      </c>
      <c r="F172" s="10">
        <v>2130.1229508196702</v>
      </c>
      <c r="G172" s="10">
        <f t="shared" si="2"/>
        <v>3.328404671664777</v>
      </c>
      <c r="H172" s="10">
        <v>2509.5</v>
      </c>
      <c r="I172" s="10">
        <v>10395</v>
      </c>
      <c r="J172" s="9" t="s">
        <v>14</v>
      </c>
      <c r="K172" s="11" t="s">
        <v>25</v>
      </c>
    </row>
    <row r="173" spans="1:11" x14ac:dyDescent="0.25">
      <c r="A173" s="9" t="s">
        <v>199</v>
      </c>
      <c r="B173" s="9" t="s">
        <v>13</v>
      </c>
      <c r="C173" s="9" t="s">
        <v>7</v>
      </c>
      <c r="D173" s="9" t="s">
        <v>8</v>
      </c>
      <c r="E173" s="10">
        <v>3255.44755877034</v>
      </c>
      <c r="F173" s="10">
        <v>485.64873417721498</v>
      </c>
      <c r="G173" s="10">
        <f t="shared" si="2"/>
        <v>2.6863222611031787</v>
      </c>
      <c r="H173" s="10">
        <v>128100</v>
      </c>
      <c r="I173" s="10">
        <v>19110</v>
      </c>
      <c r="J173" s="9" t="s">
        <v>14</v>
      </c>
      <c r="K173" s="11" t="s">
        <v>25</v>
      </c>
    </row>
    <row r="174" spans="1:11" x14ac:dyDescent="0.25">
      <c r="A174" s="9" t="s">
        <v>200</v>
      </c>
      <c r="B174" s="9" t="s">
        <v>13</v>
      </c>
      <c r="C174" s="9" t="s">
        <v>7</v>
      </c>
      <c r="D174" s="9" t="s">
        <v>8</v>
      </c>
      <c r="E174" s="10" t="s">
        <v>11</v>
      </c>
      <c r="F174" s="10">
        <v>170.538283248082</v>
      </c>
      <c r="G174" s="10">
        <f t="shared" si="2"/>
        <v>2.2318218867718418</v>
      </c>
      <c r="H174" s="10" t="s">
        <v>11</v>
      </c>
      <c r="I174" s="10">
        <v>9345</v>
      </c>
      <c r="J174" s="9" t="s">
        <v>14</v>
      </c>
      <c r="K174" s="11" t="s">
        <v>25</v>
      </c>
    </row>
    <row r="175" spans="1:11" x14ac:dyDescent="0.25">
      <c r="A175" s="9" t="s">
        <v>201</v>
      </c>
      <c r="B175" s="9" t="s">
        <v>13</v>
      </c>
      <c r="C175" s="9" t="s">
        <v>7</v>
      </c>
      <c r="D175" s="9" t="s">
        <v>8</v>
      </c>
      <c r="E175" s="10">
        <v>3571.3375796178302</v>
      </c>
      <c r="F175" s="10">
        <v>1340.92356687898</v>
      </c>
      <c r="G175" s="10">
        <f t="shared" si="2"/>
        <v>3.1274040236169052</v>
      </c>
      <c r="H175" s="10">
        <v>224280</v>
      </c>
      <c r="I175" s="10">
        <v>84210</v>
      </c>
      <c r="J175" s="9" t="s">
        <v>14</v>
      </c>
      <c r="K175" s="11" t="s">
        <v>25</v>
      </c>
    </row>
    <row r="176" spans="1:11" x14ac:dyDescent="0.25">
      <c r="A176" s="9" t="s">
        <v>202</v>
      </c>
      <c r="B176" s="9" t="s">
        <v>13</v>
      </c>
      <c r="C176" s="9" t="s">
        <v>7</v>
      </c>
      <c r="D176" s="9" t="s">
        <v>8</v>
      </c>
      <c r="E176" s="10" t="s">
        <v>9</v>
      </c>
      <c r="F176" s="10">
        <v>1208.87254901961</v>
      </c>
      <c r="G176" s="10">
        <f t="shared" si="2"/>
        <v>3.0823805157696014</v>
      </c>
      <c r="H176" s="10" t="s">
        <v>9</v>
      </c>
      <c r="I176" s="10">
        <v>163800</v>
      </c>
      <c r="J176" s="9" t="s">
        <v>14</v>
      </c>
      <c r="K176" s="11" t="s">
        <v>25</v>
      </c>
    </row>
    <row r="177" spans="1:11" x14ac:dyDescent="0.25">
      <c r="A177" s="9" t="s">
        <v>203</v>
      </c>
      <c r="B177" s="9" t="s">
        <v>13</v>
      </c>
      <c r="C177" s="9" t="s">
        <v>7</v>
      </c>
      <c r="D177" s="9" t="s">
        <v>15</v>
      </c>
      <c r="E177" s="10" t="s">
        <v>9</v>
      </c>
      <c r="F177" s="10">
        <v>73.808223494197307</v>
      </c>
      <c r="G177" s="10">
        <f t="shared" si="2"/>
        <v>1.8681047523269174</v>
      </c>
      <c r="H177" s="10" t="s">
        <v>9</v>
      </c>
      <c r="I177" s="10">
        <v>10185</v>
      </c>
      <c r="J177" s="9" t="s">
        <v>16</v>
      </c>
      <c r="K177" s="11" t="s">
        <v>26</v>
      </c>
    </row>
    <row r="178" spans="1:11" x14ac:dyDescent="0.25">
      <c r="A178" s="9" t="s">
        <v>204</v>
      </c>
      <c r="B178" s="9" t="s">
        <v>13</v>
      </c>
      <c r="C178" s="9" t="s">
        <v>7</v>
      </c>
      <c r="D178" s="9" t="s">
        <v>15</v>
      </c>
      <c r="E178" s="10">
        <v>2941.7486231313901</v>
      </c>
      <c r="F178" s="10">
        <v>2733.4456136900098</v>
      </c>
      <c r="G178" s="10">
        <f t="shared" si="2"/>
        <v>3.4367104373242308</v>
      </c>
      <c r="H178" s="10">
        <v>36330</v>
      </c>
      <c r="I178" s="10">
        <v>33757.5</v>
      </c>
      <c r="J178" s="9" t="s">
        <v>16</v>
      </c>
      <c r="K178" s="11" t="s">
        <v>26</v>
      </c>
    </row>
    <row r="179" spans="1:11" x14ac:dyDescent="0.25">
      <c r="A179" s="9" t="s">
        <v>205</v>
      </c>
      <c r="B179" s="9" t="s">
        <v>13</v>
      </c>
      <c r="C179" s="9" t="s">
        <v>7</v>
      </c>
      <c r="D179" s="9" t="s">
        <v>15</v>
      </c>
      <c r="E179" s="10">
        <v>4.6838883613673401</v>
      </c>
      <c r="F179" s="10">
        <v>2261.8777129679902</v>
      </c>
      <c r="G179" s="10">
        <f t="shared" si="2"/>
        <v>3.3544691213591862</v>
      </c>
      <c r="H179" s="10">
        <v>184.27500000000001</v>
      </c>
      <c r="I179" s="10">
        <v>88987.5</v>
      </c>
      <c r="J179" s="9" t="s">
        <v>16</v>
      </c>
      <c r="K179" s="11" t="s">
        <v>26</v>
      </c>
    </row>
    <row r="180" spans="1:11" x14ac:dyDescent="0.25">
      <c r="A180" s="9" t="s">
        <v>206</v>
      </c>
      <c r="B180" s="9" t="s">
        <v>13</v>
      </c>
      <c r="C180" s="9" t="s">
        <v>7</v>
      </c>
      <c r="D180" s="9" t="s">
        <v>15</v>
      </c>
      <c r="E180" s="10">
        <v>10.0923505005269</v>
      </c>
      <c r="F180" s="10">
        <v>2309.15886339688</v>
      </c>
      <c r="G180" s="10">
        <f t="shared" si="2"/>
        <v>3.3634538121390523</v>
      </c>
      <c r="H180" s="10">
        <v>583.27499999999998</v>
      </c>
      <c r="I180" s="10">
        <v>133455</v>
      </c>
      <c r="J180" s="9" t="s">
        <v>16</v>
      </c>
      <c r="K180" s="11" t="s">
        <v>26</v>
      </c>
    </row>
    <row r="181" spans="1:11" x14ac:dyDescent="0.25">
      <c r="A181" s="9" t="s">
        <v>207</v>
      </c>
      <c r="B181" s="9" t="s">
        <v>13</v>
      </c>
      <c r="C181" s="9" t="s">
        <v>7</v>
      </c>
      <c r="D181" s="9" t="s">
        <v>15</v>
      </c>
      <c r="E181" s="10" t="s">
        <v>9</v>
      </c>
      <c r="F181" s="10">
        <v>30038.509471585199</v>
      </c>
      <c r="G181" s="10">
        <f t="shared" si="2"/>
        <v>4.4776783789204861</v>
      </c>
      <c r="H181" s="10" t="s">
        <v>9</v>
      </c>
      <c r="I181" s="10">
        <v>355950</v>
      </c>
      <c r="J181" s="9" t="s">
        <v>16</v>
      </c>
      <c r="K181" s="11" t="s">
        <v>26</v>
      </c>
    </row>
    <row r="182" spans="1:11" x14ac:dyDescent="0.25">
      <c r="A182" s="9" t="s">
        <v>208</v>
      </c>
      <c r="B182" s="9" t="s">
        <v>13</v>
      </c>
      <c r="C182" s="9" t="s">
        <v>7</v>
      </c>
      <c r="D182" s="9" t="s">
        <v>15</v>
      </c>
      <c r="E182" s="10" t="s">
        <v>12</v>
      </c>
      <c r="F182" s="10">
        <v>15377.299783549801</v>
      </c>
      <c r="G182" s="10">
        <f t="shared" si="2"/>
        <v>4.1868800811052749</v>
      </c>
      <c r="H182" s="10" t="s">
        <v>12</v>
      </c>
      <c r="I182" s="10">
        <v>302925</v>
      </c>
      <c r="J182" s="9" t="s">
        <v>16</v>
      </c>
      <c r="K182" s="11" t="s">
        <v>26</v>
      </c>
    </row>
    <row r="183" spans="1:11" x14ac:dyDescent="0.25">
      <c r="A183" s="9" t="s">
        <v>209</v>
      </c>
      <c r="B183" s="9" t="s">
        <v>13</v>
      </c>
      <c r="C183" s="9" t="s">
        <v>7</v>
      </c>
      <c r="D183" s="9" t="s">
        <v>15</v>
      </c>
      <c r="E183" s="10" t="s">
        <v>12</v>
      </c>
      <c r="F183" s="10">
        <v>3450.78125</v>
      </c>
      <c r="G183" s="10">
        <f t="shared" si="2"/>
        <v>3.5379174296105229</v>
      </c>
      <c r="H183" s="10" t="s">
        <v>12</v>
      </c>
      <c r="I183" s="10">
        <v>198765</v>
      </c>
      <c r="J183" s="9" t="s">
        <v>16</v>
      </c>
      <c r="K183" s="11" t="s">
        <v>26</v>
      </c>
    </row>
    <row r="184" spans="1:11" x14ac:dyDescent="0.25">
      <c r="A184" s="9" t="s">
        <v>210</v>
      </c>
      <c r="B184" s="9" t="s">
        <v>13</v>
      </c>
      <c r="C184" s="9" t="s">
        <v>7</v>
      </c>
      <c r="D184" s="9" t="s">
        <v>15</v>
      </c>
      <c r="E184" s="10" t="s">
        <v>11</v>
      </c>
      <c r="F184" s="10">
        <v>1061.484375</v>
      </c>
      <c r="G184" s="10">
        <f t="shared" si="2"/>
        <v>3.0259136057547513</v>
      </c>
      <c r="H184" s="10" t="s">
        <v>11</v>
      </c>
      <c r="I184" s="10">
        <v>33967.5</v>
      </c>
      <c r="J184" s="9" t="s">
        <v>16</v>
      </c>
      <c r="K184" s="11" t="s">
        <v>26</v>
      </c>
    </row>
    <row r="185" spans="1:11" x14ac:dyDescent="0.25">
      <c r="A185" s="9" t="s">
        <v>211</v>
      </c>
      <c r="B185" s="9" t="s">
        <v>13</v>
      </c>
      <c r="C185" s="9" t="s">
        <v>7</v>
      </c>
      <c r="D185" s="9" t="s">
        <v>15</v>
      </c>
      <c r="E185" s="10" t="s">
        <v>11</v>
      </c>
      <c r="F185" s="10">
        <v>8434.5948311092907</v>
      </c>
      <c r="G185" s="10">
        <f t="shared" si="2"/>
        <v>3.926064225414803</v>
      </c>
      <c r="H185" s="10" t="s">
        <v>11</v>
      </c>
      <c r="I185" s="10">
        <v>282975</v>
      </c>
      <c r="J185" s="9" t="s">
        <v>16</v>
      </c>
      <c r="K185" s="11" t="s">
        <v>26</v>
      </c>
    </row>
    <row r="186" spans="1:11" x14ac:dyDescent="0.25">
      <c r="A186" s="9" t="s">
        <v>212</v>
      </c>
      <c r="B186" s="9" t="s">
        <v>13</v>
      </c>
      <c r="C186" s="9" t="s">
        <v>7</v>
      </c>
      <c r="D186" s="9" t="s">
        <v>15</v>
      </c>
      <c r="E186" s="10">
        <v>208.137444690265</v>
      </c>
      <c r="F186" s="10">
        <v>3808.0752212389398</v>
      </c>
      <c r="G186" s="10">
        <f t="shared" si="2"/>
        <v>3.5807055184535983</v>
      </c>
      <c r="H186" s="10">
        <v>2341.5</v>
      </c>
      <c r="I186" s="10">
        <v>42840</v>
      </c>
      <c r="J186" s="9" t="s">
        <v>16</v>
      </c>
      <c r="K186" s="11" t="s">
        <v>26</v>
      </c>
    </row>
    <row r="187" spans="1:11" x14ac:dyDescent="0.25">
      <c r="A187" s="9" t="s">
        <v>213</v>
      </c>
      <c r="B187" s="9" t="s">
        <v>13</v>
      </c>
      <c r="C187" s="9" t="s">
        <v>7</v>
      </c>
      <c r="D187" s="9" t="s">
        <v>15</v>
      </c>
      <c r="E187" s="10" t="s">
        <v>9</v>
      </c>
      <c r="F187" s="10">
        <v>9814.04225102077</v>
      </c>
      <c r="G187" s="10">
        <f t="shared" si="2"/>
        <v>3.9918479233560924</v>
      </c>
      <c r="H187" s="10" t="s">
        <v>9</v>
      </c>
      <c r="I187" s="10">
        <v>510300</v>
      </c>
      <c r="J187" s="9" t="s">
        <v>16</v>
      </c>
      <c r="K187" s="11" t="s">
        <v>26</v>
      </c>
    </row>
    <row r="188" spans="1:11" x14ac:dyDescent="0.25">
      <c r="A188" s="9" t="s">
        <v>215</v>
      </c>
      <c r="B188" s="9" t="s">
        <v>21</v>
      </c>
      <c r="C188" s="9" t="s">
        <v>17</v>
      </c>
      <c r="D188" s="9" t="s">
        <v>8</v>
      </c>
      <c r="E188" s="10">
        <v>113627.836298722</v>
      </c>
      <c r="F188" s="10">
        <v>1810.7753533386399</v>
      </c>
      <c r="G188" s="10">
        <f t="shared" si="2"/>
        <v>3.2578645746337558</v>
      </c>
      <c r="H188" s="10">
        <v>443100</v>
      </c>
      <c r="I188" s="10">
        <v>7061.25</v>
      </c>
      <c r="J188" s="9" t="s">
        <v>22</v>
      </c>
      <c r="K188" s="11" t="s">
        <v>27</v>
      </c>
    </row>
    <row r="189" spans="1:11" x14ac:dyDescent="0.25">
      <c r="A189" s="9" t="s">
        <v>217</v>
      </c>
      <c r="B189" s="9" t="s">
        <v>21</v>
      </c>
      <c r="C189" s="9" t="s">
        <v>17</v>
      </c>
      <c r="D189" s="9" t="s">
        <v>8</v>
      </c>
      <c r="E189" s="10" t="s">
        <v>12</v>
      </c>
      <c r="F189" s="10">
        <v>1975.13766699251</v>
      </c>
      <c r="G189" s="10">
        <f t="shared" si="2"/>
        <v>3.2955973713202149</v>
      </c>
      <c r="H189" s="10" t="s">
        <v>12</v>
      </c>
      <c r="I189" s="10">
        <v>17430</v>
      </c>
      <c r="J189" s="9" t="s">
        <v>22</v>
      </c>
      <c r="K189" s="11" t="s">
        <v>27</v>
      </c>
    </row>
    <row r="190" spans="1:11" x14ac:dyDescent="0.25">
      <c r="A190" s="9" t="s">
        <v>226</v>
      </c>
      <c r="B190" s="9" t="s">
        <v>21</v>
      </c>
      <c r="C190" s="9" t="s">
        <v>17</v>
      </c>
      <c r="D190" s="9" t="s">
        <v>8</v>
      </c>
      <c r="E190" s="10">
        <v>2279.1076810794798</v>
      </c>
      <c r="F190" s="10">
        <v>435.54134074866403</v>
      </c>
      <c r="G190" s="10">
        <f t="shared" si="2"/>
        <v>2.6390293836993952</v>
      </c>
      <c r="H190" s="10">
        <v>12390</v>
      </c>
      <c r="I190" s="10">
        <v>2367.75</v>
      </c>
      <c r="J190" s="9" t="s">
        <v>22</v>
      </c>
      <c r="K190" s="11" t="s">
        <v>27</v>
      </c>
    </row>
    <row r="191" spans="1:11" x14ac:dyDescent="0.25">
      <c r="A191" s="9" t="s">
        <v>219</v>
      </c>
      <c r="B191" s="9" t="s">
        <v>21</v>
      </c>
      <c r="C191" s="9" t="s">
        <v>17</v>
      </c>
      <c r="D191" s="9" t="s">
        <v>8</v>
      </c>
      <c r="E191" s="10" t="s">
        <v>11</v>
      </c>
      <c r="F191" s="10">
        <v>404.94927736830601</v>
      </c>
      <c r="G191" s="10">
        <f t="shared" si="2"/>
        <v>2.6074006283045263</v>
      </c>
      <c r="H191" s="10" t="s">
        <v>11</v>
      </c>
      <c r="I191" s="10">
        <v>2709</v>
      </c>
      <c r="J191" s="9" t="s">
        <v>22</v>
      </c>
      <c r="K191" s="11" t="s">
        <v>27</v>
      </c>
    </row>
    <row r="192" spans="1:11" x14ac:dyDescent="0.25">
      <c r="A192" s="9" t="s">
        <v>228</v>
      </c>
      <c r="B192" s="9" t="s">
        <v>21</v>
      </c>
      <c r="C192" s="9" t="s">
        <v>17</v>
      </c>
      <c r="D192" s="9" t="s">
        <v>8</v>
      </c>
      <c r="E192" s="10" t="s">
        <v>11</v>
      </c>
      <c r="F192" s="10">
        <v>626.30119462802304</v>
      </c>
      <c r="G192" s="10">
        <f t="shared" si="2"/>
        <v>2.7967832400900408</v>
      </c>
      <c r="H192" s="10" t="s">
        <v>11</v>
      </c>
      <c r="I192" s="10">
        <v>3239.25</v>
      </c>
      <c r="J192" s="9" t="s">
        <v>22</v>
      </c>
      <c r="K192" s="11" t="s">
        <v>27</v>
      </c>
    </row>
    <row r="193" spans="1:11" x14ac:dyDescent="0.25">
      <c r="A193" s="9" t="s">
        <v>230</v>
      </c>
      <c r="B193" s="9" t="s">
        <v>21</v>
      </c>
      <c r="C193" s="9" t="s">
        <v>17</v>
      </c>
      <c r="D193" s="9" t="s">
        <v>8</v>
      </c>
      <c r="E193" s="10" t="s">
        <v>11</v>
      </c>
      <c r="F193" s="10">
        <v>543.43371096388296</v>
      </c>
      <c r="G193" s="10">
        <f t="shared" si="2"/>
        <v>2.735146575619388</v>
      </c>
      <c r="H193" s="10" t="s">
        <v>11</v>
      </c>
      <c r="I193" s="10">
        <v>2614.5</v>
      </c>
      <c r="J193" s="9" t="s">
        <v>22</v>
      </c>
      <c r="K193" s="11" t="s">
        <v>27</v>
      </c>
    </row>
    <row r="194" spans="1:11" x14ac:dyDescent="0.25">
      <c r="A194" s="9" t="s">
        <v>214</v>
      </c>
      <c r="B194" s="9" t="s">
        <v>21</v>
      </c>
      <c r="C194" s="9" t="s">
        <v>17</v>
      </c>
      <c r="D194" s="9" t="s">
        <v>8</v>
      </c>
      <c r="E194" s="10" t="s">
        <v>11</v>
      </c>
      <c r="F194" s="10">
        <v>2193.2599435930401</v>
      </c>
      <c r="G194" s="10">
        <f t="shared" si="2"/>
        <v>3.3410901069980223</v>
      </c>
      <c r="H194" s="10" t="s">
        <v>11</v>
      </c>
      <c r="I194" s="10">
        <v>43627.5</v>
      </c>
      <c r="J194" s="9" t="s">
        <v>22</v>
      </c>
      <c r="K194" s="11" t="s">
        <v>27</v>
      </c>
    </row>
    <row r="195" spans="1:11" x14ac:dyDescent="0.25">
      <c r="A195" s="9" t="s">
        <v>232</v>
      </c>
      <c r="B195" s="9" t="s">
        <v>21</v>
      </c>
      <c r="C195" s="9" t="s">
        <v>17</v>
      </c>
      <c r="D195" s="9" t="s">
        <v>8</v>
      </c>
      <c r="E195" s="10">
        <v>15570.967693033799</v>
      </c>
      <c r="F195" s="10">
        <v>217.546534275879</v>
      </c>
      <c r="G195" s="10">
        <f t="shared" ref="G195:G209" si="3">LOG10(F195)</f>
        <v>2.3375521689578522</v>
      </c>
      <c r="H195" s="10">
        <v>109725</v>
      </c>
      <c r="I195" s="10">
        <v>1533</v>
      </c>
      <c r="J195" s="9" t="s">
        <v>22</v>
      </c>
      <c r="K195" s="11" t="s">
        <v>27</v>
      </c>
    </row>
    <row r="196" spans="1:11" x14ac:dyDescent="0.25">
      <c r="A196" s="9" t="s">
        <v>222</v>
      </c>
      <c r="B196" s="9" t="s">
        <v>21</v>
      </c>
      <c r="C196" s="9" t="s">
        <v>17</v>
      </c>
      <c r="D196" s="9" t="s">
        <v>8</v>
      </c>
      <c r="E196" s="10">
        <v>7483.2785688207396</v>
      </c>
      <c r="F196" s="10">
        <v>883.52994867169195</v>
      </c>
      <c r="G196" s="10">
        <f t="shared" si="3"/>
        <v>2.9462212752037504</v>
      </c>
      <c r="H196" s="10">
        <v>124950</v>
      </c>
      <c r="I196" s="10">
        <v>14752.5</v>
      </c>
      <c r="J196" s="9" t="s">
        <v>22</v>
      </c>
      <c r="K196" s="11" t="s">
        <v>27</v>
      </c>
    </row>
    <row r="197" spans="1:11" x14ac:dyDescent="0.25">
      <c r="A197" s="9" t="s">
        <v>234</v>
      </c>
      <c r="B197" s="9" t="s">
        <v>21</v>
      </c>
      <c r="C197" s="9" t="s">
        <v>17</v>
      </c>
      <c r="D197" s="9" t="s">
        <v>8</v>
      </c>
      <c r="E197" s="10">
        <v>1055.3479626808801</v>
      </c>
      <c r="F197" s="10">
        <v>398.458206397563</v>
      </c>
      <c r="G197" s="10">
        <f t="shared" si="3"/>
        <v>2.6003827757125988</v>
      </c>
      <c r="H197" s="10">
        <v>10762.5</v>
      </c>
      <c r="I197" s="10">
        <v>4063.5</v>
      </c>
      <c r="J197" s="9" t="s">
        <v>22</v>
      </c>
      <c r="K197" s="11" t="s">
        <v>27</v>
      </c>
    </row>
    <row r="198" spans="1:11" x14ac:dyDescent="0.25">
      <c r="A198" s="9" t="s">
        <v>224</v>
      </c>
      <c r="B198" s="9" t="s">
        <v>21</v>
      </c>
      <c r="C198" s="9" t="s">
        <v>17</v>
      </c>
      <c r="D198" s="9" t="s">
        <v>8</v>
      </c>
      <c r="E198" s="10" t="s">
        <v>11</v>
      </c>
      <c r="F198" s="10">
        <v>2237.3362766671698</v>
      </c>
      <c r="G198" s="10">
        <f t="shared" si="3"/>
        <v>3.3497312644386463</v>
      </c>
      <c r="H198" s="10" t="s">
        <v>11</v>
      </c>
      <c r="I198" s="10">
        <v>4935</v>
      </c>
      <c r="J198" s="9" t="s">
        <v>22</v>
      </c>
      <c r="K198" s="11" t="s">
        <v>27</v>
      </c>
    </row>
    <row r="199" spans="1:11" x14ac:dyDescent="0.25">
      <c r="A199" s="9" t="s">
        <v>216</v>
      </c>
      <c r="B199" s="9" t="s">
        <v>21</v>
      </c>
      <c r="C199" s="9" t="s">
        <v>7</v>
      </c>
      <c r="D199" s="9" t="s">
        <v>8</v>
      </c>
      <c r="E199" s="10">
        <v>134640.625</v>
      </c>
      <c r="F199" s="10">
        <v>792.1875</v>
      </c>
      <c r="G199" s="10">
        <f t="shared" si="3"/>
        <v>2.898827985349449</v>
      </c>
      <c r="H199" s="10">
        <v>3015950</v>
      </c>
      <c r="I199" s="10">
        <v>17745</v>
      </c>
      <c r="J199" s="9" t="s">
        <v>23</v>
      </c>
      <c r="K199" s="11" t="s">
        <v>25</v>
      </c>
    </row>
    <row r="200" spans="1:11" x14ac:dyDescent="0.25">
      <c r="A200" s="9" t="s">
        <v>218</v>
      </c>
      <c r="B200" s="9" t="s">
        <v>21</v>
      </c>
      <c r="C200" s="9" t="s">
        <v>7</v>
      </c>
      <c r="D200" s="9" t="s">
        <v>8</v>
      </c>
      <c r="E200" s="10" t="s">
        <v>9</v>
      </c>
      <c r="F200" s="10">
        <v>741.60558380524105</v>
      </c>
      <c r="G200" s="10">
        <f t="shared" si="3"/>
        <v>2.8701729911022911</v>
      </c>
      <c r="H200" s="10" t="s">
        <v>9</v>
      </c>
      <c r="I200" s="10">
        <v>7287</v>
      </c>
      <c r="J200" s="9" t="s">
        <v>23</v>
      </c>
      <c r="K200" s="11" t="s">
        <v>25</v>
      </c>
    </row>
    <row r="201" spans="1:11" x14ac:dyDescent="0.25">
      <c r="A201" s="9" t="s">
        <v>220</v>
      </c>
      <c r="B201" s="9" t="s">
        <v>21</v>
      </c>
      <c r="C201" s="9" t="s">
        <v>7</v>
      </c>
      <c r="D201" s="9" t="s">
        <v>8</v>
      </c>
      <c r="E201" s="10" t="s">
        <v>11</v>
      </c>
      <c r="F201" s="10">
        <v>1946.67446340121</v>
      </c>
      <c r="G201" s="10">
        <f t="shared" si="3"/>
        <v>3.2892933318132891</v>
      </c>
      <c r="H201" s="10" t="s">
        <v>11</v>
      </c>
      <c r="I201" s="10">
        <v>31080</v>
      </c>
      <c r="J201" s="9" t="s">
        <v>23</v>
      </c>
      <c r="K201" s="11" t="s">
        <v>25</v>
      </c>
    </row>
    <row r="202" spans="1:11" x14ac:dyDescent="0.25">
      <c r="A202" s="12" t="s">
        <v>221</v>
      </c>
      <c r="B202" s="9" t="s">
        <v>21</v>
      </c>
      <c r="C202" s="9" t="s">
        <v>7</v>
      </c>
      <c r="D202" s="9" t="s">
        <v>8</v>
      </c>
      <c r="E202" s="10" t="s">
        <v>11</v>
      </c>
      <c r="F202" s="10">
        <v>11561.585180686299</v>
      </c>
      <c r="G202" s="10">
        <f t="shared" si="3"/>
        <v>4.0630173832218706</v>
      </c>
      <c r="H202" s="10" t="s">
        <v>11</v>
      </c>
      <c r="I202" s="10">
        <v>20842.5</v>
      </c>
      <c r="J202" s="9" t="s">
        <v>23</v>
      </c>
      <c r="K202" s="11" t="s">
        <v>25</v>
      </c>
    </row>
    <row r="203" spans="1:11" x14ac:dyDescent="0.25">
      <c r="A203" s="9" t="s">
        <v>223</v>
      </c>
      <c r="B203" s="9" t="s">
        <v>21</v>
      </c>
      <c r="C203" s="9" t="s">
        <v>7</v>
      </c>
      <c r="D203" s="9" t="s">
        <v>8</v>
      </c>
      <c r="E203" s="10">
        <v>1496.6023985599199</v>
      </c>
      <c r="F203" s="10">
        <v>1307.15905697006</v>
      </c>
      <c r="G203" s="10">
        <f t="shared" si="3"/>
        <v>3.1163284363651709</v>
      </c>
      <c r="H203" s="10">
        <v>13825</v>
      </c>
      <c r="I203" s="10">
        <v>12075</v>
      </c>
      <c r="J203" s="9" t="s">
        <v>23</v>
      </c>
      <c r="K203" s="11" t="s">
        <v>25</v>
      </c>
    </row>
    <row r="204" spans="1:11" x14ac:dyDescent="0.25">
      <c r="A204" s="9" t="s">
        <v>225</v>
      </c>
      <c r="B204" s="9" t="s">
        <v>21</v>
      </c>
      <c r="C204" s="9" t="s">
        <v>7</v>
      </c>
      <c r="D204" s="9" t="s">
        <v>8</v>
      </c>
      <c r="E204" s="10" t="s">
        <v>11</v>
      </c>
      <c r="F204" s="10">
        <v>439.007091485986</v>
      </c>
      <c r="G204" s="10">
        <f t="shared" si="3"/>
        <v>2.6424715356597921</v>
      </c>
      <c r="H204" s="10" t="s">
        <v>11</v>
      </c>
      <c r="I204" s="10">
        <v>5428.5</v>
      </c>
      <c r="J204" s="9" t="s">
        <v>23</v>
      </c>
      <c r="K204" s="11" t="s">
        <v>25</v>
      </c>
    </row>
    <row r="205" spans="1:11" x14ac:dyDescent="0.25">
      <c r="A205" s="12" t="s">
        <v>227</v>
      </c>
      <c r="B205" s="9" t="s">
        <v>21</v>
      </c>
      <c r="C205" s="9" t="s">
        <v>7</v>
      </c>
      <c r="D205" s="9" t="s">
        <v>15</v>
      </c>
      <c r="E205" s="10">
        <v>7877.2640791476397</v>
      </c>
      <c r="F205" s="10">
        <v>8450.1560121765597</v>
      </c>
      <c r="G205" s="10">
        <f t="shared" si="3"/>
        <v>3.9268647272457771</v>
      </c>
      <c r="H205" s="10">
        <v>11550</v>
      </c>
      <c r="I205" s="10">
        <v>12390</v>
      </c>
      <c r="J205" s="9" t="s">
        <v>24</v>
      </c>
      <c r="K205" s="11" t="s">
        <v>26</v>
      </c>
    </row>
    <row r="206" spans="1:11" x14ac:dyDescent="0.25">
      <c r="A206" s="9" t="s">
        <v>229</v>
      </c>
      <c r="B206" s="9" t="s">
        <v>21</v>
      </c>
      <c r="C206" s="9" t="s">
        <v>7</v>
      </c>
      <c r="D206" s="9" t="s">
        <v>15</v>
      </c>
      <c r="E206" s="10" t="s">
        <v>9</v>
      </c>
      <c r="F206" s="10">
        <v>23915.452160583001</v>
      </c>
      <c r="G206" s="10">
        <f t="shared" si="3"/>
        <v>4.378678596330281</v>
      </c>
      <c r="H206" s="10" t="s">
        <v>9</v>
      </c>
      <c r="I206" s="10">
        <v>9166.5</v>
      </c>
      <c r="J206" s="9" t="s">
        <v>24</v>
      </c>
      <c r="K206" s="11" t="s">
        <v>26</v>
      </c>
    </row>
    <row r="207" spans="1:11" x14ac:dyDescent="0.25">
      <c r="A207" s="9" t="s">
        <v>231</v>
      </c>
      <c r="B207" s="9" t="s">
        <v>21</v>
      </c>
      <c r="C207" s="9" t="s">
        <v>7</v>
      </c>
      <c r="D207" s="9" t="s">
        <v>15</v>
      </c>
      <c r="E207" s="10" t="s">
        <v>11</v>
      </c>
      <c r="F207" s="10">
        <v>27755.831992645399</v>
      </c>
      <c r="G207" s="10">
        <f t="shared" si="3"/>
        <v>4.4433542500213044</v>
      </c>
      <c r="H207" s="10" t="s">
        <v>11</v>
      </c>
      <c r="I207" s="10">
        <v>63000</v>
      </c>
      <c r="J207" s="9" t="s">
        <v>24</v>
      </c>
      <c r="K207" s="11" t="s">
        <v>26</v>
      </c>
    </row>
    <row r="208" spans="1:11" x14ac:dyDescent="0.25">
      <c r="A208" s="9" t="s">
        <v>233</v>
      </c>
      <c r="B208" s="9" t="s">
        <v>21</v>
      </c>
      <c r="C208" s="9" t="s">
        <v>7</v>
      </c>
      <c r="D208" s="9" t="s">
        <v>15</v>
      </c>
      <c r="E208" s="10">
        <v>8440.6183178902393</v>
      </c>
      <c r="F208" s="10">
        <v>21375.5918440077</v>
      </c>
      <c r="G208" s="10">
        <f t="shared" si="3"/>
        <v>4.3299181482436389</v>
      </c>
      <c r="H208" s="10">
        <v>8085</v>
      </c>
      <c r="I208" s="10">
        <v>20475</v>
      </c>
      <c r="J208" s="9" t="s">
        <v>24</v>
      </c>
      <c r="K208" s="11" t="s">
        <v>26</v>
      </c>
    </row>
    <row r="209" spans="1:11" x14ac:dyDescent="0.25">
      <c r="A209" s="9" t="s">
        <v>235</v>
      </c>
      <c r="B209" s="9" t="s">
        <v>21</v>
      </c>
      <c r="C209" s="9" t="s">
        <v>7</v>
      </c>
      <c r="D209" s="9" t="s">
        <v>15</v>
      </c>
      <c r="E209" s="10">
        <v>454.45652173912998</v>
      </c>
      <c r="F209" s="10">
        <v>34038.179347826102</v>
      </c>
      <c r="G209" s="10">
        <f t="shared" si="3"/>
        <v>4.5319663222604092</v>
      </c>
      <c r="H209" s="10">
        <v>518</v>
      </c>
      <c r="I209" s="10">
        <v>38797.5</v>
      </c>
      <c r="J209" s="9" t="s">
        <v>24</v>
      </c>
      <c r="K209" s="11" t="s">
        <v>26</v>
      </c>
    </row>
  </sheetData>
  <sortState xmlns:xlrd2="http://schemas.microsoft.com/office/spreadsheetml/2017/richdata2" ref="B2:K209">
    <sortCondition ref="J152:J209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7D2AF-B4D2-432B-9404-A3EB159278BA}">
  <dimension ref="A1:K24"/>
  <sheetViews>
    <sheetView workbookViewId="0">
      <selection activeCell="Q7" sqref="Q7"/>
    </sheetView>
  </sheetViews>
  <sheetFormatPr defaultRowHeight="15" x14ac:dyDescent="0.25"/>
  <cols>
    <col min="3" max="3" width="44.5703125" bestFit="1" customWidth="1"/>
    <col min="4" max="4" width="10.85546875" bestFit="1" customWidth="1"/>
    <col min="5" max="7" width="19.7109375" bestFit="1" customWidth="1"/>
    <col min="8" max="8" width="14.7109375" bestFit="1" customWidth="1"/>
    <col min="10" max="11" width="11.140625" style="2" customWidth="1"/>
  </cols>
  <sheetData>
    <row r="1" spans="1:11" s="3" customFormat="1" ht="50.1" customHeight="1" x14ac:dyDescent="0.25">
      <c r="A1" s="3" t="s">
        <v>4</v>
      </c>
      <c r="B1" s="3" t="s">
        <v>1</v>
      </c>
      <c r="C1" s="3" t="s">
        <v>5</v>
      </c>
      <c r="D1" s="3" t="s">
        <v>240</v>
      </c>
      <c r="E1" s="3" t="s">
        <v>241</v>
      </c>
      <c r="F1" s="3" t="s">
        <v>242</v>
      </c>
      <c r="G1" s="3" t="s">
        <v>243</v>
      </c>
      <c r="H1" s="3" t="s">
        <v>244</v>
      </c>
      <c r="I1" s="4" t="s">
        <v>238</v>
      </c>
      <c r="J1" s="3" t="s">
        <v>237</v>
      </c>
      <c r="K1" s="3" t="s">
        <v>236</v>
      </c>
    </row>
    <row r="2" spans="1:11" x14ac:dyDescent="0.25">
      <c r="A2" t="s">
        <v>19</v>
      </c>
      <c r="B2" t="s">
        <v>6</v>
      </c>
      <c r="C2" t="s">
        <v>27</v>
      </c>
      <c r="D2" s="1">
        <f>AVERAGE(Data!$G$2:$G$50)</f>
        <v>3.2478490120812293</v>
      </c>
      <c r="E2" s="1"/>
      <c r="F2" s="1"/>
      <c r="G2" s="1"/>
      <c r="H2" s="1">
        <f>_xlfn.STDEV.S(Data!$G$2:$G$50)</f>
        <v>0.59202641663981193</v>
      </c>
      <c r="I2" s="1">
        <f>1.96*(H2/SQRT(49))</f>
        <v>0.16576739665914733</v>
      </c>
      <c r="J2" s="1">
        <f t="shared" ref="J2:J10" si="0">D2-I2</f>
        <v>3.0820816154220818</v>
      </c>
      <c r="K2" s="1">
        <f t="shared" ref="K2:K10" si="1">D2+I2</f>
        <v>3.4136164087403769</v>
      </c>
    </row>
    <row r="3" spans="1:11" x14ac:dyDescent="0.25">
      <c r="A3" t="s">
        <v>10</v>
      </c>
      <c r="B3" t="s">
        <v>6</v>
      </c>
      <c r="C3" t="s">
        <v>25</v>
      </c>
      <c r="D3" s="1">
        <f>AVERAGE(Data!$G$51:$G$118)</f>
        <v>3.4111996972022389</v>
      </c>
      <c r="E3" s="1">
        <f>D3-D2</f>
        <v>0.16335068512100959</v>
      </c>
      <c r="F3" s="1"/>
      <c r="G3" s="1"/>
      <c r="H3" s="1">
        <f>_xlfn.STDEV.S(Data!$G$51:$G$118)</f>
        <v>0.60305875924340158</v>
      </c>
      <c r="I3" s="1">
        <f>1.96*(H3/SQRT(68))</f>
        <v>0.14333796844459915</v>
      </c>
      <c r="J3" s="1">
        <f t="shared" si="0"/>
        <v>3.2678617287576399</v>
      </c>
      <c r="K3" s="1">
        <f t="shared" si="1"/>
        <v>3.5545376656468379</v>
      </c>
    </row>
    <row r="4" spans="1:11" x14ac:dyDescent="0.25">
      <c r="A4" t="s">
        <v>20</v>
      </c>
      <c r="B4" t="s">
        <v>6</v>
      </c>
      <c r="C4" t="s">
        <v>26</v>
      </c>
      <c r="D4" s="1">
        <f>AVERAGE(Data!$G$119:$G$121)</f>
        <v>4.1098862725065466</v>
      </c>
      <c r="F4" s="1">
        <f>D4-D3</f>
        <v>0.69868657530430767</v>
      </c>
      <c r="G4" s="1">
        <f>D4-D2</f>
        <v>0.86203726042531725</v>
      </c>
      <c r="H4" s="1">
        <f>_xlfn.STDEV.S(Data!$G$119:$G$121)</f>
        <v>0.25760392543680222</v>
      </c>
      <c r="I4" s="1">
        <f>1.96*(H4/SQRT(3))</f>
        <v>0.29150628356267444</v>
      </c>
      <c r="J4" s="1">
        <f t="shared" si="0"/>
        <v>3.8183799889438723</v>
      </c>
      <c r="K4" s="1">
        <f t="shared" si="1"/>
        <v>4.4013925560692213</v>
      </c>
    </row>
    <row r="5" spans="1:11" x14ac:dyDescent="0.25">
      <c r="A5" t="s">
        <v>18</v>
      </c>
      <c r="B5" t="s">
        <v>13</v>
      </c>
      <c r="C5" t="s">
        <v>27</v>
      </c>
      <c r="D5" s="1">
        <f>AVERAGE(Data!$G$122:$G$147)</f>
        <v>3.0357302478289676</v>
      </c>
      <c r="E5" s="1"/>
      <c r="F5" s="1"/>
      <c r="G5" s="1"/>
      <c r="H5" s="1">
        <f>_xlfn.STDEV.S(Data!$G$122:$G$147)</f>
        <v>0.69654056442053913</v>
      </c>
      <c r="I5" s="1">
        <f>1.96*(H5/SQRT(26))</f>
        <v>0.26774157318380587</v>
      </c>
      <c r="J5" s="1">
        <f t="shared" si="0"/>
        <v>2.7679886746451619</v>
      </c>
      <c r="K5" s="1">
        <f t="shared" si="1"/>
        <v>3.3034718210127734</v>
      </c>
    </row>
    <row r="6" spans="1:11" x14ac:dyDescent="0.25">
      <c r="A6" t="s">
        <v>14</v>
      </c>
      <c r="B6" t="s">
        <v>13</v>
      </c>
      <c r="C6" t="s">
        <v>25</v>
      </c>
      <c r="D6" s="1">
        <f>AVERAGE(Data!$G$148:$G$176)</f>
        <v>3.2538867101918467</v>
      </c>
      <c r="E6" s="1">
        <f>D6-D5</f>
        <v>0.21815646236287911</v>
      </c>
      <c r="F6" s="1"/>
      <c r="G6" s="1"/>
      <c r="H6" s="1">
        <f>_xlfn.STDEV.S(Data!$G$148:$G$176)</f>
        <v>0.68203883212996463</v>
      </c>
      <c r="I6" s="1">
        <f>1.96*(H6/SQRT(29))</f>
        <v>0.24823680590122041</v>
      </c>
      <c r="J6" s="1">
        <f t="shared" si="0"/>
        <v>3.0056499042906264</v>
      </c>
      <c r="K6" s="1">
        <f t="shared" si="1"/>
        <v>3.502123516093067</v>
      </c>
    </row>
    <row r="7" spans="1:11" x14ac:dyDescent="0.25">
      <c r="A7" t="s">
        <v>16</v>
      </c>
      <c r="B7" t="s">
        <v>13</v>
      </c>
      <c r="C7" t="s">
        <v>26</v>
      </c>
      <c r="D7" s="1">
        <f>AVERAGE(Data!$G$177:$G$187)</f>
        <v>3.5227041168877196</v>
      </c>
      <c r="F7" s="1">
        <f>D7-D6</f>
        <v>0.26881740669587284</v>
      </c>
      <c r="G7" s="1">
        <f>D7-D5</f>
        <v>0.48697386905875195</v>
      </c>
      <c r="H7" s="1">
        <f>_xlfn.STDEV.S(Data!$G$177:$G$187)</f>
        <v>0.69174091274986826</v>
      </c>
      <c r="I7" s="1">
        <f>1.96*(H7/SQRT(11))</f>
        <v>0.40879275609721805</v>
      </c>
      <c r="J7" s="1">
        <f t="shared" si="0"/>
        <v>3.1139113607905013</v>
      </c>
      <c r="K7" s="1">
        <f t="shared" si="1"/>
        <v>3.9314968729849378</v>
      </c>
    </row>
    <row r="8" spans="1:11" x14ac:dyDescent="0.25">
      <c r="A8" t="s">
        <v>22</v>
      </c>
      <c r="B8" t="s">
        <v>21</v>
      </c>
      <c r="C8" t="s">
        <v>27</v>
      </c>
      <c r="D8" s="1">
        <f>AVERAGE(Data!$G$188:$G$198)</f>
        <v>2.9006181240889268</v>
      </c>
      <c r="E8" s="1"/>
      <c r="F8" s="1"/>
      <c r="G8" s="1"/>
      <c r="H8" s="1">
        <f>_xlfn.STDEV.S(Data!$G$188:$G$198)</f>
        <v>0.35793626245289262</v>
      </c>
      <c r="I8" s="1">
        <f>1.96*(H8/SQRT(11))</f>
        <v>0.21152681378000945</v>
      </c>
      <c r="J8" s="1">
        <f t="shared" si="0"/>
        <v>2.6890913103089176</v>
      </c>
      <c r="K8" s="1">
        <f t="shared" si="1"/>
        <v>3.1121449378689361</v>
      </c>
    </row>
    <row r="9" spans="1:11" x14ac:dyDescent="0.25">
      <c r="A9" t="s">
        <v>23</v>
      </c>
      <c r="B9" t="s">
        <v>21</v>
      </c>
      <c r="C9" t="s">
        <v>25</v>
      </c>
      <c r="D9" s="1">
        <f>AVERAGE(Data!$G$199:$G$204)</f>
        <v>3.1466852772519771</v>
      </c>
      <c r="E9" s="1">
        <f>D9-D8</f>
        <v>0.24606715316305028</v>
      </c>
      <c r="F9" s="1"/>
      <c r="G9" s="1"/>
      <c r="H9" s="1">
        <f>_xlfn.STDEV.S(Data!$G$199:$G$204)</f>
        <v>0.50060900954677034</v>
      </c>
      <c r="I9" s="1">
        <f>1.96*(H9/SQRT(6))</f>
        <v>0.40057063378302232</v>
      </c>
      <c r="J9" s="1">
        <f t="shared" si="0"/>
        <v>2.746114643468955</v>
      </c>
      <c r="K9" s="1">
        <f t="shared" si="1"/>
        <v>3.5472559110349993</v>
      </c>
    </row>
    <row r="10" spans="1:11" x14ac:dyDescent="0.25">
      <c r="A10" t="s">
        <v>24</v>
      </c>
      <c r="B10" t="s">
        <v>21</v>
      </c>
      <c r="C10" t="s">
        <v>26</v>
      </c>
      <c r="D10" s="1">
        <f>AVERAGE(Data!$G$205:$G$209)</f>
        <v>4.3221564088202822</v>
      </c>
      <c r="F10" s="1" t="s">
        <v>239</v>
      </c>
      <c r="G10" s="1">
        <f>D10-D8</f>
        <v>1.4215382847313554</v>
      </c>
      <c r="H10" s="1">
        <f>_xlfn.STDEV.S(Data!$G$205:$G$209)</f>
        <v>0.23356992116459113</v>
      </c>
      <c r="I10" s="1">
        <f>1.96*(H10/SQRT(5))</f>
        <v>0.20473306271953068</v>
      </c>
      <c r="J10" s="1">
        <f t="shared" si="0"/>
        <v>4.1174233461007512</v>
      </c>
      <c r="K10" s="1">
        <f t="shared" si="1"/>
        <v>4.5268894715398131</v>
      </c>
    </row>
    <row r="11" spans="1:11" x14ac:dyDescent="0.25">
      <c r="D11" s="1"/>
      <c r="E11" s="1"/>
      <c r="F11" s="1"/>
      <c r="G11" s="1"/>
      <c r="H11" s="1"/>
      <c r="I11" s="1"/>
    </row>
    <row r="12" spans="1:11" x14ac:dyDescent="0.25">
      <c r="D12" s="1"/>
      <c r="E12" s="1"/>
      <c r="F12" s="1"/>
      <c r="G12" s="1"/>
      <c r="H12" s="1"/>
      <c r="I12" s="1"/>
    </row>
    <row r="13" spans="1:11" x14ac:dyDescent="0.25">
      <c r="D13" s="1"/>
      <c r="E13" s="1"/>
      <c r="F13" s="1"/>
      <c r="G13" s="1"/>
      <c r="H13" s="1"/>
      <c r="I13" s="1"/>
    </row>
    <row r="14" spans="1:11" x14ac:dyDescent="0.25">
      <c r="D14" s="1"/>
      <c r="E14" s="1"/>
      <c r="F14" s="1"/>
      <c r="G14" s="1"/>
      <c r="H14" s="1"/>
      <c r="I14" s="1"/>
    </row>
    <row r="15" spans="1:11" x14ac:dyDescent="0.25">
      <c r="D15" s="1"/>
      <c r="E15" s="1"/>
      <c r="F15" s="1"/>
      <c r="G15" s="1"/>
      <c r="H15" s="1"/>
      <c r="I15" s="1"/>
    </row>
    <row r="16" spans="1:11" x14ac:dyDescent="0.25">
      <c r="D16" s="1"/>
      <c r="E16" s="1"/>
      <c r="F16" s="1"/>
      <c r="G16" s="1"/>
      <c r="H16" s="1"/>
      <c r="I16" s="1"/>
    </row>
    <row r="17" spans="4:9" x14ac:dyDescent="0.25">
      <c r="D17" s="1"/>
      <c r="E17" s="1"/>
      <c r="F17" s="1"/>
      <c r="G17" s="1"/>
      <c r="H17" s="1"/>
      <c r="I17" s="1"/>
    </row>
    <row r="18" spans="4:9" x14ac:dyDescent="0.25">
      <c r="D18" s="1"/>
      <c r="E18" s="1"/>
      <c r="F18" s="1"/>
      <c r="G18" s="1"/>
      <c r="H18" s="1"/>
      <c r="I18" s="1"/>
    </row>
    <row r="20" spans="4:9" x14ac:dyDescent="0.25">
      <c r="D20" s="1"/>
      <c r="E20" s="1"/>
      <c r="F20" s="1"/>
      <c r="G20" s="1"/>
      <c r="H20" s="1"/>
      <c r="I20" s="1"/>
    </row>
    <row r="21" spans="4:9" x14ac:dyDescent="0.25">
      <c r="D21" s="1"/>
      <c r="E21" s="1"/>
      <c r="F21" s="1"/>
      <c r="G21" s="1"/>
      <c r="H21" s="1"/>
      <c r="I21" s="1"/>
    </row>
    <row r="22" spans="4:9" x14ac:dyDescent="0.25">
      <c r="D22" s="1"/>
      <c r="E22" s="1"/>
      <c r="F22" s="1"/>
      <c r="G22" s="1"/>
      <c r="H22" s="1"/>
      <c r="I22" s="1"/>
    </row>
    <row r="23" spans="4:9" x14ac:dyDescent="0.25">
      <c r="D23" s="1"/>
      <c r="E23" s="1"/>
      <c r="F23" s="1"/>
      <c r="G23" s="1"/>
      <c r="H23" s="1"/>
      <c r="I23" s="1"/>
    </row>
    <row r="24" spans="4:9" x14ac:dyDescent="0.25">
      <c r="D24" s="1"/>
      <c r="E24" s="1"/>
      <c r="F24" s="1"/>
      <c r="G24" s="1"/>
      <c r="H24" s="1"/>
      <c r="I24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AABBE-2A80-4EC0-B8FB-69181A12256F}">
  <dimension ref="A1:J186"/>
  <sheetViews>
    <sheetView tabSelected="1" workbookViewId="0">
      <selection activeCell="C36" sqref="C36"/>
    </sheetView>
  </sheetViews>
  <sheetFormatPr defaultRowHeight="15" x14ac:dyDescent="0.25"/>
  <cols>
    <col min="1" max="1" width="18.5703125" style="2" bestFit="1" customWidth="1"/>
    <col min="2" max="2" width="9.140625" style="1"/>
    <col min="3" max="3" width="20.42578125" style="1" bestFit="1" customWidth="1"/>
    <col min="4" max="7" width="15.7109375" style="2" customWidth="1"/>
    <col min="8" max="8" width="9.140625" style="1"/>
    <col min="9" max="9" width="9.140625" style="2"/>
    <col min="10" max="10" width="11.85546875" style="2" bestFit="1" customWidth="1"/>
    <col min="11" max="16384" width="9.140625" style="2"/>
  </cols>
  <sheetData>
    <row r="1" spans="1:10" s="3" customFormat="1" ht="99.95" customHeight="1" x14ac:dyDescent="0.25">
      <c r="A1" s="3" t="s">
        <v>245</v>
      </c>
      <c r="B1" s="6" t="s">
        <v>252</v>
      </c>
      <c r="C1" s="6" t="s">
        <v>253</v>
      </c>
      <c r="D1" s="3" t="s">
        <v>251</v>
      </c>
      <c r="E1" s="3" t="s">
        <v>250</v>
      </c>
      <c r="F1" s="3" t="s">
        <v>257</v>
      </c>
      <c r="G1" s="3" t="s">
        <v>248</v>
      </c>
      <c r="H1" s="6" t="s">
        <v>249</v>
      </c>
      <c r="I1" s="3" t="s">
        <v>246</v>
      </c>
    </row>
    <row r="2" spans="1:10" ht="15" customHeight="1" x14ac:dyDescent="0.25">
      <c r="A2" s="2" t="s">
        <v>143</v>
      </c>
      <c r="B2" s="1">
        <v>25.576923076923102</v>
      </c>
      <c r="C2" s="1">
        <f>LOG10(B2)</f>
        <v>1.407848297332287</v>
      </c>
      <c r="D2" s="2">
        <v>0</v>
      </c>
      <c r="E2" s="2">
        <v>1</v>
      </c>
      <c r="F2" s="2">
        <v>4</v>
      </c>
      <c r="G2" s="2">
        <v>0</v>
      </c>
      <c r="H2" s="1">
        <v>12.023653030395501</v>
      </c>
      <c r="I2" s="2" t="s">
        <v>6</v>
      </c>
      <c r="J2" s="5"/>
    </row>
    <row r="3" spans="1:10" ht="15" customHeight="1" x14ac:dyDescent="0.25">
      <c r="A3" s="2" t="s">
        <v>42</v>
      </c>
      <c r="B3" s="1">
        <v>165.406626506024</v>
      </c>
      <c r="C3" s="1">
        <f t="shared" ref="C3:C66" si="0">LOG10(B3)</f>
        <v>2.2185529042331757</v>
      </c>
      <c r="D3" s="2">
        <v>0</v>
      </c>
      <c r="E3" s="2">
        <v>0</v>
      </c>
      <c r="F3" s="2">
        <v>0</v>
      </c>
      <c r="G3" s="2">
        <v>1</v>
      </c>
      <c r="H3" s="1">
        <v>54.960578918457003</v>
      </c>
      <c r="I3" s="2" t="s">
        <v>6</v>
      </c>
      <c r="J3" s="5"/>
    </row>
    <row r="4" spans="1:10" ht="15" customHeight="1" x14ac:dyDescent="0.25">
      <c r="A4" s="2" t="s">
        <v>57</v>
      </c>
      <c r="B4" s="1">
        <v>172.79243119266101</v>
      </c>
      <c r="C4" s="1">
        <f t="shared" si="0"/>
        <v>2.2375247152073832</v>
      </c>
      <c r="D4" s="2">
        <v>0</v>
      </c>
      <c r="E4" s="2">
        <v>0</v>
      </c>
      <c r="F4" s="2">
        <v>0</v>
      </c>
      <c r="G4" s="2">
        <v>0</v>
      </c>
      <c r="H4" s="1">
        <v>54.106437683105497</v>
      </c>
      <c r="I4" s="2" t="s">
        <v>6</v>
      </c>
      <c r="J4" s="5"/>
    </row>
    <row r="5" spans="1:10" ht="15" customHeight="1" x14ac:dyDescent="0.25">
      <c r="A5" s="2" t="s">
        <v>32</v>
      </c>
      <c r="B5" s="1">
        <v>227.238805970149</v>
      </c>
      <c r="C5" s="1">
        <f t="shared" si="0"/>
        <v>2.3564824986040862</v>
      </c>
      <c r="D5" s="2">
        <v>0</v>
      </c>
      <c r="E5" s="2">
        <v>0</v>
      </c>
      <c r="F5" s="2">
        <v>0</v>
      </c>
      <c r="G5" s="2">
        <v>1</v>
      </c>
      <c r="H5" s="1">
        <v>37.549278259277301</v>
      </c>
      <c r="I5" s="2" t="s">
        <v>6</v>
      </c>
      <c r="J5" s="5"/>
    </row>
    <row r="6" spans="1:10" ht="15" customHeight="1" x14ac:dyDescent="0.25">
      <c r="A6" s="2" t="s">
        <v>62</v>
      </c>
      <c r="B6" s="1">
        <v>234.727434863524</v>
      </c>
      <c r="C6" s="1">
        <f t="shared" si="0"/>
        <v>2.3705638527580031</v>
      </c>
      <c r="D6" s="2">
        <v>0</v>
      </c>
      <c r="E6" s="2">
        <v>0</v>
      </c>
      <c r="F6" s="2">
        <v>0</v>
      </c>
      <c r="G6" s="2">
        <v>0</v>
      </c>
      <c r="H6" s="1">
        <v>16.885677337646499</v>
      </c>
      <c r="I6" s="2" t="s">
        <v>6</v>
      </c>
      <c r="J6" s="5"/>
    </row>
    <row r="7" spans="1:10" ht="15" customHeight="1" x14ac:dyDescent="0.25">
      <c r="A7" s="2" t="s">
        <v>51</v>
      </c>
      <c r="B7" s="1">
        <v>246.783439490446</v>
      </c>
      <c r="C7" s="1">
        <f t="shared" si="0"/>
        <v>2.3923160128197649</v>
      </c>
      <c r="D7" s="2">
        <v>0</v>
      </c>
      <c r="E7" s="2">
        <v>0</v>
      </c>
      <c r="F7" s="2">
        <v>0</v>
      </c>
      <c r="G7" s="2">
        <v>1</v>
      </c>
      <c r="H7" s="1">
        <v>26.5768718719482</v>
      </c>
      <c r="I7" s="2" t="s">
        <v>6</v>
      </c>
      <c r="J7" s="5"/>
    </row>
    <row r="8" spans="1:10" ht="15" customHeight="1" x14ac:dyDescent="0.25">
      <c r="A8" s="2" t="s">
        <v>94</v>
      </c>
      <c r="B8" s="1">
        <v>287.03271028037398</v>
      </c>
      <c r="C8" s="1">
        <f t="shared" si="0"/>
        <v>2.4579313918029277</v>
      </c>
      <c r="D8" s="2">
        <v>0</v>
      </c>
      <c r="E8" s="2">
        <v>0</v>
      </c>
      <c r="F8" s="2">
        <v>1</v>
      </c>
      <c r="G8" s="2">
        <v>0</v>
      </c>
      <c r="H8" s="1">
        <v>57.950065612792997</v>
      </c>
      <c r="I8" s="2" t="s">
        <v>6</v>
      </c>
      <c r="J8" s="5"/>
    </row>
    <row r="9" spans="1:10" ht="15" customHeight="1" x14ac:dyDescent="0.25">
      <c r="A9" s="2" t="s">
        <v>55</v>
      </c>
      <c r="B9" s="1">
        <v>347.86585365853699</v>
      </c>
      <c r="C9" s="1">
        <f t="shared" si="0"/>
        <v>2.5414118007065363</v>
      </c>
      <c r="D9" s="2">
        <v>0</v>
      </c>
      <c r="E9" s="2">
        <v>0</v>
      </c>
      <c r="F9" s="2">
        <v>0</v>
      </c>
      <c r="G9" s="2">
        <v>1</v>
      </c>
      <c r="H9" s="1">
        <v>37.844940185546903</v>
      </c>
      <c r="I9" s="2" t="s">
        <v>6</v>
      </c>
      <c r="J9" s="5"/>
    </row>
    <row r="10" spans="1:10" ht="15" customHeight="1" x14ac:dyDescent="0.25">
      <c r="A10" s="2" t="s">
        <v>104</v>
      </c>
      <c r="B10" s="1">
        <v>365.73033707865198</v>
      </c>
      <c r="C10" s="1">
        <f t="shared" si="0"/>
        <v>2.5631609862592981</v>
      </c>
      <c r="D10" s="2">
        <v>0</v>
      </c>
      <c r="E10" s="2">
        <v>1</v>
      </c>
      <c r="F10" s="2">
        <v>1</v>
      </c>
      <c r="G10" s="2">
        <v>0</v>
      </c>
      <c r="H10" s="1">
        <v>23.751642227172901</v>
      </c>
      <c r="I10" s="2" t="s">
        <v>6</v>
      </c>
      <c r="J10" s="5"/>
    </row>
    <row r="11" spans="1:10" ht="15" customHeight="1" x14ac:dyDescent="0.25">
      <c r="A11" s="2" t="s">
        <v>131</v>
      </c>
      <c r="B11" s="1">
        <v>373.78640776699001</v>
      </c>
      <c r="C11" s="1">
        <f t="shared" si="0"/>
        <v>2.5726235048033281</v>
      </c>
      <c r="D11" s="2">
        <v>0</v>
      </c>
      <c r="E11" s="2">
        <v>1</v>
      </c>
      <c r="F11" s="2">
        <v>3</v>
      </c>
      <c r="G11" s="2">
        <v>1</v>
      </c>
      <c r="H11" s="1">
        <v>11.005256652831999</v>
      </c>
      <c r="I11" s="2" t="s">
        <v>6</v>
      </c>
      <c r="J11" s="5"/>
    </row>
    <row r="12" spans="1:10" ht="15" customHeight="1" x14ac:dyDescent="0.25">
      <c r="A12" s="2" t="s">
        <v>60</v>
      </c>
      <c r="B12" s="1">
        <v>383.41535433070902</v>
      </c>
      <c r="C12" s="1">
        <f t="shared" si="0"/>
        <v>2.5836695007370838</v>
      </c>
      <c r="D12" s="2">
        <v>0</v>
      </c>
      <c r="E12" s="2">
        <v>0</v>
      </c>
      <c r="F12" s="2">
        <v>0</v>
      </c>
      <c r="G12" s="2">
        <v>0</v>
      </c>
      <c r="H12" s="1">
        <v>33.607097625732401</v>
      </c>
      <c r="I12" s="2" t="s">
        <v>6</v>
      </c>
      <c r="J12" s="5"/>
    </row>
    <row r="13" spans="1:10" ht="15" customHeight="1" x14ac:dyDescent="0.25">
      <c r="A13" s="2" t="s">
        <v>82</v>
      </c>
      <c r="B13" s="1">
        <v>395.0625</v>
      </c>
      <c r="C13" s="1">
        <f t="shared" si="0"/>
        <v>2.5966658076718376</v>
      </c>
      <c r="D13" s="2">
        <v>0</v>
      </c>
      <c r="E13" s="2">
        <v>0</v>
      </c>
      <c r="F13" s="2">
        <v>0</v>
      </c>
      <c r="G13" s="2">
        <v>0</v>
      </c>
      <c r="H13" s="1">
        <v>54.664913177490199</v>
      </c>
      <c r="I13" s="2" t="s">
        <v>6</v>
      </c>
      <c r="J13" s="5"/>
    </row>
    <row r="14" spans="1:10" ht="15" customHeight="1" x14ac:dyDescent="0.25">
      <c r="A14" s="2" t="s">
        <v>114</v>
      </c>
      <c r="B14" s="1">
        <v>410.13812154696097</v>
      </c>
      <c r="C14" s="1">
        <f t="shared" si="0"/>
        <v>2.6129301379976524</v>
      </c>
      <c r="D14" s="2">
        <v>0</v>
      </c>
      <c r="E14" s="2">
        <v>1</v>
      </c>
      <c r="F14" s="2">
        <v>2</v>
      </c>
      <c r="G14" s="2">
        <v>1</v>
      </c>
      <c r="H14" s="1">
        <v>26.872535705566399</v>
      </c>
      <c r="I14" s="2" t="s">
        <v>6</v>
      </c>
      <c r="J14" s="5"/>
    </row>
    <row r="15" spans="1:10" ht="15" customHeight="1" x14ac:dyDescent="0.25">
      <c r="A15" s="2" t="s">
        <v>59</v>
      </c>
      <c r="B15" s="1">
        <v>441.85135135135101</v>
      </c>
      <c r="C15" s="1">
        <f t="shared" si="0"/>
        <v>2.6452761875710631</v>
      </c>
      <c r="D15" s="2">
        <v>0</v>
      </c>
      <c r="E15" s="2">
        <v>0</v>
      </c>
      <c r="F15" s="2">
        <v>0</v>
      </c>
      <c r="G15" s="2">
        <v>1</v>
      </c>
      <c r="H15" s="1">
        <v>24.802890777587901</v>
      </c>
      <c r="I15" s="2" t="s">
        <v>6</v>
      </c>
      <c r="J15" s="5"/>
    </row>
    <row r="16" spans="1:10" ht="15" customHeight="1" x14ac:dyDescent="0.25">
      <c r="A16" s="2" t="s">
        <v>67</v>
      </c>
      <c r="B16" s="1">
        <v>457.69230769230802</v>
      </c>
      <c r="C16" s="1">
        <f t="shared" si="0"/>
        <v>2.6605736134217133</v>
      </c>
      <c r="D16" s="2">
        <v>0</v>
      </c>
      <c r="E16" s="2">
        <v>0</v>
      </c>
      <c r="F16" s="2">
        <v>0</v>
      </c>
      <c r="G16" s="2">
        <v>0</v>
      </c>
      <c r="H16" s="1">
        <v>37.516426086425803</v>
      </c>
      <c r="I16" s="2" t="s">
        <v>6</v>
      </c>
      <c r="J16" s="5"/>
    </row>
    <row r="17" spans="1:10" ht="15" customHeight="1" x14ac:dyDescent="0.25">
      <c r="A17" s="2" t="s">
        <v>88</v>
      </c>
      <c r="B17" s="1">
        <v>488.25</v>
      </c>
      <c r="C17" s="1">
        <f t="shared" si="0"/>
        <v>2.6886422519598918</v>
      </c>
      <c r="D17" s="2">
        <v>0</v>
      </c>
      <c r="E17" s="2">
        <v>1</v>
      </c>
      <c r="F17" s="2">
        <v>3</v>
      </c>
      <c r="G17" s="2">
        <v>0</v>
      </c>
      <c r="H17" s="1">
        <v>26.379762649536101</v>
      </c>
      <c r="I17" s="2" t="s">
        <v>6</v>
      </c>
      <c r="J17" s="5"/>
    </row>
    <row r="18" spans="1:10" ht="15" customHeight="1" x14ac:dyDescent="0.25">
      <c r="A18" s="2" t="s">
        <v>86</v>
      </c>
      <c r="B18" s="1">
        <v>511.274509803922</v>
      </c>
      <c r="C18" s="1">
        <f t="shared" si="0"/>
        <v>2.7086541410006326</v>
      </c>
      <c r="D18" s="2">
        <v>0</v>
      </c>
      <c r="E18" s="2">
        <v>1</v>
      </c>
      <c r="F18" s="2">
        <v>4</v>
      </c>
      <c r="G18" s="2">
        <v>1</v>
      </c>
      <c r="H18" s="1">
        <v>25.689882278442401</v>
      </c>
      <c r="I18" s="2" t="s">
        <v>6</v>
      </c>
      <c r="J18" s="5"/>
    </row>
    <row r="19" spans="1:10" ht="15" customHeight="1" x14ac:dyDescent="0.25">
      <c r="A19" s="2" t="s">
        <v>52</v>
      </c>
      <c r="B19" s="1">
        <v>561.54411764705901</v>
      </c>
      <c r="C19" s="1">
        <f t="shared" si="0"/>
        <v>2.7493838822323813</v>
      </c>
      <c r="D19" s="2">
        <v>0</v>
      </c>
      <c r="E19" s="2">
        <v>0</v>
      </c>
      <c r="F19" s="2">
        <v>0</v>
      </c>
      <c r="G19" s="2">
        <v>1</v>
      </c>
      <c r="H19" s="1">
        <v>50.394218444824197</v>
      </c>
      <c r="I19" s="2" t="s">
        <v>6</v>
      </c>
      <c r="J19" s="5"/>
    </row>
    <row r="20" spans="1:10" ht="15" customHeight="1" x14ac:dyDescent="0.25">
      <c r="A20" s="2" t="s">
        <v>84</v>
      </c>
      <c r="B20" s="1">
        <v>568.3125</v>
      </c>
      <c r="C20" s="1">
        <f t="shared" si="0"/>
        <v>2.7545872084313601</v>
      </c>
      <c r="D20" s="2">
        <v>0</v>
      </c>
      <c r="E20" s="2">
        <v>1</v>
      </c>
      <c r="F20" s="2">
        <v>2</v>
      </c>
      <c r="G20" s="2">
        <v>0</v>
      </c>
      <c r="H20" s="1">
        <v>15.8672800064087</v>
      </c>
      <c r="I20" s="2" t="s">
        <v>6</v>
      </c>
      <c r="J20" s="5"/>
    </row>
    <row r="21" spans="1:10" ht="15" customHeight="1" x14ac:dyDescent="0.25">
      <c r="A21" s="2" t="s">
        <v>83</v>
      </c>
      <c r="B21" s="1">
        <v>585.43165467625897</v>
      </c>
      <c r="C21" s="1">
        <f t="shared" si="0"/>
        <v>2.7674762013221534</v>
      </c>
      <c r="D21" s="2">
        <v>0</v>
      </c>
      <c r="E21" s="2">
        <v>0</v>
      </c>
      <c r="F21" s="2">
        <v>0</v>
      </c>
      <c r="G21" s="2">
        <v>0</v>
      </c>
      <c r="H21" s="1">
        <v>26.6754264831543</v>
      </c>
      <c r="I21" s="2" t="s">
        <v>6</v>
      </c>
      <c r="J21" s="5"/>
    </row>
    <row r="22" spans="1:10" ht="15" customHeight="1" x14ac:dyDescent="0.25">
      <c r="A22" s="2" t="s">
        <v>43</v>
      </c>
      <c r="B22" s="1">
        <v>622.30603448275895</v>
      </c>
      <c r="C22" s="1">
        <f t="shared" si="0"/>
        <v>2.79400401234532</v>
      </c>
      <c r="D22" s="2">
        <v>0</v>
      </c>
      <c r="E22" s="2">
        <v>0</v>
      </c>
      <c r="F22" s="2">
        <v>0</v>
      </c>
      <c r="G22" s="2">
        <v>0</v>
      </c>
      <c r="H22" s="1">
        <v>38.370563507080099</v>
      </c>
      <c r="I22" s="2" t="s">
        <v>6</v>
      </c>
      <c r="J22" s="5"/>
    </row>
    <row r="23" spans="1:10" ht="15" customHeight="1" x14ac:dyDescent="0.25">
      <c r="A23" s="2" t="s">
        <v>109</v>
      </c>
      <c r="B23" s="1">
        <v>677.21893491124297</v>
      </c>
      <c r="C23" s="1">
        <f t="shared" si="0"/>
        <v>2.8307290923968882</v>
      </c>
      <c r="D23" s="2">
        <v>0</v>
      </c>
      <c r="E23" s="2">
        <v>1</v>
      </c>
      <c r="F23" s="2">
        <v>3</v>
      </c>
      <c r="G23" s="2">
        <v>1</v>
      </c>
      <c r="H23" s="1">
        <v>50.788436889648402</v>
      </c>
      <c r="I23" s="2" t="s">
        <v>6</v>
      </c>
      <c r="J23" s="5"/>
    </row>
    <row r="24" spans="1:10" ht="15" customHeight="1" x14ac:dyDescent="0.25">
      <c r="A24" s="2" t="s">
        <v>37</v>
      </c>
      <c r="B24" s="1">
        <v>681.98529411764696</v>
      </c>
      <c r="C24" s="1">
        <f t="shared" si="0"/>
        <v>2.8337750099168657</v>
      </c>
      <c r="D24" s="2">
        <v>0</v>
      </c>
      <c r="E24" s="2">
        <v>0</v>
      </c>
      <c r="F24" s="2">
        <v>0</v>
      </c>
      <c r="G24" s="2">
        <v>1</v>
      </c>
      <c r="H24" s="1">
        <v>12.483573913574199</v>
      </c>
      <c r="I24" s="2" t="s">
        <v>6</v>
      </c>
      <c r="J24" s="5"/>
    </row>
    <row r="25" spans="1:10" ht="15" customHeight="1" x14ac:dyDescent="0.25">
      <c r="A25" s="2" t="s">
        <v>40</v>
      </c>
      <c r="B25" s="1">
        <v>685.11730205278604</v>
      </c>
      <c r="C25" s="1">
        <f t="shared" si="0"/>
        <v>2.835764935394391</v>
      </c>
      <c r="D25" s="2">
        <v>0</v>
      </c>
      <c r="E25" s="2">
        <v>0</v>
      </c>
      <c r="F25" s="2">
        <v>0</v>
      </c>
      <c r="G25" s="2">
        <v>1</v>
      </c>
      <c r="H25" s="1">
        <v>30.387647628784201</v>
      </c>
      <c r="I25" s="2" t="s">
        <v>6</v>
      </c>
      <c r="J25" s="5"/>
    </row>
    <row r="26" spans="1:10" ht="15" customHeight="1" x14ac:dyDescent="0.25">
      <c r="A26" s="2" t="s">
        <v>98</v>
      </c>
      <c r="B26" s="1">
        <v>694.61538461538498</v>
      </c>
      <c r="C26" s="1">
        <f t="shared" si="0"/>
        <v>2.8417443980066692</v>
      </c>
      <c r="D26" s="2">
        <v>0</v>
      </c>
      <c r="E26" s="2">
        <v>1</v>
      </c>
      <c r="F26" s="2">
        <v>1</v>
      </c>
      <c r="G26" s="2">
        <v>1</v>
      </c>
      <c r="H26" s="1">
        <v>12.220762252807599</v>
      </c>
      <c r="I26" s="2" t="s">
        <v>6</v>
      </c>
      <c r="J26" s="5"/>
    </row>
    <row r="27" spans="1:10" ht="15" customHeight="1" x14ac:dyDescent="0.25">
      <c r="A27" s="2" t="s">
        <v>106</v>
      </c>
      <c r="B27" s="1">
        <v>719.930555555556</v>
      </c>
      <c r="C27" s="1">
        <f t="shared" si="0"/>
        <v>2.8572906064402157</v>
      </c>
      <c r="D27" s="2">
        <v>0</v>
      </c>
      <c r="E27" s="2">
        <v>1</v>
      </c>
      <c r="F27" s="2">
        <v>1</v>
      </c>
      <c r="G27" s="2">
        <v>0</v>
      </c>
      <c r="H27" s="1">
        <v>59.559791564941399</v>
      </c>
      <c r="I27" s="2" t="s">
        <v>6</v>
      </c>
      <c r="J27" s="5"/>
    </row>
    <row r="28" spans="1:10" ht="15" customHeight="1" x14ac:dyDescent="0.25">
      <c r="A28" s="2" t="s">
        <v>93</v>
      </c>
      <c r="B28" s="1">
        <v>759</v>
      </c>
      <c r="C28" s="1">
        <f t="shared" si="0"/>
        <v>2.8802417758954801</v>
      </c>
      <c r="D28" s="2">
        <v>0</v>
      </c>
      <c r="E28" s="2">
        <v>1</v>
      </c>
      <c r="F28" s="2">
        <v>3</v>
      </c>
      <c r="G28" s="2">
        <v>1</v>
      </c>
      <c r="H28" s="1">
        <v>15.7358741760254</v>
      </c>
      <c r="I28" s="2" t="s">
        <v>6</v>
      </c>
      <c r="J28" s="5"/>
    </row>
    <row r="29" spans="1:10" ht="15" customHeight="1" x14ac:dyDescent="0.25">
      <c r="A29" s="2" t="s">
        <v>71</v>
      </c>
      <c r="B29" s="1">
        <v>761.11111111111097</v>
      </c>
      <c r="C29" s="1">
        <f t="shared" si="0"/>
        <v>2.8814480620531007</v>
      </c>
      <c r="D29" s="2">
        <v>0</v>
      </c>
      <c r="E29" s="2">
        <v>0</v>
      </c>
      <c r="F29" s="2">
        <v>0</v>
      </c>
      <c r="G29" s="2">
        <v>0</v>
      </c>
      <c r="H29" s="1">
        <v>40.9329833984375</v>
      </c>
      <c r="I29" s="2" t="s">
        <v>6</v>
      </c>
      <c r="J29" s="5"/>
    </row>
    <row r="30" spans="1:10" ht="15" customHeight="1" x14ac:dyDescent="0.25">
      <c r="A30" s="2" t="s">
        <v>123</v>
      </c>
      <c r="B30" s="1">
        <v>771.85430463576199</v>
      </c>
      <c r="C30" s="1">
        <f t="shared" si="0"/>
        <v>2.8875353305634262</v>
      </c>
      <c r="D30" s="2">
        <v>0</v>
      </c>
      <c r="E30" s="2">
        <v>1</v>
      </c>
      <c r="F30" s="2">
        <v>4</v>
      </c>
      <c r="G30" s="2">
        <v>1</v>
      </c>
      <c r="H30" s="1">
        <v>21.156373977661101</v>
      </c>
      <c r="I30" s="2" t="s">
        <v>6</v>
      </c>
      <c r="J30" s="5"/>
    </row>
    <row r="31" spans="1:10" ht="15" customHeight="1" x14ac:dyDescent="0.25">
      <c r="A31" s="2" t="s">
        <v>54</v>
      </c>
      <c r="B31" s="1">
        <v>775.38461538461502</v>
      </c>
      <c r="C31" s="1">
        <f t="shared" si="0"/>
        <v>2.8895171798026693</v>
      </c>
      <c r="D31" s="2">
        <v>0</v>
      </c>
      <c r="E31" s="2">
        <v>0</v>
      </c>
      <c r="F31" s="2">
        <v>0</v>
      </c>
      <c r="G31" s="2">
        <v>0</v>
      </c>
      <c r="H31" s="1">
        <v>15.7358741760254</v>
      </c>
      <c r="I31" s="2" t="s">
        <v>6</v>
      </c>
      <c r="J31" s="5"/>
    </row>
    <row r="32" spans="1:10" ht="15" customHeight="1" x14ac:dyDescent="0.25">
      <c r="A32" s="2" t="s">
        <v>90</v>
      </c>
      <c r="B32" s="1">
        <v>848.75</v>
      </c>
      <c r="C32" s="1">
        <f t="shared" si="0"/>
        <v>2.9287797872885579</v>
      </c>
      <c r="D32" s="2">
        <v>0</v>
      </c>
      <c r="E32" s="2">
        <v>1</v>
      </c>
      <c r="F32" s="2">
        <v>3</v>
      </c>
      <c r="G32" s="2">
        <v>0</v>
      </c>
      <c r="H32" s="1">
        <v>26.248357772827099</v>
      </c>
      <c r="I32" s="2" t="s">
        <v>6</v>
      </c>
      <c r="J32" s="5"/>
    </row>
    <row r="33" spans="1:10" ht="15" customHeight="1" x14ac:dyDescent="0.25">
      <c r="A33" s="2" t="s">
        <v>49</v>
      </c>
      <c r="B33" s="1">
        <v>896</v>
      </c>
      <c r="C33" s="1">
        <f t="shared" si="0"/>
        <v>2.9523080096621253</v>
      </c>
      <c r="D33" s="2">
        <v>0</v>
      </c>
      <c r="E33" s="2">
        <v>0</v>
      </c>
      <c r="F33" s="2">
        <v>0</v>
      </c>
      <c r="G33" s="2">
        <v>1</v>
      </c>
      <c r="H33" s="1">
        <v>27.003942489623999</v>
      </c>
      <c r="I33" s="2" t="s">
        <v>6</v>
      </c>
      <c r="J33" s="5"/>
    </row>
    <row r="34" spans="1:10" ht="15" customHeight="1" x14ac:dyDescent="0.25">
      <c r="A34" s="2" t="s">
        <v>29</v>
      </c>
      <c r="B34" s="1">
        <v>919.50867052023102</v>
      </c>
      <c r="C34" s="1">
        <f t="shared" si="0"/>
        <v>2.9635558287794663</v>
      </c>
      <c r="D34" s="2">
        <v>0</v>
      </c>
      <c r="E34" s="2">
        <v>1</v>
      </c>
      <c r="F34" s="2">
        <v>2</v>
      </c>
      <c r="G34" s="2">
        <v>1</v>
      </c>
      <c r="H34" s="1">
        <v>14.454665184021</v>
      </c>
      <c r="I34" s="2" t="s">
        <v>6</v>
      </c>
      <c r="J34" s="5"/>
    </row>
    <row r="35" spans="1:10" ht="15" customHeight="1" x14ac:dyDescent="0.25">
      <c r="A35" s="2" t="s">
        <v>38</v>
      </c>
      <c r="B35" s="1">
        <v>967.27272727272702</v>
      </c>
      <c r="C35" s="1">
        <f t="shared" si="0"/>
        <v>2.9855489428008042</v>
      </c>
      <c r="D35" s="2">
        <v>0</v>
      </c>
      <c r="E35" s="2">
        <v>1</v>
      </c>
      <c r="F35" s="2">
        <v>4</v>
      </c>
      <c r="G35" s="2">
        <v>1</v>
      </c>
      <c r="H35" s="1">
        <v>45.072273254394503</v>
      </c>
      <c r="I35" s="2" t="s">
        <v>6</v>
      </c>
      <c r="J35" s="5"/>
    </row>
    <row r="36" spans="1:10" ht="15" customHeight="1" x14ac:dyDescent="0.25">
      <c r="A36" s="2" t="s">
        <v>136</v>
      </c>
      <c r="B36" s="1">
        <v>974.62871287128701</v>
      </c>
      <c r="C36" s="1">
        <f t="shared" si="0"/>
        <v>2.988839201687052</v>
      </c>
      <c r="D36" s="2">
        <v>0</v>
      </c>
      <c r="E36" s="2">
        <v>1</v>
      </c>
      <c r="F36" s="2">
        <v>3</v>
      </c>
      <c r="G36" s="2">
        <v>0</v>
      </c>
      <c r="H36" s="1">
        <v>27.102497100830099</v>
      </c>
      <c r="I36" s="2" t="s">
        <v>6</v>
      </c>
      <c r="J36" s="5"/>
    </row>
    <row r="37" spans="1:10" ht="15" customHeight="1" x14ac:dyDescent="0.25">
      <c r="A37" s="2" t="s">
        <v>129</v>
      </c>
      <c r="B37" s="1">
        <v>1088.1818181818201</v>
      </c>
      <c r="C37" s="1">
        <f t="shared" si="0"/>
        <v>3.0367014652481865</v>
      </c>
      <c r="D37" s="2">
        <v>0</v>
      </c>
      <c r="E37" s="2">
        <v>1</v>
      </c>
      <c r="F37" s="2">
        <v>4</v>
      </c>
      <c r="G37" s="2">
        <v>0</v>
      </c>
      <c r="H37" s="1">
        <v>50.394218444824197</v>
      </c>
      <c r="I37" s="2" t="s">
        <v>6</v>
      </c>
      <c r="J37" s="5"/>
    </row>
    <row r="38" spans="1:10" ht="15" customHeight="1" x14ac:dyDescent="0.25">
      <c r="A38" s="2" t="s">
        <v>36</v>
      </c>
      <c r="B38" s="1">
        <v>1104.3103448275899</v>
      </c>
      <c r="C38" s="1">
        <f t="shared" si="0"/>
        <v>3.0430911405177694</v>
      </c>
      <c r="D38" s="2">
        <v>0</v>
      </c>
      <c r="E38" s="2">
        <v>1</v>
      </c>
      <c r="F38" s="2">
        <v>3</v>
      </c>
      <c r="G38" s="2">
        <v>1</v>
      </c>
      <c r="H38" s="1">
        <v>17.411300659179702</v>
      </c>
      <c r="I38" s="2" t="s">
        <v>6</v>
      </c>
      <c r="J38" s="5"/>
    </row>
    <row r="39" spans="1:10" ht="15" customHeight="1" x14ac:dyDescent="0.25">
      <c r="A39" s="2" t="s">
        <v>97</v>
      </c>
      <c r="B39" s="1">
        <v>1121.69603524229</v>
      </c>
      <c r="C39" s="1">
        <f t="shared" si="0"/>
        <v>3.0498751848150976</v>
      </c>
      <c r="D39" s="2">
        <v>0</v>
      </c>
      <c r="E39" s="2">
        <v>1</v>
      </c>
      <c r="F39" s="2">
        <v>5</v>
      </c>
      <c r="G39" s="2">
        <v>1</v>
      </c>
      <c r="H39" s="1">
        <v>56.504600524902301</v>
      </c>
      <c r="I39" s="2" t="s">
        <v>6</v>
      </c>
      <c r="J39" s="5"/>
    </row>
    <row r="40" spans="1:10" ht="15" customHeight="1" x14ac:dyDescent="0.25">
      <c r="A40" s="2" t="s">
        <v>61</v>
      </c>
      <c r="B40" s="1">
        <v>1161.91860465116</v>
      </c>
      <c r="C40" s="1">
        <f t="shared" si="0"/>
        <v>3.0651757056885738</v>
      </c>
      <c r="D40" s="2">
        <v>0</v>
      </c>
      <c r="E40" s="2">
        <v>0</v>
      </c>
      <c r="F40" s="2">
        <v>0</v>
      </c>
      <c r="G40" s="2">
        <v>1</v>
      </c>
      <c r="H40" s="1">
        <v>14.3889617919922</v>
      </c>
      <c r="I40" s="2" t="s">
        <v>6</v>
      </c>
      <c r="J40" s="5"/>
    </row>
    <row r="41" spans="1:10" ht="15" customHeight="1" x14ac:dyDescent="0.25">
      <c r="A41" s="2" t="s">
        <v>28</v>
      </c>
      <c r="B41" s="1">
        <v>1204.6232876712299</v>
      </c>
      <c r="C41" s="1">
        <f t="shared" si="0"/>
        <v>3.0808512546583642</v>
      </c>
      <c r="D41" s="2">
        <v>0</v>
      </c>
      <c r="E41" s="2">
        <v>0</v>
      </c>
      <c r="F41" s="2">
        <v>0</v>
      </c>
      <c r="G41" s="2">
        <v>0</v>
      </c>
      <c r="H41" s="1">
        <v>8.5085411071777308</v>
      </c>
      <c r="I41" s="2" t="s">
        <v>6</v>
      </c>
      <c r="J41" s="5"/>
    </row>
    <row r="42" spans="1:10" ht="15" customHeight="1" x14ac:dyDescent="0.25">
      <c r="A42" s="2" t="s">
        <v>125</v>
      </c>
      <c r="B42" s="1">
        <v>1278.1730769230801</v>
      </c>
      <c r="C42" s="1">
        <f t="shared" si="0"/>
        <v>3.1065896654524949</v>
      </c>
      <c r="D42" s="2">
        <v>0</v>
      </c>
      <c r="E42" s="2">
        <v>1</v>
      </c>
      <c r="F42" s="2">
        <v>3</v>
      </c>
      <c r="G42" s="2">
        <v>1</v>
      </c>
      <c r="H42" s="1">
        <v>48.226016998291001</v>
      </c>
      <c r="I42" s="2" t="s">
        <v>6</v>
      </c>
      <c r="J42" s="5"/>
    </row>
    <row r="43" spans="1:10" ht="15" customHeight="1" x14ac:dyDescent="0.25">
      <c r="A43" s="2" t="s">
        <v>134</v>
      </c>
      <c r="B43" s="1">
        <v>1333.4355828220901</v>
      </c>
      <c r="C43" s="1">
        <f t="shared" si="0"/>
        <v>3.1249720401228993</v>
      </c>
      <c r="D43" s="2">
        <v>0</v>
      </c>
      <c r="E43" s="2">
        <v>1</v>
      </c>
      <c r="F43" s="2">
        <v>2</v>
      </c>
      <c r="G43" s="2">
        <v>0</v>
      </c>
      <c r="H43" s="1">
        <v>28.4822597503662</v>
      </c>
      <c r="I43" s="2" t="s">
        <v>6</v>
      </c>
      <c r="J43" s="5"/>
    </row>
    <row r="44" spans="1:10" ht="15" customHeight="1" x14ac:dyDescent="0.25">
      <c r="A44" s="2" t="s">
        <v>74</v>
      </c>
      <c r="B44" s="1">
        <v>1345.3125</v>
      </c>
      <c r="C44" s="1">
        <f t="shared" si="0"/>
        <v>3.1288231774697675</v>
      </c>
      <c r="D44" s="2">
        <v>0</v>
      </c>
      <c r="E44" s="2">
        <v>0</v>
      </c>
      <c r="F44" s="2">
        <v>0</v>
      </c>
      <c r="G44" s="2">
        <v>0</v>
      </c>
      <c r="H44" s="1">
        <v>18.692510604858398</v>
      </c>
      <c r="I44" s="2" t="s">
        <v>6</v>
      </c>
      <c r="J44" s="5"/>
    </row>
    <row r="45" spans="1:10" ht="15" customHeight="1" x14ac:dyDescent="0.25">
      <c r="A45" s="2" t="s">
        <v>87</v>
      </c>
      <c r="B45" s="1">
        <v>1364.6000531490799</v>
      </c>
      <c r="C45" s="1">
        <f t="shared" si="0"/>
        <v>3.1350053838589917</v>
      </c>
      <c r="D45" s="2">
        <v>0</v>
      </c>
      <c r="E45" s="2">
        <v>1</v>
      </c>
      <c r="F45" s="2">
        <v>4</v>
      </c>
      <c r="G45" s="2">
        <v>0</v>
      </c>
      <c r="H45" s="1">
        <v>10.9395532608032</v>
      </c>
      <c r="I45" s="2" t="s">
        <v>6</v>
      </c>
      <c r="J45" s="5"/>
    </row>
    <row r="46" spans="1:10" ht="15" customHeight="1" x14ac:dyDescent="0.25">
      <c r="A46" s="2" t="s">
        <v>133</v>
      </c>
      <c r="B46" s="1">
        <v>1471.33757961783</v>
      </c>
      <c r="C46" s="1">
        <f t="shared" si="0"/>
        <v>3.1677123274829091</v>
      </c>
      <c r="D46" s="2">
        <v>0</v>
      </c>
      <c r="E46" s="2">
        <v>1</v>
      </c>
      <c r="F46" s="2">
        <v>3</v>
      </c>
      <c r="G46" s="2">
        <v>0</v>
      </c>
      <c r="H46" s="1">
        <v>20.039421081543001</v>
      </c>
      <c r="I46" s="2" t="s">
        <v>6</v>
      </c>
      <c r="J46" s="5"/>
    </row>
    <row r="47" spans="1:10" ht="15" customHeight="1" x14ac:dyDescent="0.25">
      <c r="A47" s="2" t="s">
        <v>81</v>
      </c>
      <c r="B47" s="1">
        <v>1481.07798165138</v>
      </c>
      <c r="C47" s="1">
        <f t="shared" si="0"/>
        <v>3.1705779255767701</v>
      </c>
      <c r="D47" s="2">
        <v>0</v>
      </c>
      <c r="E47" s="2">
        <v>0</v>
      </c>
      <c r="F47" s="2">
        <v>0</v>
      </c>
      <c r="G47" s="2">
        <v>0</v>
      </c>
      <c r="H47" s="1">
        <v>24.310117721557599</v>
      </c>
      <c r="I47" s="2" t="s">
        <v>6</v>
      </c>
      <c r="J47" s="5"/>
    </row>
    <row r="48" spans="1:10" ht="15" customHeight="1" x14ac:dyDescent="0.25">
      <c r="A48" s="2" t="s">
        <v>124</v>
      </c>
      <c r="B48" s="1">
        <v>1616.8141592920399</v>
      </c>
      <c r="C48" s="1">
        <f t="shared" si="0"/>
        <v>3.2086601038691192</v>
      </c>
      <c r="D48" s="2">
        <v>0</v>
      </c>
      <c r="E48" s="2">
        <v>1</v>
      </c>
      <c r="F48" s="2">
        <v>2</v>
      </c>
      <c r="G48" s="2">
        <v>1</v>
      </c>
      <c r="H48" s="1">
        <v>32.5558471679688</v>
      </c>
      <c r="I48" s="2" t="s">
        <v>6</v>
      </c>
      <c r="J48" s="5"/>
    </row>
    <row r="49" spans="1:10" ht="15" customHeight="1" x14ac:dyDescent="0.25">
      <c r="A49" s="2" t="s">
        <v>119</v>
      </c>
      <c r="B49" s="1">
        <v>1620.6521739130401</v>
      </c>
      <c r="C49" s="1">
        <f t="shared" si="0"/>
        <v>3.2096898161074385</v>
      </c>
      <c r="D49" s="2">
        <v>0</v>
      </c>
      <c r="E49" s="2">
        <v>1</v>
      </c>
      <c r="F49" s="2">
        <v>7</v>
      </c>
      <c r="G49" s="2">
        <v>0</v>
      </c>
      <c r="H49" s="1">
        <v>49.605781555175803</v>
      </c>
      <c r="I49" s="2" t="s">
        <v>6</v>
      </c>
      <c r="J49" s="5"/>
    </row>
    <row r="50" spans="1:10" ht="15" customHeight="1" x14ac:dyDescent="0.25">
      <c r="A50" s="2" t="s">
        <v>69</v>
      </c>
      <c r="B50" s="1">
        <v>1650.2757352941201</v>
      </c>
      <c r="C50" s="1">
        <f t="shared" si="0"/>
        <v>3.2175565140999316</v>
      </c>
      <c r="D50" s="2">
        <v>0</v>
      </c>
      <c r="E50" s="2">
        <v>0</v>
      </c>
      <c r="F50" s="2">
        <v>0</v>
      </c>
      <c r="G50" s="2">
        <v>1</v>
      </c>
      <c r="H50" s="1">
        <v>27.529565811157202</v>
      </c>
      <c r="I50" s="2" t="s">
        <v>6</v>
      </c>
      <c r="J50" s="5"/>
    </row>
    <row r="51" spans="1:10" ht="15" customHeight="1" x14ac:dyDescent="0.25">
      <c r="A51" s="2" t="s">
        <v>110</v>
      </c>
      <c r="B51" s="1">
        <v>1652.88461538462</v>
      </c>
      <c r="C51" s="1">
        <f t="shared" si="0"/>
        <v>3.2182425373882735</v>
      </c>
      <c r="D51" s="2">
        <v>0</v>
      </c>
      <c r="E51" s="2">
        <v>1</v>
      </c>
      <c r="F51" s="2">
        <v>5</v>
      </c>
      <c r="G51" s="2">
        <v>1</v>
      </c>
      <c r="H51" s="1">
        <v>31.471748352050799</v>
      </c>
      <c r="I51" s="2" t="s">
        <v>6</v>
      </c>
      <c r="J51" s="5"/>
    </row>
    <row r="52" spans="1:10" ht="15" customHeight="1" x14ac:dyDescent="0.25">
      <c r="A52" s="2" t="s">
        <v>53</v>
      </c>
      <c r="B52" s="1">
        <v>1810.2697095435699</v>
      </c>
      <c r="C52" s="1">
        <f t="shared" si="0"/>
        <v>3.2577432846151999</v>
      </c>
      <c r="D52" s="2">
        <v>0</v>
      </c>
      <c r="E52" s="2">
        <v>0</v>
      </c>
      <c r="F52" s="2">
        <v>0</v>
      </c>
      <c r="G52" s="2">
        <v>1</v>
      </c>
      <c r="H52" s="1">
        <v>48.028907775878899</v>
      </c>
      <c r="I52" s="2" t="s">
        <v>6</v>
      </c>
      <c r="J52" s="5"/>
    </row>
    <row r="53" spans="1:10" ht="15" customHeight="1" x14ac:dyDescent="0.25">
      <c r="A53" s="2" t="s">
        <v>100</v>
      </c>
      <c r="B53" s="1">
        <v>1815.6923076923099</v>
      </c>
      <c r="C53" s="1">
        <f t="shared" si="0"/>
        <v>3.2590422536601253</v>
      </c>
      <c r="D53" s="2">
        <v>0</v>
      </c>
      <c r="E53" s="2">
        <v>1</v>
      </c>
      <c r="F53" s="2">
        <v>2</v>
      </c>
      <c r="G53" s="2">
        <v>0</v>
      </c>
      <c r="H53" s="1">
        <v>38.633377075195298</v>
      </c>
      <c r="I53" s="2" t="s">
        <v>6</v>
      </c>
      <c r="J53" s="5"/>
    </row>
    <row r="54" spans="1:10" ht="15" customHeight="1" x14ac:dyDescent="0.25">
      <c r="A54" s="2" t="s">
        <v>127</v>
      </c>
      <c r="B54" s="1">
        <v>1818.8976377952799</v>
      </c>
      <c r="C54" s="1">
        <f t="shared" si="0"/>
        <v>3.2598082589361885</v>
      </c>
      <c r="D54" s="2">
        <v>0</v>
      </c>
      <c r="E54" s="2">
        <v>1</v>
      </c>
      <c r="F54" s="2">
        <v>3</v>
      </c>
      <c r="G54" s="2">
        <v>0</v>
      </c>
      <c r="H54" s="1">
        <v>51.741130828857401</v>
      </c>
      <c r="I54" s="2" t="s">
        <v>6</v>
      </c>
      <c r="J54" s="5"/>
    </row>
    <row r="55" spans="1:10" ht="15" customHeight="1" x14ac:dyDescent="0.25">
      <c r="A55" s="2" t="s">
        <v>65</v>
      </c>
      <c r="B55" s="1">
        <v>1950</v>
      </c>
      <c r="C55" s="1">
        <f t="shared" si="0"/>
        <v>3.2900346113625178</v>
      </c>
      <c r="D55" s="2">
        <v>0</v>
      </c>
      <c r="E55" s="2">
        <v>0</v>
      </c>
      <c r="F55" s="2">
        <v>0</v>
      </c>
      <c r="G55" s="2">
        <v>1</v>
      </c>
      <c r="H55" s="1">
        <v>20.367937088012699</v>
      </c>
      <c r="I55" s="2" t="s">
        <v>6</v>
      </c>
      <c r="J55" s="5"/>
    </row>
    <row r="56" spans="1:10" ht="15" customHeight="1" x14ac:dyDescent="0.25">
      <c r="A56" s="2" t="s">
        <v>44</v>
      </c>
      <c r="B56" s="1">
        <v>1977.27272727273</v>
      </c>
      <c r="C56" s="1">
        <f t="shared" si="0"/>
        <v>3.2960665761324317</v>
      </c>
      <c r="D56" s="2">
        <v>0</v>
      </c>
      <c r="E56" s="2">
        <v>0</v>
      </c>
      <c r="F56" s="2">
        <v>0</v>
      </c>
      <c r="G56" s="2">
        <v>0</v>
      </c>
      <c r="H56" s="1">
        <v>20.663600921630898</v>
      </c>
      <c r="I56" s="2" t="s">
        <v>6</v>
      </c>
      <c r="J56" s="5"/>
    </row>
    <row r="57" spans="1:10" ht="15" customHeight="1" x14ac:dyDescent="0.25">
      <c r="A57" s="2" t="s">
        <v>115</v>
      </c>
      <c r="B57" s="1">
        <v>2052.2727272727302</v>
      </c>
      <c r="C57" s="1">
        <f t="shared" si="0"/>
        <v>3.3122350738273192</v>
      </c>
      <c r="D57" s="2">
        <v>0</v>
      </c>
      <c r="E57" s="2">
        <v>1</v>
      </c>
      <c r="F57" s="2">
        <v>5</v>
      </c>
      <c r="G57" s="2">
        <v>1</v>
      </c>
      <c r="H57" s="1">
        <v>46.550590515136697</v>
      </c>
      <c r="I57" s="2" t="s">
        <v>6</v>
      </c>
      <c r="J57" s="5"/>
    </row>
    <row r="58" spans="1:10" ht="15" customHeight="1" x14ac:dyDescent="0.25">
      <c r="A58" s="2" t="s">
        <v>80</v>
      </c>
      <c r="B58" s="1">
        <v>2078.6585365853698</v>
      </c>
      <c r="C58" s="1">
        <f t="shared" si="0"/>
        <v>3.3177831531811943</v>
      </c>
      <c r="D58" s="2">
        <v>0</v>
      </c>
      <c r="E58" s="2">
        <v>0</v>
      </c>
      <c r="F58" s="2">
        <v>0</v>
      </c>
      <c r="G58" s="2">
        <v>1</v>
      </c>
      <c r="H58" s="1">
        <v>19.612352371215799</v>
      </c>
      <c r="I58" s="2" t="s">
        <v>6</v>
      </c>
      <c r="J58" s="5"/>
    </row>
    <row r="59" spans="1:10" ht="15" customHeight="1" x14ac:dyDescent="0.25">
      <c r="A59" s="2" t="s">
        <v>145</v>
      </c>
      <c r="B59" s="1">
        <v>2120.1923076923099</v>
      </c>
      <c r="C59" s="1">
        <f t="shared" si="0"/>
        <v>3.3263752545050775</v>
      </c>
      <c r="D59" s="2">
        <v>0</v>
      </c>
      <c r="E59" s="2">
        <v>1</v>
      </c>
      <c r="F59" s="2">
        <v>5</v>
      </c>
      <c r="G59" s="2">
        <v>0</v>
      </c>
      <c r="H59" s="1">
        <v>7.55584764480591</v>
      </c>
      <c r="I59" s="2" t="s">
        <v>6</v>
      </c>
      <c r="J59" s="5"/>
    </row>
    <row r="60" spans="1:10" ht="15" customHeight="1" x14ac:dyDescent="0.25">
      <c r="A60" s="2" t="s">
        <v>138</v>
      </c>
      <c r="B60" s="1">
        <v>2132.9842931937201</v>
      </c>
      <c r="C60" s="1">
        <f t="shared" si="0"/>
        <v>3.3289876574164183</v>
      </c>
      <c r="D60" s="2">
        <v>0</v>
      </c>
      <c r="E60" s="2">
        <v>1</v>
      </c>
      <c r="F60" s="2">
        <v>1</v>
      </c>
      <c r="G60" s="2">
        <v>0</v>
      </c>
      <c r="H60" s="1">
        <v>43.856765747070298</v>
      </c>
      <c r="I60" s="2" t="s">
        <v>6</v>
      </c>
      <c r="J60" s="5"/>
    </row>
    <row r="61" spans="1:10" ht="15" customHeight="1" x14ac:dyDescent="0.25">
      <c r="A61" s="2" t="s">
        <v>116</v>
      </c>
      <c r="B61" s="1">
        <v>2144.4108761329298</v>
      </c>
      <c r="C61" s="1">
        <f t="shared" si="0"/>
        <v>3.3313080012358549</v>
      </c>
      <c r="D61" s="2">
        <v>0</v>
      </c>
      <c r="E61" s="2">
        <v>1</v>
      </c>
      <c r="F61" s="2">
        <v>2</v>
      </c>
      <c r="G61" s="2">
        <v>0</v>
      </c>
      <c r="H61" s="1">
        <v>14.1261501312256</v>
      </c>
      <c r="I61" s="2" t="s">
        <v>6</v>
      </c>
      <c r="J61" s="5"/>
    </row>
    <row r="62" spans="1:10" ht="15" customHeight="1" x14ac:dyDescent="0.25">
      <c r="A62" s="2" t="s">
        <v>35</v>
      </c>
      <c r="B62" s="1">
        <v>2158.7171052631602</v>
      </c>
      <c r="C62" s="1">
        <f t="shared" si="0"/>
        <v>3.3341957328052598</v>
      </c>
      <c r="D62" s="2">
        <v>0</v>
      </c>
      <c r="E62" s="2">
        <v>1</v>
      </c>
      <c r="F62" s="2">
        <v>2</v>
      </c>
      <c r="G62" s="2">
        <v>0</v>
      </c>
      <c r="H62" s="1">
        <v>18.134035110473601</v>
      </c>
      <c r="I62" s="2" t="s">
        <v>6</v>
      </c>
      <c r="J62" s="5"/>
    </row>
    <row r="63" spans="1:10" ht="15" customHeight="1" x14ac:dyDescent="0.25">
      <c r="A63" s="2" t="s">
        <v>103</v>
      </c>
      <c r="B63" s="1">
        <v>2162.9132231405001</v>
      </c>
      <c r="C63" s="1">
        <f t="shared" si="0"/>
        <v>3.3350390957371823</v>
      </c>
      <c r="D63" s="2">
        <v>0</v>
      </c>
      <c r="E63" s="2">
        <v>1</v>
      </c>
      <c r="F63" s="2">
        <v>4</v>
      </c>
      <c r="G63" s="2">
        <v>0</v>
      </c>
      <c r="H63" s="1">
        <v>34.789749145507798</v>
      </c>
      <c r="I63" s="2" t="s">
        <v>6</v>
      </c>
      <c r="J63" s="5"/>
    </row>
    <row r="64" spans="1:10" ht="15" customHeight="1" x14ac:dyDescent="0.25">
      <c r="A64" s="2" t="s">
        <v>39</v>
      </c>
      <c r="B64" s="1">
        <v>2210.5263157894701</v>
      </c>
      <c r="C64" s="1">
        <f t="shared" si="0"/>
        <v>3.3444956894450706</v>
      </c>
      <c r="D64" s="2">
        <v>0</v>
      </c>
      <c r="E64" s="2">
        <v>0</v>
      </c>
      <c r="F64" s="2">
        <v>0</v>
      </c>
      <c r="G64" s="2">
        <v>0</v>
      </c>
      <c r="H64" s="1">
        <v>56.143234252929702</v>
      </c>
      <c r="I64" s="2" t="s">
        <v>6</v>
      </c>
      <c r="J64" s="5"/>
    </row>
    <row r="65" spans="1:10" ht="15" customHeight="1" x14ac:dyDescent="0.25">
      <c r="A65" s="2" t="s">
        <v>33</v>
      </c>
      <c r="B65" s="1">
        <v>2421.6216216216199</v>
      </c>
      <c r="C65" s="1">
        <f t="shared" si="0"/>
        <v>3.3841062855951298</v>
      </c>
      <c r="D65" s="2">
        <v>0</v>
      </c>
      <c r="E65" s="2">
        <v>0</v>
      </c>
      <c r="F65" s="2">
        <v>0</v>
      </c>
      <c r="G65" s="2">
        <v>1</v>
      </c>
      <c r="H65" s="1">
        <v>36.760841369628899</v>
      </c>
      <c r="I65" s="2" t="s">
        <v>6</v>
      </c>
      <c r="J65" s="5"/>
    </row>
    <row r="66" spans="1:10" ht="15" customHeight="1" x14ac:dyDescent="0.25">
      <c r="A66" s="2" t="s">
        <v>76</v>
      </c>
      <c r="B66" s="1">
        <v>2459.66850828729</v>
      </c>
      <c r="C66" s="1">
        <f t="shared" si="0"/>
        <v>3.3908765807934858</v>
      </c>
      <c r="D66" s="2">
        <v>0</v>
      </c>
      <c r="E66" s="2">
        <v>0</v>
      </c>
      <c r="F66" s="2">
        <v>0</v>
      </c>
      <c r="G66" s="2">
        <v>1</v>
      </c>
      <c r="H66" s="1">
        <v>34.034164428710902</v>
      </c>
      <c r="I66" s="2" t="s">
        <v>6</v>
      </c>
      <c r="J66" s="5"/>
    </row>
    <row r="67" spans="1:10" ht="15" customHeight="1" x14ac:dyDescent="0.25">
      <c r="A67" s="2" t="s">
        <v>47</v>
      </c>
      <c r="B67" s="1">
        <v>2517.8571428571399</v>
      </c>
      <c r="C67" s="1">
        <f t="shared" ref="C67:C130" si="1">LOG10(B67)</f>
        <v>3.401031085649179</v>
      </c>
      <c r="D67" s="2">
        <v>0</v>
      </c>
      <c r="E67" s="2">
        <v>1</v>
      </c>
      <c r="F67" s="2">
        <v>3</v>
      </c>
      <c r="G67" s="2">
        <v>0</v>
      </c>
      <c r="H67" s="1">
        <v>20.893560409545898</v>
      </c>
      <c r="I67" s="2" t="s">
        <v>6</v>
      </c>
      <c r="J67" s="5"/>
    </row>
    <row r="68" spans="1:10" ht="15" customHeight="1" x14ac:dyDescent="0.25">
      <c r="A68" s="2" t="s">
        <v>95</v>
      </c>
      <c r="B68" s="1">
        <v>2530.76923076923</v>
      </c>
      <c r="C68" s="1">
        <f t="shared" si="1"/>
        <v>3.4032525456431375</v>
      </c>
      <c r="D68" s="2">
        <v>0</v>
      </c>
      <c r="E68" s="2">
        <v>1</v>
      </c>
      <c r="F68" s="2">
        <v>3</v>
      </c>
      <c r="G68" s="2">
        <v>0</v>
      </c>
      <c r="H68" s="1">
        <v>38.534824371337898</v>
      </c>
      <c r="I68" s="2" t="s">
        <v>6</v>
      </c>
      <c r="J68" s="5"/>
    </row>
    <row r="69" spans="1:10" ht="15" customHeight="1" x14ac:dyDescent="0.25">
      <c r="A69" s="2" t="s">
        <v>73</v>
      </c>
      <c r="B69" s="1">
        <v>2535.0828729281802</v>
      </c>
      <c r="C69" s="1">
        <f t="shared" si="1"/>
        <v>3.4039921611711761</v>
      </c>
      <c r="D69" s="2">
        <v>0</v>
      </c>
      <c r="E69" s="2">
        <v>0</v>
      </c>
      <c r="F69" s="2">
        <v>0</v>
      </c>
      <c r="G69" s="2">
        <v>0</v>
      </c>
      <c r="H69" s="1">
        <v>29.007884979248001</v>
      </c>
      <c r="I69" s="2" t="s">
        <v>6</v>
      </c>
      <c r="J69" s="5"/>
    </row>
    <row r="70" spans="1:10" ht="15" customHeight="1" x14ac:dyDescent="0.25">
      <c r="A70" s="2" t="s">
        <v>140</v>
      </c>
      <c r="B70" s="1">
        <v>2558.3333333333298</v>
      </c>
      <c r="C70" s="1">
        <f t="shared" si="1"/>
        <v>3.407957129429561</v>
      </c>
      <c r="D70" s="2">
        <v>0</v>
      </c>
      <c r="E70" s="2">
        <v>1</v>
      </c>
      <c r="F70" s="2">
        <v>2</v>
      </c>
      <c r="G70" s="2">
        <v>0</v>
      </c>
      <c r="H70" s="1">
        <v>44.448093414306598</v>
      </c>
      <c r="I70" s="2" t="s">
        <v>6</v>
      </c>
      <c r="J70" s="5"/>
    </row>
    <row r="71" spans="1:10" ht="15" customHeight="1" x14ac:dyDescent="0.25">
      <c r="A71" s="2" t="s">
        <v>99</v>
      </c>
      <c r="B71" s="1">
        <v>2588.3720930232598</v>
      </c>
      <c r="C71" s="1">
        <f t="shared" si="1"/>
        <v>3.4130267087551225</v>
      </c>
      <c r="D71" s="2">
        <v>0</v>
      </c>
      <c r="E71" s="2">
        <v>1</v>
      </c>
      <c r="F71" s="2">
        <v>3</v>
      </c>
      <c r="G71" s="2">
        <v>1</v>
      </c>
      <c r="H71" s="1">
        <v>46.452037811279297</v>
      </c>
      <c r="I71" s="2" t="s">
        <v>6</v>
      </c>
      <c r="J71" s="5"/>
    </row>
    <row r="72" spans="1:10" ht="15" customHeight="1" x14ac:dyDescent="0.25">
      <c r="A72" s="2" t="s">
        <v>118</v>
      </c>
      <c r="B72" s="1">
        <v>2669.7443181818198</v>
      </c>
      <c r="C72" s="1">
        <f t="shared" si="1"/>
        <v>3.4264696709077191</v>
      </c>
      <c r="D72" s="2">
        <v>0</v>
      </c>
      <c r="E72" s="2">
        <v>1</v>
      </c>
      <c r="F72" s="2">
        <v>4</v>
      </c>
      <c r="G72" s="2">
        <v>0</v>
      </c>
      <c r="H72" s="1">
        <v>46.7476997375488</v>
      </c>
      <c r="I72" s="2" t="s">
        <v>6</v>
      </c>
      <c r="J72" s="5"/>
    </row>
    <row r="73" spans="1:10" ht="15" customHeight="1" x14ac:dyDescent="0.25">
      <c r="A73" s="2" t="s">
        <v>139</v>
      </c>
      <c r="B73" s="1">
        <v>2779.4117647058802</v>
      </c>
      <c r="C73" s="1">
        <f t="shared" si="1"/>
        <v>3.4439528914670077</v>
      </c>
      <c r="D73" s="2">
        <v>0</v>
      </c>
      <c r="E73" s="2">
        <v>1</v>
      </c>
      <c r="F73" s="2">
        <v>5</v>
      </c>
      <c r="G73" s="2">
        <v>0</v>
      </c>
      <c r="H73" s="1">
        <v>22.404729843139599</v>
      </c>
      <c r="I73" s="2" t="s">
        <v>6</v>
      </c>
      <c r="J73" s="5"/>
    </row>
    <row r="74" spans="1:10" ht="15" customHeight="1" x14ac:dyDescent="0.25">
      <c r="A74" s="2" t="s">
        <v>46</v>
      </c>
      <c r="B74" s="1">
        <v>3018.0084745762701</v>
      </c>
      <c r="C74" s="1">
        <f t="shared" si="1"/>
        <v>3.4797204549414076</v>
      </c>
      <c r="D74" s="2">
        <v>0</v>
      </c>
      <c r="E74" s="2">
        <v>0</v>
      </c>
      <c r="F74" s="2">
        <v>0</v>
      </c>
      <c r="G74" s="2">
        <v>0</v>
      </c>
      <c r="H74" s="1">
        <v>3.1208934783935498</v>
      </c>
      <c r="I74" s="2" t="s">
        <v>6</v>
      </c>
      <c r="J74" s="5"/>
    </row>
    <row r="75" spans="1:10" ht="15" customHeight="1" x14ac:dyDescent="0.25">
      <c r="A75" s="2" t="s">
        <v>48</v>
      </c>
      <c r="B75" s="1">
        <v>3135.4166666666702</v>
      </c>
      <c r="C75" s="1">
        <f t="shared" si="1"/>
        <v>3.4962952625542756</v>
      </c>
      <c r="D75" s="2">
        <v>0</v>
      </c>
      <c r="E75" s="2">
        <v>0</v>
      </c>
      <c r="F75" s="2">
        <v>0</v>
      </c>
      <c r="G75" s="2">
        <v>0</v>
      </c>
      <c r="H75" s="1">
        <v>37.516426086425803</v>
      </c>
      <c r="I75" s="2" t="s">
        <v>6</v>
      </c>
      <c r="J75" s="5"/>
    </row>
    <row r="76" spans="1:10" ht="15" customHeight="1" x14ac:dyDescent="0.25">
      <c r="A76" s="2" t="s">
        <v>122</v>
      </c>
      <c r="B76" s="1">
        <v>3203.3554888507701</v>
      </c>
      <c r="C76" s="1">
        <f t="shared" si="1"/>
        <v>3.5056051366905141</v>
      </c>
      <c r="D76" s="2">
        <v>0</v>
      </c>
      <c r="E76" s="2">
        <v>1</v>
      </c>
      <c r="F76" s="2">
        <v>3</v>
      </c>
      <c r="G76" s="2">
        <v>0</v>
      </c>
      <c r="H76" s="1">
        <v>25.328516006469702</v>
      </c>
      <c r="I76" s="2" t="s">
        <v>6</v>
      </c>
      <c r="J76" s="5"/>
    </row>
    <row r="77" spans="1:10" ht="15" customHeight="1" x14ac:dyDescent="0.25">
      <c r="A77" s="2" t="s">
        <v>120</v>
      </c>
      <c r="B77" s="1">
        <v>3315.78947368421</v>
      </c>
      <c r="C77" s="1">
        <f t="shared" si="1"/>
        <v>3.5205869485007528</v>
      </c>
      <c r="D77" s="2">
        <v>0</v>
      </c>
      <c r="E77" s="2">
        <v>1</v>
      </c>
      <c r="F77" s="2">
        <v>5</v>
      </c>
      <c r="G77" s="2">
        <v>1</v>
      </c>
      <c r="H77" s="1">
        <v>9.5597896575927699</v>
      </c>
      <c r="I77" s="2" t="s">
        <v>6</v>
      </c>
      <c r="J77" s="5"/>
    </row>
    <row r="78" spans="1:10" ht="15" customHeight="1" x14ac:dyDescent="0.25">
      <c r="A78" s="2" t="s">
        <v>141</v>
      </c>
      <c r="B78" s="1">
        <v>3466.4235190097302</v>
      </c>
      <c r="C78" s="1">
        <f t="shared" si="1"/>
        <v>3.5398816226399505</v>
      </c>
      <c r="D78" s="2">
        <v>0</v>
      </c>
      <c r="E78" s="2">
        <v>1</v>
      </c>
      <c r="F78" s="2">
        <v>1</v>
      </c>
      <c r="G78" s="2">
        <v>0</v>
      </c>
      <c r="H78" s="1">
        <v>38.666229248046903</v>
      </c>
      <c r="I78" s="2" t="s">
        <v>6</v>
      </c>
      <c r="J78" s="5"/>
    </row>
    <row r="79" spans="1:10" ht="15" customHeight="1" x14ac:dyDescent="0.25">
      <c r="A79" s="2" t="s">
        <v>63</v>
      </c>
      <c r="B79" s="1">
        <v>3627.7480490523999</v>
      </c>
      <c r="C79" s="1">
        <f t="shared" si="1"/>
        <v>3.5596371172232661</v>
      </c>
      <c r="D79" s="2">
        <v>0</v>
      </c>
      <c r="E79" s="2">
        <v>0</v>
      </c>
      <c r="F79" s="2">
        <v>0</v>
      </c>
      <c r="G79" s="2">
        <v>0</v>
      </c>
      <c r="H79" s="1">
        <v>44.218135833740199</v>
      </c>
      <c r="I79" s="2" t="s">
        <v>6</v>
      </c>
      <c r="J79" s="5"/>
    </row>
    <row r="80" spans="1:10" ht="15" customHeight="1" x14ac:dyDescent="0.25">
      <c r="A80" s="2" t="s">
        <v>101</v>
      </c>
      <c r="B80" s="1">
        <v>3847.5889781859901</v>
      </c>
      <c r="C80" s="1">
        <f t="shared" si="1"/>
        <v>3.5851886719832726</v>
      </c>
      <c r="D80" s="2">
        <v>0</v>
      </c>
      <c r="E80" s="2">
        <v>1</v>
      </c>
      <c r="F80" s="2">
        <v>2</v>
      </c>
      <c r="G80" s="2">
        <v>0</v>
      </c>
      <c r="H80" s="1">
        <v>13.8961896896362</v>
      </c>
      <c r="I80" s="2" t="s">
        <v>6</v>
      </c>
      <c r="J80" s="5"/>
    </row>
    <row r="81" spans="1:10" ht="15" customHeight="1" x14ac:dyDescent="0.25">
      <c r="A81" s="2" t="s">
        <v>50</v>
      </c>
      <c r="B81" s="1">
        <v>3861.6666666666702</v>
      </c>
      <c r="C81" s="1">
        <f t="shared" si="1"/>
        <v>3.5867747834063324</v>
      </c>
      <c r="D81" s="2">
        <v>0</v>
      </c>
      <c r="E81" s="2">
        <v>0</v>
      </c>
      <c r="F81" s="2">
        <v>0</v>
      </c>
      <c r="G81" s="2">
        <v>0</v>
      </c>
      <c r="H81" s="1">
        <v>39.8817329406738</v>
      </c>
      <c r="I81" s="2" t="s">
        <v>6</v>
      </c>
      <c r="J81" s="5"/>
    </row>
    <row r="82" spans="1:10" ht="15" customHeight="1" x14ac:dyDescent="0.25">
      <c r="A82" s="2" t="s">
        <v>72</v>
      </c>
      <c r="B82" s="1">
        <v>4068.75</v>
      </c>
      <c r="C82" s="1">
        <f t="shared" si="1"/>
        <v>3.6094610059122672</v>
      </c>
      <c r="D82" s="2">
        <v>0</v>
      </c>
      <c r="E82" s="2">
        <v>0</v>
      </c>
      <c r="F82" s="2">
        <v>0</v>
      </c>
      <c r="G82" s="2">
        <v>1</v>
      </c>
      <c r="H82" s="1">
        <v>16.6228637695312</v>
      </c>
      <c r="I82" s="2" t="s">
        <v>6</v>
      </c>
      <c r="J82" s="5"/>
    </row>
    <row r="83" spans="1:10" ht="15" customHeight="1" x14ac:dyDescent="0.25">
      <c r="A83" s="2" t="s">
        <v>68</v>
      </c>
      <c r="B83" s="1">
        <v>4071.0526315789498</v>
      </c>
      <c r="C83" s="1">
        <f t="shared" si="1"/>
        <v>3.6097067170825574</v>
      </c>
      <c r="D83" s="2">
        <v>0</v>
      </c>
      <c r="E83" s="2">
        <v>0</v>
      </c>
      <c r="F83" s="2">
        <v>0</v>
      </c>
      <c r="G83" s="2">
        <v>1</v>
      </c>
      <c r="H83" s="1">
        <v>48.127464294433601</v>
      </c>
      <c r="I83" s="2" t="s">
        <v>6</v>
      </c>
      <c r="J83" s="5"/>
    </row>
    <row r="84" spans="1:10" ht="15" customHeight="1" x14ac:dyDescent="0.25">
      <c r="A84" s="2" t="s">
        <v>128</v>
      </c>
      <c r="B84" s="1">
        <v>4237.7533783783801</v>
      </c>
      <c r="C84" s="1">
        <f t="shared" si="1"/>
        <v>3.6271356787726226</v>
      </c>
      <c r="D84" s="2">
        <v>0</v>
      </c>
      <c r="E84" s="2">
        <v>1</v>
      </c>
      <c r="F84" s="2">
        <v>2</v>
      </c>
      <c r="G84" s="2">
        <v>1</v>
      </c>
      <c r="H84" s="1">
        <v>21.714849472045898</v>
      </c>
      <c r="I84" s="2" t="s">
        <v>6</v>
      </c>
      <c r="J84" s="5"/>
    </row>
    <row r="85" spans="1:10" ht="15" customHeight="1" x14ac:dyDescent="0.25">
      <c r="A85" s="2" t="s">
        <v>102</v>
      </c>
      <c r="B85" s="1">
        <v>4875</v>
      </c>
      <c r="C85" s="1">
        <f t="shared" si="1"/>
        <v>3.6879746200345558</v>
      </c>
      <c r="D85" s="2">
        <v>0</v>
      </c>
      <c r="E85" s="2">
        <v>1</v>
      </c>
      <c r="F85" s="2">
        <v>3</v>
      </c>
      <c r="G85" s="2">
        <v>0</v>
      </c>
      <c r="H85" s="1">
        <v>24.113008499145501</v>
      </c>
      <c r="I85" s="2" t="s">
        <v>6</v>
      </c>
      <c r="J85" s="5"/>
    </row>
    <row r="86" spans="1:10" ht="15" customHeight="1" x14ac:dyDescent="0.25">
      <c r="A86" s="2" t="s">
        <v>79</v>
      </c>
      <c r="B86" s="1">
        <v>5096.4622641509404</v>
      </c>
      <c r="C86" s="1">
        <f t="shared" si="1"/>
        <v>3.7072688129036191</v>
      </c>
      <c r="D86" s="2">
        <v>0</v>
      </c>
      <c r="E86" s="2">
        <v>0</v>
      </c>
      <c r="F86" s="2">
        <v>0</v>
      </c>
      <c r="G86" s="2">
        <v>1</v>
      </c>
      <c r="H86" s="1">
        <v>36.695137023925803</v>
      </c>
      <c r="I86" s="2" t="s">
        <v>6</v>
      </c>
      <c r="J86" s="5"/>
    </row>
    <row r="87" spans="1:10" ht="15" customHeight="1" x14ac:dyDescent="0.25">
      <c r="A87" s="2" t="s">
        <v>66</v>
      </c>
      <c r="B87" s="1">
        <v>5124</v>
      </c>
      <c r="C87" s="1">
        <f t="shared" si="1"/>
        <v>3.7096091210726487</v>
      </c>
      <c r="D87" s="2">
        <v>0</v>
      </c>
      <c r="E87" s="2">
        <v>0</v>
      </c>
      <c r="F87" s="2">
        <v>0</v>
      </c>
      <c r="G87" s="2">
        <v>0</v>
      </c>
      <c r="H87" s="1">
        <v>34.034164428710902</v>
      </c>
      <c r="I87" s="2" t="s">
        <v>6</v>
      </c>
      <c r="J87" s="5"/>
    </row>
    <row r="88" spans="1:10" ht="15" customHeight="1" x14ac:dyDescent="0.25">
      <c r="A88" s="2" t="s">
        <v>85</v>
      </c>
      <c r="B88" s="1">
        <v>5221.3114754098397</v>
      </c>
      <c r="C88" s="1">
        <f t="shared" si="1"/>
        <v>3.7177796016606024</v>
      </c>
      <c r="D88" s="2">
        <v>0</v>
      </c>
      <c r="E88" s="2">
        <v>1</v>
      </c>
      <c r="F88" s="2">
        <v>1</v>
      </c>
      <c r="G88" s="2">
        <v>1</v>
      </c>
      <c r="H88" s="1">
        <v>36.629436492919901</v>
      </c>
      <c r="I88" s="2" t="s">
        <v>6</v>
      </c>
      <c r="J88" s="5"/>
    </row>
    <row r="89" spans="1:10" ht="15" customHeight="1" x14ac:dyDescent="0.25">
      <c r="A89" s="2" t="s">
        <v>75</v>
      </c>
      <c r="B89" s="1">
        <v>5529.0948275862102</v>
      </c>
      <c r="C89" s="1">
        <f t="shared" si="1"/>
        <v>3.7426540384365228</v>
      </c>
      <c r="D89" s="2">
        <v>0</v>
      </c>
      <c r="E89" s="2">
        <v>0</v>
      </c>
      <c r="F89" s="2">
        <v>0</v>
      </c>
      <c r="G89" s="2">
        <v>1</v>
      </c>
      <c r="H89" s="1">
        <v>26.5111694335938</v>
      </c>
      <c r="I89" s="2" t="s">
        <v>6</v>
      </c>
      <c r="J89" s="5"/>
    </row>
    <row r="90" spans="1:10" ht="15" customHeight="1" x14ac:dyDescent="0.25">
      <c r="A90" s="2" t="s">
        <v>111</v>
      </c>
      <c r="B90" s="1">
        <v>5974.1379310344801</v>
      </c>
      <c r="C90" s="1">
        <f t="shared" si="1"/>
        <v>3.776275245384888</v>
      </c>
      <c r="D90" s="2">
        <v>0</v>
      </c>
      <c r="E90" s="2">
        <v>1</v>
      </c>
      <c r="F90" s="2">
        <v>2</v>
      </c>
      <c r="G90" s="2">
        <v>0</v>
      </c>
      <c r="H90" s="1">
        <v>27.7923793792725</v>
      </c>
      <c r="I90" s="2" t="s">
        <v>6</v>
      </c>
      <c r="J90" s="5"/>
    </row>
    <row r="91" spans="1:10" ht="15" customHeight="1" x14ac:dyDescent="0.25">
      <c r="A91" s="2" t="s">
        <v>105</v>
      </c>
      <c r="B91" s="1">
        <v>6032.2147651006699</v>
      </c>
      <c r="C91" s="1">
        <f t="shared" si="1"/>
        <v>3.7804767953348173</v>
      </c>
      <c r="D91" s="2">
        <v>0</v>
      </c>
      <c r="E91" s="2">
        <v>1</v>
      </c>
      <c r="F91" s="2">
        <v>5</v>
      </c>
      <c r="G91" s="2">
        <v>0</v>
      </c>
      <c r="H91" s="1">
        <v>10.9395532608032</v>
      </c>
      <c r="I91" s="2" t="s">
        <v>6</v>
      </c>
      <c r="J91" s="5"/>
    </row>
    <row r="92" spans="1:10" ht="15" customHeight="1" x14ac:dyDescent="0.25">
      <c r="A92" s="2" t="s">
        <v>34</v>
      </c>
      <c r="B92" s="1">
        <v>6096.77419354839</v>
      </c>
      <c r="C92" s="1">
        <f t="shared" si="1"/>
        <v>3.7851001103389716</v>
      </c>
      <c r="D92" s="2">
        <v>0</v>
      </c>
      <c r="E92" s="2">
        <v>0</v>
      </c>
      <c r="F92" s="2">
        <v>0</v>
      </c>
      <c r="G92" s="2">
        <v>1</v>
      </c>
      <c r="H92" s="1">
        <v>18.823915481567401</v>
      </c>
      <c r="I92" s="2" t="s">
        <v>6</v>
      </c>
      <c r="J92" s="5"/>
    </row>
    <row r="93" spans="1:10" ht="15" customHeight="1" x14ac:dyDescent="0.25">
      <c r="A93" s="2" t="s">
        <v>108</v>
      </c>
      <c r="B93" s="1">
        <v>6253.4247122762199</v>
      </c>
      <c r="C93" s="1">
        <f t="shared" si="1"/>
        <v>3.7961179255516404</v>
      </c>
      <c r="D93" s="2">
        <v>0</v>
      </c>
      <c r="E93" s="2">
        <v>1</v>
      </c>
      <c r="F93" s="2">
        <v>3</v>
      </c>
      <c r="G93" s="2">
        <v>1</v>
      </c>
      <c r="H93" s="1">
        <v>38.173454284667997</v>
      </c>
      <c r="I93" s="2" t="s">
        <v>6</v>
      </c>
      <c r="J93" s="5"/>
    </row>
    <row r="94" spans="1:10" ht="15" customHeight="1" x14ac:dyDescent="0.25">
      <c r="A94" s="2" t="s">
        <v>137</v>
      </c>
      <c r="B94" s="1">
        <v>6944.1562114356202</v>
      </c>
      <c r="C94" s="1">
        <f t="shared" si="1"/>
        <v>3.8416194818979044</v>
      </c>
      <c r="D94" s="2">
        <v>0</v>
      </c>
      <c r="E94" s="2">
        <v>1</v>
      </c>
      <c r="F94" s="2">
        <v>2</v>
      </c>
      <c r="G94" s="2">
        <v>0</v>
      </c>
      <c r="H94" s="1">
        <v>45.170825958252003</v>
      </c>
      <c r="I94" s="2" t="s">
        <v>6</v>
      </c>
      <c r="J94" s="5"/>
    </row>
    <row r="95" spans="1:10" ht="15" customHeight="1" x14ac:dyDescent="0.25">
      <c r="A95" s="2" t="s">
        <v>41</v>
      </c>
      <c r="B95" s="1">
        <v>7187.5</v>
      </c>
      <c r="C95" s="1">
        <f t="shared" si="1"/>
        <v>3.8565778576976868</v>
      </c>
      <c r="D95" s="2">
        <v>1</v>
      </c>
      <c r="E95" s="2">
        <v>1</v>
      </c>
      <c r="F95" s="2">
        <v>3</v>
      </c>
      <c r="G95" s="2">
        <v>0</v>
      </c>
      <c r="H95" s="1">
        <v>52.069644927978501</v>
      </c>
      <c r="I95" s="2" t="s">
        <v>6</v>
      </c>
      <c r="J95" s="5"/>
    </row>
    <row r="96" spans="1:10" ht="15" customHeight="1" x14ac:dyDescent="0.25">
      <c r="A96" s="2" t="s">
        <v>78</v>
      </c>
      <c r="B96" s="1">
        <v>7255.17767031119</v>
      </c>
      <c r="C96" s="1">
        <f t="shared" si="1"/>
        <v>3.8606480522377034</v>
      </c>
      <c r="D96" s="2">
        <v>0</v>
      </c>
      <c r="E96" s="2">
        <v>0</v>
      </c>
      <c r="F96" s="2">
        <v>0</v>
      </c>
      <c r="G96" s="2">
        <v>0</v>
      </c>
      <c r="H96" s="1">
        <v>12.713534355163601</v>
      </c>
      <c r="I96" s="2" t="s">
        <v>6</v>
      </c>
      <c r="J96" s="5"/>
    </row>
    <row r="97" spans="1:10" ht="15" customHeight="1" x14ac:dyDescent="0.25">
      <c r="A97" s="2" t="s">
        <v>117</v>
      </c>
      <c r="B97" s="1">
        <v>7443.7173913043498</v>
      </c>
      <c r="C97" s="1">
        <f t="shared" si="1"/>
        <v>3.8717898763170155</v>
      </c>
      <c r="D97" s="2">
        <v>0</v>
      </c>
      <c r="E97" s="2">
        <v>1</v>
      </c>
      <c r="F97" s="2">
        <v>5</v>
      </c>
      <c r="G97" s="2">
        <v>1</v>
      </c>
      <c r="H97" s="1">
        <v>15.834428787231399</v>
      </c>
      <c r="I97" s="2" t="s">
        <v>6</v>
      </c>
      <c r="J97" s="5"/>
    </row>
    <row r="98" spans="1:10" ht="15" customHeight="1" x14ac:dyDescent="0.25">
      <c r="A98" s="2" t="s">
        <v>130</v>
      </c>
      <c r="B98" s="1">
        <v>7564.3491124260399</v>
      </c>
      <c r="C98" s="1">
        <f t="shared" si="1"/>
        <v>3.8787715643429368</v>
      </c>
      <c r="D98" s="2">
        <v>0</v>
      </c>
      <c r="E98" s="2">
        <v>1</v>
      </c>
      <c r="F98" s="2">
        <v>3</v>
      </c>
      <c r="G98" s="2">
        <v>1</v>
      </c>
      <c r="H98" s="1">
        <v>48.521682739257798</v>
      </c>
      <c r="I98" s="2" t="s">
        <v>6</v>
      </c>
      <c r="J98" s="5"/>
    </row>
    <row r="99" spans="1:10" ht="15" customHeight="1" x14ac:dyDescent="0.25">
      <c r="A99" s="2" t="s">
        <v>77</v>
      </c>
      <c r="B99" s="1">
        <v>7887.6201923076896</v>
      </c>
      <c r="C99" s="1">
        <f t="shared" si="1"/>
        <v>3.8969459901232892</v>
      </c>
      <c r="D99" s="2">
        <v>0</v>
      </c>
      <c r="E99" s="2">
        <v>0</v>
      </c>
      <c r="F99" s="2">
        <v>0</v>
      </c>
      <c r="G99" s="2">
        <v>1</v>
      </c>
      <c r="H99" s="1">
        <v>34.921157836914098</v>
      </c>
      <c r="I99" s="2" t="s">
        <v>6</v>
      </c>
      <c r="J99" s="5"/>
    </row>
    <row r="100" spans="1:10" ht="15" customHeight="1" x14ac:dyDescent="0.25">
      <c r="A100" s="2" t="s">
        <v>135</v>
      </c>
      <c r="B100" s="1">
        <v>8622.5165562913899</v>
      </c>
      <c r="C100" s="1">
        <f t="shared" si="1"/>
        <v>3.9356340369390037</v>
      </c>
      <c r="D100" s="2">
        <v>0</v>
      </c>
      <c r="E100" s="2">
        <v>1</v>
      </c>
      <c r="F100" s="2">
        <v>1</v>
      </c>
      <c r="G100" s="2">
        <v>0</v>
      </c>
      <c r="H100" s="1">
        <v>18.035480499267599</v>
      </c>
      <c r="I100" s="2" t="s">
        <v>6</v>
      </c>
      <c r="J100" s="5"/>
    </row>
    <row r="101" spans="1:10" ht="15" customHeight="1" x14ac:dyDescent="0.25">
      <c r="A101" s="2" t="s">
        <v>91</v>
      </c>
      <c r="B101" s="1">
        <v>9578.9473684210498</v>
      </c>
      <c r="C101" s="1">
        <f t="shared" si="1"/>
        <v>3.9813177870322458</v>
      </c>
      <c r="D101" s="2">
        <v>0</v>
      </c>
      <c r="E101" s="2">
        <v>1</v>
      </c>
      <c r="F101" s="2">
        <v>4</v>
      </c>
      <c r="G101" s="2">
        <v>1</v>
      </c>
      <c r="H101" s="1">
        <v>22.4375820159912</v>
      </c>
      <c r="I101" s="2" t="s">
        <v>6</v>
      </c>
      <c r="J101" s="5"/>
    </row>
    <row r="102" spans="1:10" ht="15" customHeight="1" x14ac:dyDescent="0.25">
      <c r="A102" s="2" t="s">
        <v>64</v>
      </c>
      <c r="B102" s="1">
        <v>9655.7432432432397</v>
      </c>
      <c r="C102" s="1">
        <f t="shared" si="1"/>
        <v>3.9847857088783152</v>
      </c>
      <c r="D102" s="2">
        <v>0</v>
      </c>
      <c r="E102" s="2">
        <v>0</v>
      </c>
      <c r="F102" s="2">
        <v>0</v>
      </c>
      <c r="G102" s="2">
        <v>0</v>
      </c>
      <c r="H102" s="1">
        <v>59.494087219238303</v>
      </c>
      <c r="I102" s="2" t="s">
        <v>6</v>
      </c>
      <c r="J102" s="5"/>
    </row>
    <row r="103" spans="1:10" ht="15" customHeight="1" x14ac:dyDescent="0.25">
      <c r="A103" s="2" t="s">
        <v>121</v>
      </c>
      <c r="B103" s="1">
        <v>9774.2647058823495</v>
      </c>
      <c r="C103" s="1">
        <f t="shared" si="1"/>
        <v>3.9900840963810569</v>
      </c>
      <c r="D103" s="2">
        <v>0</v>
      </c>
      <c r="E103" s="2">
        <v>1</v>
      </c>
      <c r="F103" s="2">
        <v>3</v>
      </c>
      <c r="G103" s="2">
        <v>0</v>
      </c>
      <c r="H103" s="1">
        <v>25.328516006469702</v>
      </c>
      <c r="I103" s="2" t="s">
        <v>6</v>
      </c>
      <c r="J103" s="5"/>
    </row>
    <row r="104" spans="1:10" ht="15" customHeight="1" x14ac:dyDescent="0.25">
      <c r="A104" s="2" t="s">
        <v>107</v>
      </c>
      <c r="B104" s="1">
        <v>9996.5753424657505</v>
      </c>
      <c r="C104" s="1">
        <f t="shared" si="1"/>
        <v>3.9998512435395961</v>
      </c>
      <c r="D104" s="2">
        <v>0</v>
      </c>
      <c r="E104" s="2">
        <v>1</v>
      </c>
      <c r="F104" s="2">
        <v>6</v>
      </c>
      <c r="G104" s="2">
        <v>1</v>
      </c>
      <c r="H104" s="1">
        <v>16.885677337646499</v>
      </c>
      <c r="I104" s="2" t="s">
        <v>6</v>
      </c>
      <c r="J104" s="5"/>
    </row>
    <row r="105" spans="1:10" ht="15" customHeight="1" x14ac:dyDescent="0.25">
      <c r="A105" s="2" t="s">
        <v>56</v>
      </c>
      <c r="B105" s="1">
        <v>10600.6047683448</v>
      </c>
      <c r="C105" s="1">
        <f t="shared" si="1"/>
        <v>4.0253306426291822</v>
      </c>
      <c r="D105" s="2">
        <v>0</v>
      </c>
      <c r="E105" s="2">
        <v>0</v>
      </c>
      <c r="F105" s="2">
        <v>0</v>
      </c>
      <c r="G105" s="2">
        <v>1</v>
      </c>
      <c r="H105" s="1">
        <v>12.8449411392212</v>
      </c>
      <c r="I105" s="2" t="s">
        <v>6</v>
      </c>
      <c r="J105" s="5"/>
    </row>
    <row r="106" spans="1:10" ht="15" customHeight="1" x14ac:dyDescent="0.25">
      <c r="A106" s="2" t="s">
        <v>45</v>
      </c>
      <c r="B106" s="1">
        <v>11276.785714285699</v>
      </c>
      <c r="C106" s="1">
        <f t="shared" si="1"/>
        <v>4.052185327885149</v>
      </c>
      <c r="D106" s="2">
        <v>0</v>
      </c>
      <c r="E106" s="2">
        <v>0</v>
      </c>
      <c r="F106" s="2">
        <v>0</v>
      </c>
      <c r="G106" s="2">
        <v>1</v>
      </c>
      <c r="H106" s="1">
        <v>32.293033599853501</v>
      </c>
      <c r="I106" s="2" t="s">
        <v>6</v>
      </c>
      <c r="J106" s="5"/>
    </row>
    <row r="107" spans="1:10" ht="15" customHeight="1" x14ac:dyDescent="0.25">
      <c r="A107" s="2" t="s">
        <v>89</v>
      </c>
      <c r="B107" s="1">
        <v>12128.164556962</v>
      </c>
      <c r="C107" s="1">
        <f t="shared" si="1"/>
        <v>4.0837950809080077</v>
      </c>
      <c r="D107" s="2">
        <v>0</v>
      </c>
      <c r="E107" s="2">
        <v>1</v>
      </c>
      <c r="F107" s="2">
        <v>2</v>
      </c>
      <c r="G107" s="2">
        <v>1</v>
      </c>
      <c r="H107" s="1">
        <v>24.178712844848601</v>
      </c>
      <c r="I107" s="2" t="s">
        <v>6</v>
      </c>
      <c r="J107" s="5"/>
    </row>
    <row r="108" spans="1:10" ht="15" customHeight="1" x14ac:dyDescent="0.25">
      <c r="A108" s="2" t="s">
        <v>113</v>
      </c>
      <c r="B108" s="1">
        <v>12188.6384335155</v>
      </c>
      <c r="C108" s="1">
        <f t="shared" si="1"/>
        <v>4.085955194228938</v>
      </c>
      <c r="D108" s="2">
        <v>0</v>
      </c>
      <c r="E108" s="2">
        <v>1</v>
      </c>
      <c r="F108" s="2">
        <v>4</v>
      </c>
      <c r="G108" s="2">
        <v>1</v>
      </c>
      <c r="H108" s="1">
        <v>37.3193168640137</v>
      </c>
      <c r="I108" s="2" t="s">
        <v>6</v>
      </c>
      <c r="J108" s="5"/>
    </row>
    <row r="109" spans="1:10" ht="15" customHeight="1" x14ac:dyDescent="0.25">
      <c r="A109" s="2" t="s">
        <v>147</v>
      </c>
      <c r="B109" s="1">
        <v>12632.8125</v>
      </c>
      <c r="C109" s="1">
        <f t="shared" si="1"/>
        <v>4.101500050258533</v>
      </c>
      <c r="D109" s="2">
        <v>1</v>
      </c>
      <c r="E109" s="2">
        <v>1</v>
      </c>
      <c r="F109" s="2">
        <v>4</v>
      </c>
      <c r="G109" s="2">
        <v>0</v>
      </c>
      <c r="H109" s="1">
        <v>8.0157690048217791</v>
      </c>
      <c r="I109" s="2" t="s">
        <v>6</v>
      </c>
      <c r="J109" s="5"/>
    </row>
    <row r="110" spans="1:10" ht="15" customHeight="1" x14ac:dyDescent="0.25">
      <c r="A110" s="2" t="s">
        <v>30</v>
      </c>
      <c r="B110" s="1">
        <v>13918.902439024399</v>
      </c>
      <c r="C110" s="1">
        <f t="shared" si="1"/>
        <v>4.1436049907725163</v>
      </c>
      <c r="D110" s="2">
        <v>0</v>
      </c>
      <c r="E110" s="2">
        <v>0</v>
      </c>
      <c r="F110" s="2">
        <v>0</v>
      </c>
      <c r="G110" s="2">
        <v>1</v>
      </c>
      <c r="H110" s="1">
        <v>55.880420684814503</v>
      </c>
      <c r="I110" s="2" t="s">
        <v>6</v>
      </c>
      <c r="J110" s="5"/>
    </row>
    <row r="111" spans="1:10" ht="15" customHeight="1" x14ac:dyDescent="0.25">
      <c r="A111" s="2" t="s">
        <v>112</v>
      </c>
      <c r="B111" s="1">
        <v>14392.6829268293</v>
      </c>
      <c r="C111" s="1">
        <f t="shared" si="1"/>
        <v>4.1581417579192648</v>
      </c>
      <c r="D111" s="2">
        <v>0</v>
      </c>
      <c r="E111" s="2">
        <v>1</v>
      </c>
      <c r="F111" s="2">
        <v>4</v>
      </c>
      <c r="G111" s="2">
        <v>0</v>
      </c>
      <c r="H111" s="1">
        <v>8.9356107711791992</v>
      </c>
      <c r="I111" s="2" t="s">
        <v>6</v>
      </c>
      <c r="J111" s="5"/>
    </row>
    <row r="112" spans="1:10" ht="15" customHeight="1" x14ac:dyDescent="0.25">
      <c r="A112" s="2" t="s">
        <v>144</v>
      </c>
      <c r="B112" s="1">
        <v>15679.166666666701</v>
      </c>
      <c r="C112" s="1">
        <f t="shared" si="1"/>
        <v>4.1953229766082591</v>
      </c>
      <c r="D112" s="2">
        <v>0</v>
      </c>
      <c r="E112" s="2">
        <v>1</v>
      </c>
      <c r="F112" s="2">
        <v>3</v>
      </c>
      <c r="G112" s="2">
        <v>0</v>
      </c>
      <c r="H112" s="1">
        <v>5.7161631584167498</v>
      </c>
      <c r="I112" s="2" t="s">
        <v>6</v>
      </c>
      <c r="J112" s="5"/>
    </row>
    <row r="113" spans="1:10" ht="15" customHeight="1" x14ac:dyDescent="0.25">
      <c r="A113" s="2" t="s">
        <v>92</v>
      </c>
      <c r="B113" s="1">
        <v>17653.958944281501</v>
      </c>
      <c r="C113" s="1">
        <f t="shared" si="1"/>
        <v>4.2468421122653259</v>
      </c>
      <c r="D113" s="2">
        <v>0</v>
      </c>
      <c r="E113" s="2">
        <v>1</v>
      </c>
      <c r="F113" s="2">
        <v>4</v>
      </c>
      <c r="G113" s="2">
        <v>0</v>
      </c>
      <c r="H113" s="1">
        <v>4.1721420288085902</v>
      </c>
      <c r="I113" s="2" t="s">
        <v>6</v>
      </c>
      <c r="J113" s="5"/>
    </row>
    <row r="114" spans="1:10" ht="15" customHeight="1" x14ac:dyDescent="0.25">
      <c r="A114" s="2" t="s">
        <v>96</v>
      </c>
      <c r="B114" s="1">
        <v>18064.354066985601</v>
      </c>
      <c r="C114" s="1">
        <f t="shared" si="1"/>
        <v>4.2568224369718966</v>
      </c>
      <c r="D114" s="2">
        <v>0</v>
      </c>
      <c r="E114" s="2">
        <v>1</v>
      </c>
      <c r="F114" s="2">
        <v>2</v>
      </c>
      <c r="G114" s="2">
        <v>1</v>
      </c>
      <c r="H114" s="1">
        <v>24.572931289672901</v>
      </c>
      <c r="I114" s="2" t="s">
        <v>6</v>
      </c>
      <c r="J114" s="5"/>
    </row>
    <row r="115" spans="1:10" ht="15" customHeight="1" x14ac:dyDescent="0.25">
      <c r="A115" s="2" t="s">
        <v>31</v>
      </c>
      <c r="B115" s="1">
        <v>21257.668711656399</v>
      </c>
      <c r="C115" s="1">
        <f t="shared" si="1"/>
        <v>4.3275156345438672</v>
      </c>
      <c r="D115" s="2">
        <v>0</v>
      </c>
      <c r="E115" s="2">
        <v>1</v>
      </c>
      <c r="F115" s="2">
        <v>4</v>
      </c>
      <c r="G115" s="2">
        <v>0</v>
      </c>
      <c r="H115" s="1">
        <v>45.072273254394503</v>
      </c>
      <c r="I115" s="2" t="s">
        <v>6</v>
      </c>
      <c r="J115" s="5"/>
    </row>
    <row r="116" spans="1:10" ht="15" customHeight="1" x14ac:dyDescent="0.25">
      <c r="A116" s="2" t="s">
        <v>58</v>
      </c>
      <c r="B116" s="1">
        <v>23281.034482758601</v>
      </c>
      <c r="C116" s="1">
        <f t="shared" si="1"/>
        <v>4.3670022740952037</v>
      </c>
      <c r="D116" s="2">
        <v>0</v>
      </c>
      <c r="E116" s="2">
        <v>0</v>
      </c>
      <c r="F116" s="2">
        <v>0</v>
      </c>
      <c r="G116" s="2">
        <v>0</v>
      </c>
      <c r="H116" s="1">
        <v>18.331142425537099</v>
      </c>
      <c r="I116" s="2" t="s">
        <v>6</v>
      </c>
      <c r="J116" s="5"/>
    </row>
    <row r="117" spans="1:10" ht="15" customHeight="1" x14ac:dyDescent="0.25">
      <c r="A117" s="2" t="s">
        <v>146</v>
      </c>
      <c r="B117" s="1">
        <v>23527.777777777799</v>
      </c>
      <c r="C117" s="1">
        <f t="shared" si="1"/>
        <v>4.3715809095634199</v>
      </c>
      <c r="D117" s="2">
        <v>1</v>
      </c>
      <c r="E117" s="2">
        <v>1</v>
      </c>
      <c r="F117" s="2">
        <v>3</v>
      </c>
      <c r="G117" s="2">
        <v>1</v>
      </c>
      <c r="H117" s="1">
        <v>6.7017083168029803</v>
      </c>
      <c r="I117" s="2" t="s">
        <v>6</v>
      </c>
      <c r="J117" s="5"/>
    </row>
    <row r="118" spans="1:10" ht="15" customHeight="1" x14ac:dyDescent="0.25">
      <c r="A118" s="2" t="s">
        <v>132</v>
      </c>
      <c r="B118" s="1">
        <v>35536.556603773599</v>
      </c>
      <c r="C118" s="1">
        <f t="shared" si="1"/>
        <v>4.5506753435472165</v>
      </c>
      <c r="D118" s="2">
        <v>0</v>
      </c>
      <c r="E118" s="2">
        <v>1</v>
      </c>
      <c r="F118" s="2">
        <v>4</v>
      </c>
      <c r="G118" s="2">
        <v>0</v>
      </c>
      <c r="H118" s="1">
        <v>29.500656127929702</v>
      </c>
      <c r="I118" s="2" t="s">
        <v>6</v>
      </c>
      <c r="J118" s="5"/>
    </row>
    <row r="119" spans="1:10" ht="15" customHeight="1" x14ac:dyDescent="0.25">
      <c r="A119" s="2" t="s">
        <v>142</v>
      </c>
      <c r="B119" s="1">
        <v>67285.714285714304</v>
      </c>
      <c r="C119" s="1">
        <f t="shared" si="1"/>
        <v>4.8279228671146397</v>
      </c>
      <c r="D119" s="2">
        <v>0</v>
      </c>
      <c r="E119" s="2">
        <v>1</v>
      </c>
      <c r="F119" s="2">
        <v>3</v>
      </c>
      <c r="G119" s="2">
        <v>0</v>
      </c>
      <c r="H119" s="1">
        <v>8.5413932800293004</v>
      </c>
      <c r="I119" s="2" t="s">
        <v>6</v>
      </c>
      <c r="J119" s="5"/>
    </row>
    <row r="120" spans="1:10" ht="15" customHeight="1" x14ac:dyDescent="0.25">
      <c r="A120" s="2" t="s">
        <v>70</v>
      </c>
      <c r="B120" s="1">
        <v>74657.608695652205</v>
      </c>
      <c r="C120" s="1">
        <f t="shared" si="1"/>
        <v>4.8730740752378239</v>
      </c>
      <c r="D120" s="2">
        <v>0</v>
      </c>
      <c r="E120" s="2">
        <v>0</v>
      </c>
      <c r="F120" s="2">
        <v>0</v>
      </c>
      <c r="G120" s="2">
        <v>0</v>
      </c>
      <c r="H120" s="1">
        <v>6.9645204544067401</v>
      </c>
      <c r="I120" s="2" t="s">
        <v>6</v>
      </c>
      <c r="J120" s="5"/>
    </row>
    <row r="121" spans="1:10" ht="15" customHeight="1" x14ac:dyDescent="0.25">
      <c r="A121" s="2" t="s">
        <v>126</v>
      </c>
      <c r="B121" s="1">
        <v>95198.863636363603</v>
      </c>
      <c r="C121" s="1">
        <f t="shared" si="1"/>
        <v>4.9786317643571403</v>
      </c>
      <c r="D121" s="2">
        <v>0</v>
      </c>
      <c r="E121" s="2">
        <v>1</v>
      </c>
      <c r="F121" s="2">
        <v>2</v>
      </c>
      <c r="G121" s="2">
        <v>0</v>
      </c>
      <c r="H121" s="1">
        <v>11.925098419189499</v>
      </c>
      <c r="I121" s="2" t="s">
        <v>6</v>
      </c>
      <c r="J121" s="5"/>
    </row>
    <row r="122" spans="1:10" x14ac:dyDescent="0.25">
      <c r="A122" s="2" t="s">
        <v>172</v>
      </c>
      <c r="B122" s="1">
        <v>60.141556514701897</v>
      </c>
      <c r="C122" s="1">
        <f t="shared" si="1"/>
        <v>1.7791746638210071</v>
      </c>
      <c r="D122" s="2">
        <v>0</v>
      </c>
      <c r="E122" s="2">
        <v>0</v>
      </c>
      <c r="F122" s="2">
        <v>0</v>
      </c>
      <c r="G122" s="2">
        <v>1</v>
      </c>
      <c r="H122" s="1">
        <v>2.3666666666666698</v>
      </c>
      <c r="I122" s="2" t="s">
        <v>13</v>
      </c>
    </row>
    <row r="123" spans="1:10" x14ac:dyDescent="0.25">
      <c r="A123" s="2" t="s">
        <v>203</v>
      </c>
      <c r="B123" s="1">
        <v>73.808223494197307</v>
      </c>
      <c r="C123" s="1">
        <f t="shared" si="1"/>
        <v>1.8681047523269174</v>
      </c>
      <c r="D123" s="2">
        <v>1</v>
      </c>
      <c r="E123" s="2">
        <v>1</v>
      </c>
      <c r="F123" s="2">
        <v>2</v>
      </c>
      <c r="G123" s="2">
        <v>1</v>
      </c>
      <c r="H123" s="1">
        <v>7.4</v>
      </c>
      <c r="I123" s="2" t="s">
        <v>13</v>
      </c>
    </row>
    <row r="124" spans="1:10" x14ac:dyDescent="0.25">
      <c r="A124" s="2" t="s">
        <v>173</v>
      </c>
      <c r="B124" s="1">
        <v>74.792089249492903</v>
      </c>
      <c r="C124" s="1">
        <f t="shared" si="1"/>
        <v>1.8738556650171647</v>
      </c>
      <c r="D124" s="2">
        <v>0</v>
      </c>
      <c r="E124" s="2">
        <v>0</v>
      </c>
      <c r="F124" s="2">
        <v>0</v>
      </c>
      <c r="G124" s="2">
        <v>0</v>
      </c>
      <c r="H124" s="1">
        <v>17.266666666666701</v>
      </c>
      <c r="I124" s="2" t="s">
        <v>13</v>
      </c>
    </row>
    <row r="125" spans="1:10" x14ac:dyDescent="0.25">
      <c r="A125" s="2" t="s">
        <v>152</v>
      </c>
      <c r="B125" s="1">
        <v>137.27155910908101</v>
      </c>
      <c r="C125" s="1">
        <f t="shared" si="1"/>
        <v>2.1375805663594307</v>
      </c>
      <c r="D125" s="2">
        <v>0</v>
      </c>
      <c r="E125" s="2">
        <v>1</v>
      </c>
      <c r="F125" s="2">
        <v>2</v>
      </c>
      <c r="G125" s="2">
        <v>0</v>
      </c>
      <c r="H125" s="1">
        <v>3.43333333333333</v>
      </c>
      <c r="I125" s="2" t="s">
        <v>13</v>
      </c>
    </row>
    <row r="126" spans="1:10" x14ac:dyDescent="0.25">
      <c r="A126" s="2" t="s">
        <v>149</v>
      </c>
      <c r="B126" s="1">
        <v>140.63416247397601</v>
      </c>
      <c r="C126" s="1">
        <f t="shared" si="1"/>
        <v>2.1480908311515123</v>
      </c>
      <c r="D126" s="2">
        <v>0</v>
      </c>
      <c r="E126" s="2">
        <v>0</v>
      </c>
      <c r="F126" s="2">
        <v>0</v>
      </c>
      <c r="G126" s="2">
        <v>1</v>
      </c>
      <c r="H126" s="1">
        <v>3.93333333333333</v>
      </c>
      <c r="I126" s="2" t="s">
        <v>13</v>
      </c>
    </row>
    <row r="127" spans="1:10" x14ac:dyDescent="0.25">
      <c r="A127" s="2" t="s">
        <v>186</v>
      </c>
      <c r="B127" s="1">
        <v>166.04651162790699</v>
      </c>
      <c r="C127" s="1">
        <f t="shared" si="1"/>
        <v>2.2202297561965878</v>
      </c>
      <c r="D127" s="2">
        <v>0</v>
      </c>
      <c r="E127" s="2">
        <v>1</v>
      </c>
      <c r="F127" s="2">
        <v>2</v>
      </c>
      <c r="G127" s="2">
        <v>1</v>
      </c>
      <c r="H127" s="1">
        <v>4.3333333333333304</v>
      </c>
      <c r="I127" s="2" t="s">
        <v>13</v>
      </c>
    </row>
    <row r="128" spans="1:10" x14ac:dyDescent="0.25">
      <c r="A128" s="2" t="s">
        <v>200</v>
      </c>
      <c r="B128" s="1">
        <v>170.538283248082</v>
      </c>
      <c r="C128" s="1">
        <f t="shared" si="1"/>
        <v>2.2318218867718418</v>
      </c>
      <c r="D128" s="2">
        <v>0</v>
      </c>
      <c r="E128" s="2">
        <v>1</v>
      </c>
      <c r="F128" s="2">
        <v>1</v>
      </c>
      <c r="G128" s="2">
        <v>0</v>
      </c>
      <c r="H128" s="1">
        <v>4.2666666666666702</v>
      </c>
      <c r="I128" s="2" t="s">
        <v>13</v>
      </c>
    </row>
    <row r="129" spans="1:9" x14ac:dyDescent="0.25">
      <c r="A129" s="2" t="s">
        <v>187</v>
      </c>
      <c r="B129" s="1">
        <v>216.70745019920301</v>
      </c>
      <c r="C129" s="1">
        <f t="shared" si="1"/>
        <v>2.335873842214069</v>
      </c>
      <c r="D129" s="2">
        <v>0</v>
      </c>
      <c r="E129" s="2">
        <v>1</v>
      </c>
      <c r="F129" s="2">
        <v>3</v>
      </c>
      <c r="G129" s="2">
        <v>0</v>
      </c>
      <c r="H129" s="1">
        <v>21.1</v>
      </c>
      <c r="I129" s="2" t="s">
        <v>13</v>
      </c>
    </row>
    <row r="130" spans="1:9" x14ac:dyDescent="0.25">
      <c r="A130" s="2" t="s">
        <v>175</v>
      </c>
      <c r="B130" s="1">
        <v>308.69952269111297</v>
      </c>
      <c r="C130" s="1">
        <f t="shared" si="1"/>
        <v>2.4895359579797436</v>
      </c>
      <c r="D130" s="2">
        <v>0</v>
      </c>
      <c r="E130" s="2">
        <v>0</v>
      </c>
      <c r="F130" s="2">
        <v>0</v>
      </c>
      <c r="G130" s="2">
        <v>1</v>
      </c>
      <c r="H130" s="1">
        <v>22.1666666666667</v>
      </c>
      <c r="I130" s="2" t="s">
        <v>13</v>
      </c>
    </row>
    <row r="131" spans="1:9" x14ac:dyDescent="0.25">
      <c r="A131" s="2" t="s">
        <v>158</v>
      </c>
      <c r="B131" s="1">
        <v>331.03458055245699</v>
      </c>
      <c r="C131" s="1">
        <f t="shared" ref="C131:C186" si="2">LOG10(B131)</f>
        <v>2.5198733634393831</v>
      </c>
      <c r="D131" s="2">
        <v>0</v>
      </c>
      <c r="E131" s="2">
        <v>0</v>
      </c>
      <c r="F131" s="2">
        <v>0</v>
      </c>
      <c r="G131" s="2">
        <v>0</v>
      </c>
      <c r="H131" s="1">
        <v>31.8333333333333</v>
      </c>
      <c r="I131" s="2" t="s">
        <v>13</v>
      </c>
    </row>
    <row r="132" spans="1:9" x14ac:dyDescent="0.25">
      <c r="A132" s="2" t="s">
        <v>159</v>
      </c>
      <c r="B132" s="1">
        <v>341.83831171213001</v>
      </c>
      <c r="C132" s="1">
        <f t="shared" si="2"/>
        <v>2.5338207348994852</v>
      </c>
      <c r="D132" s="2">
        <v>0</v>
      </c>
      <c r="E132" s="2">
        <v>0</v>
      </c>
      <c r="F132" s="2">
        <v>0</v>
      </c>
      <c r="G132" s="2">
        <v>0</v>
      </c>
      <c r="H132" s="1">
        <v>6.1</v>
      </c>
      <c r="I132" s="2" t="s">
        <v>13</v>
      </c>
    </row>
    <row r="133" spans="1:9" x14ac:dyDescent="0.25">
      <c r="A133" s="2" t="s">
        <v>155</v>
      </c>
      <c r="B133" s="1">
        <v>384.11970313173498</v>
      </c>
      <c r="C133" s="1">
        <f t="shared" si="2"/>
        <v>2.5844665845458672</v>
      </c>
      <c r="D133" s="2">
        <v>0</v>
      </c>
      <c r="E133" s="2">
        <v>0</v>
      </c>
      <c r="F133" s="2">
        <v>0</v>
      </c>
      <c r="G133" s="2">
        <v>0</v>
      </c>
      <c r="H133" s="1">
        <v>29.3</v>
      </c>
      <c r="I133" s="2" t="s">
        <v>13</v>
      </c>
    </row>
    <row r="134" spans="1:9" x14ac:dyDescent="0.25">
      <c r="A134" s="2" t="s">
        <v>164</v>
      </c>
      <c r="B134" s="1">
        <v>478.852578896522</v>
      </c>
      <c r="C134" s="1">
        <f t="shared" si="2"/>
        <v>2.6802018306878623</v>
      </c>
      <c r="D134" s="2">
        <v>0</v>
      </c>
      <c r="E134" s="2">
        <v>0</v>
      </c>
      <c r="F134" s="2">
        <v>0</v>
      </c>
      <c r="G134" s="2">
        <v>0</v>
      </c>
      <c r="H134" s="1">
        <v>24.3333333333333</v>
      </c>
      <c r="I134" s="2" t="s">
        <v>13</v>
      </c>
    </row>
    <row r="135" spans="1:9" x14ac:dyDescent="0.25">
      <c r="A135" s="2" t="s">
        <v>199</v>
      </c>
      <c r="B135" s="1">
        <v>485.64873417721498</v>
      </c>
      <c r="C135" s="1">
        <f t="shared" si="2"/>
        <v>2.6863222611031787</v>
      </c>
      <c r="D135" s="2">
        <v>0</v>
      </c>
      <c r="E135" s="2">
        <v>1</v>
      </c>
      <c r="F135" s="2">
        <v>4</v>
      </c>
      <c r="G135" s="2">
        <v>0</v>
      </c>
      <c r="H135" s="1">
        <v>17.766666666666701</v>
      </c>
      <c r="I135" s="2" t="s">
        <v>13</v>
      </c>
    </row>
    <row r="136" spans="1:9" x14ac:dyDescent="0.25">
      <c r="A136" s="2" t="s">
        <v>188</v>
      </c>
      <c r="B136" s="1">
        <v>553.16088516746402</v>
      </c>
      <c r="C136" s="1">
        <f t="shared" si="2"/>
        <v>2.7428514629113918</v>
      </c>
      <c r="D136" s="2">
        <v>0</v>
      </c>
      <c r="E136" s="2">
        <v>1</v>
      </c>
      <c r="F136" s="2">
        <v>3</v>
      </c>
      <c r="G136" s="2">
        <v>1</v>
      </c>
      <c r="H136" s="1">
        <v>4.93333333333333</v>
      </c>
      <c r="I136" s="2" t="s">
        <v>13</v>
      </c>
    </row>
    <row r="137" spans="1:9" x14ac:dyDescent="0.25">
      <c r="A137" s="2" t="s">
        <v>184</v>
      </c>
      <c r="B137" s="1">
        <v>659.13242846661797</v>
      </c>
      <c r="C137" s="1">
        <f t="shared" si="2"/>
        <v>2.818972678895002</v>
      </c>
      <c r="D137" s="2">
        <v>0</v>
      </c>
      <c r="E137" s="2">
        <v>1</v>
      </c>
      <c r="F137" s="2">
        <v>1</v>
      </c>
      <c r="G137" s="2">
        <v>0</v>
      </c>
      <c r="H137" s="1">
        <v>18.566666666666698</v>
      </c>
      <c r="I137" s="2" t="s">
        <v>13</v>
      </c>
    </row>
    <row r="138" spans="1:9" x14ac:dyDescent="0.25">
      <c r="A138" s="2" t="s">
        <v>151</v>
      </c>
      <c r="B138" s="1">
        <v>815.84466019417505</v>
      </c>
      <c r="C138" s="1">
        <f t="shared" si="2"/>
        <v>2.9116074753681946</v>
      </c>
      <c r="D138" s="2">
        <v>0</v>
      </c>
      <c r="E138" s="2">
        <v>0</v>
      </c>
      <c r="F138" s="2">
        <v>0</v>
      </c>
      <c r="G138" s="2">
        <v>1</v>
      </c>
      <c r="H138" s="1">
        <v>17.8333333333333</v>
      </c>
      <c r="I138" s="2" t="s">
        <v>13</v>
      </c>
    </row>
    <row r="139" spans="1:9" x14ac:dyDescent="0.25">
      <c r="A139" s="2" t="s">
        <v>182</v>
      </c>
      <c r="B139" s="1">
        <v>831.6</v>
      </c>
      <c r="C139" s="1">
        <f t="shared" si="2"/>
        <v>2.9199144806594317</v>
      </c>
      <c r="D139" s="2">
        <v>0</v>
      </c>
      <c r="E139" s="2">
        <v>1</v>
      </c>
      <c r="F139" s="2">
        <v>3</v>
      </c>
      <c r="G139" s="2">
        <v>1</v>
      </c>
      <c r="H139" s="1">
        <v>25.7</v>
      </c>
      <c r="I139" s="2" t="s">
        <v>13</v>
      </c>
    </row>
    <row r="140" spans="1:9" x14ac:dyDescent="0.25">
      <c r="A140" s="2" t="s">
        <v>176</v>
      </c>
      <c r="B140" s="1">
        <v>984.41345365053303</v>
      </c>
      <c r="C140" s="1">
        <f t="shared" si="2"/>
        <v>2.9931775404292429</v>
      </c>
      <c r="D140" s="2">
        <v>0</v>
      </c>
      <c r="E140" s="2">
        <v>1</v>
      </c>
      <c r="F140" s="2">
        <v>2</v>
      </c>
      <c r="G140" s="2">
        <v>0</v>
      </c>
      <c r="H140" s="1">
        <v>23.6666666666667</v>
      </c>
      <c r="I140" s="2" t="s">
        <v>13</v>
      </c>
    </row>
    <row r="141" spans="1:9" x14ac:dyDescent="0.25">
      <c r="A141" s="2" t="s">
        <v>168</v>
      </c>
      <c r="B141" s="1">
        <v>997.75069881202</v>
      </c>
      <c r="C141" s="1">
        <f t="shared" si="2"/>
        <v>2.9990220406305514</v>
      </c>
      <c r="D141" s="2">
        <v>0</v>
      </c>
      <c r="E141" s="2">
        <v>0</v>
      </c>
      <c r="F141" s="2">
        <v>0</v>
      </c>
      <c r="G141" s="2">
        <v>1</v>
      </c>
      <c r="H141" s="1">
        <v>14.133333333333301</v>
      </c>
      <c r="I141" s="2" t="s">
        <v>13</v>
      </c>
    </row>
    <row r="142" spans="1:9" x14ac:dyDescent="0.25">
      <c r="A142" s="2" t="s">
        <v>157</v>
      </c>
      <c r="B142" s="1">
        <v>1027.23488015608</v>
      </c>
      <c r="C142" s="1">
        <f t="shared" si="2"/>
        <v>3.011669757611585</v>
      </c>
      <c r="D142" s="2">
        <v>0</v>
      </c>
      <c r="E142" s="2">
        <v>1</v>
      </c>
      <c r="F142" s="2">
        <v>1</v>
      </c>
      <c r="G142" s="2">
        <v>1</v>
      </c>
      <c r="H142" s="1">
        <v>6.06666666666667</v>
      </c>
      <c r="I142" s="2" t="s">
        <v>13</v>
      </c>
    </row>
    <row r="143" spans="1:9" x14ac:dyDescent="0.25">
      <c r="A143" s="2" t="s">
        <v>161</v>
      </c>
      <c r="B143" s="1">
        <v>1057.80821917808</v>
      </c>
      <c r="C143" s="1">
        <f t="shared" si="2"/>
        <v>3.0244069371675737</v>
      </c>
      <c r="D143" s="2">
        <v>0</v>
      </c>
      <c r="E143" s="2">
        <v>0</v>
      </c>
      <c r="F143" s="2">
        <v>0</v>
      </c>
      <c r="G143" s="2">
        <v>0</v>
      </c>
      <c r="H143" s="1">
        <v>30.1</v>
      </c>
      <c r="I143" s="2" t="s">
        <v>13</v>
      </c>
    </row>
    <row r="144" spans="1:9" x14ac:dyDescent="0.25">
      <c r="A144" s="2" t="s">
        <v>210</v>
      </c>
      <c r="B144" s="1">
        <v>1061.484375</v>
      </c>
      <c r="C144" s="1">
        <f t="shared" si="2"/>
        <v>3.0259136057547513</v>
      </c>
      <c r="D144" s="2">
        <v>1</v>
      </c>
      <c r="E144" s="2">
        <v>1</v>
      </c>
      <c r="F144" s="2">
        <v>5</v>
      </c>
      <c r="G144" s="2">
        <v>0</v>
      </c>
      <c r="H144" s="1">
        <v>18.6666666666667</v>
      </c>
      <c r="I144" s="2" t="s">
        <v>13</v>
      </c>
    </row>
    <row r="145" spans="1:9" x14ac:dyDescent="0.25">
      <c r="A145" s="2" t="s">
        <v>171</v>
      </c>
      <c r="B145" s="1">
        <v>1110.0262840871801</v>
      </c>
      <c r="C145" s="1">
        <f t="shared" si="2"/>
        <v>3.0453332624793386</v>
      </c>
      <c r="D145" s="2">
        <v>0</v>
      </c>
      <c r="E145" s="2">
        <v>0</v>
      </c>
      <c r="F145" s="2">
        <v>0</v>
      </c>
      <c r="G145" s="2">
        <v>1</v>
      </c>
      <c r="H145" s="1">
        <v>3.9</v>
      </c>
      <c r="I145" s="2" t="s">
        <v>13</v>
      </c>
    </row>
    <row r="146" spans="1:9" x14ac:dyDescent="0.25">
      <c r="A146" s="2" t="s">
        <v>148</v>
      </c>
      <c r="B146" s="1">
        <v>1133.71710526316</v>
      </c>
      <c r="C146" s="1">
        <f t="shared" si="2"/>
        <v>3.0545046992214524</v>
      </c>
      <c r="D146" s="2">
        <v>0</v>
      </c>
      <c r="E146" s="2">
        <v>0</v>
      </c>
      <c r="F146" s="2">
        <v>0</v>
      </c>
      <c r="G146" s="2">
        <v>1</v>
      </c>
      <c r="H146" s="1">
        <v>10.366666666666699</v>
      </c>
      <c r="I146" s="2" t="s">
        <v>13</v>
      </c>
    </row>
    <row r="147" spans="1:9" x14ac:dyDescent="0.25">
      <c r="A147" s="2" t="s">
        <v>202</v>
      </c>
      <c r="B147" s="1">
        <v>1208.87254901961</v>
      </c>
      <c r="C147" s="1">
        <f t="shared" si="2"/>
        <v>3.0823805157696014</v>
      </c>
      <c r="D147" s="2">
        <v>0</v>
      </c>
      <c r="E147" s="2">
        <v>1</v>
      </c>
      <c r="F147" s="2">
        <v>2</v>
      </c>
      <c r="G147" s="2">
        <v>1</v>
      </c>
      <c r="H147" s="1">
        <v>6.2</v>
      </c>
      <c r="I147" s="2" t="s">
        <v>13</v>
      </c>
    </row>
    <row r="148" spans="1:9" x14ac:dyDescent="0.25">
      <c r="A148" s="2" t="s">
        <v>190</v>
      </c>
      <c r="B148" s="1">
        <v>1223.05084745763</v>
      </c>
      <c r="C148" s="1">
        <f t="shared" si="2"/>
        <v>3.087444512891742</v>
      </c>
      <c r="D148" s="2">
        <v>0</v>
      </c>
      <c r="E148" s="2">
        <v>1</v>
      </c>
      <c r="F148" s="2">
        <v>3</v>
      </c>
      <c r="G148" s="2">
        <v>1</v>
      </c>
      <c r="H148" s="1">
        <v>21.5</v>
      </c>
      <c r="I148" s="2" t="s">
        <v>13</v>
      </c>
    </row>
    <row r="149" spans="1:9" x14ac:dyDescent="0.25">
      <c r="A149" s="2" t="s">
        <v>201</v>
      </c>
      <c r="B149" s="1">
        <v>1340.92356687898</v>
      </c>
      <c r="C149" s="1">
        <f t="shared" si="2"/>
        <v>3.1274040236169052</v>
      </c>
      <c r="D149" s="2">
        <v>0</v>
      </c>
      <c r="E149" s="2">
        <v>1</v>
      </c>
      <c r="F149" s="2">
        <v>3</v>
      </c>
      <c r="G149" s="2">
        <v>0</v>
      </c>
      <c r="H149" s="1">
        <v>30.2</v>
      </c>
      <c r="I149" s="2" t="s">
        <v>13</v>
      </c>
    </row>
    <row r="150" spans="1:9" x14ac:dyDescent="0.25">
      <c r="A150" s="2" t="s">
        <v>179</v>
      </c>
      <c r="B150" s="1">
        <v>1343.6643835616401</v>
      </c>
      <c r="C150" s="1">
        <f t="shared" si="2"/>
        <v>3.1282908054968295</v>
      </c>
      <c r="D150" s="2">
        <v>0</v>
      </c>
      <c r="E150" s="2">
        <v>1</v>
      </c>
      <c r="F150" s="2">
        <v>3</v>
      </c>
      <c r="G150" s="2">
        <v>1</v>
      </c>
      <c r="H150" s="1">
        <v>22.033333333333299</v>
      </c>
      <c r="I150" s="2" t="s">
        <v>13</v>
      </c>
    </row>
    <row r="151" spans="1:9" x14ac:dyDescent="0.25">
      <c r="A151" s="2" t="s">
        <v>167</v>
      </c>
      <c r="B151" s="1">
        <v>1352.48655913978</v>
      </c>
      <c r="C151" s="1">
        <f t="shared" si="2"/>
        <v>3.1311329578300446</v>
      </c>
      <c r="D151" s="2">
        <v>0</v>
      </c>
      <c r="E151" s="2">
        <v>0</v>
      </c>
      <c r="F151" s="2">
        <v>0</v>
      </c>
      <c r="G151" s="2">
        <v>1</v>
      </c>
      <c r="H151" s="1">
        <v>21.866666666666699</v>
      </c>
      <c r="I151" s="2" t="s">
        <v>13</v>
      </c>
    </row>
    <row r="152" spans="1:9" x14ac:dyDescent="0.25">
      <c r="A152" s="2" t="s">
        <v>166</v>
      </c>
      <c r="B152" s="1">
        <v>1363.8663967611301</v>
      </c>
      <c r="C152" s="1">
        <f t="shared" si="2"/>
        <v>3.1347718292711471</v>
      </c>
      <c r="D152" s="2">
        <v>0</v>
      </c>
      <c r="E152" s="2">
        <v>0</v>
      </c>
      <c r="F152" s="2">
        <v>0</v>
      </c>
      <c r="G152" s="2">
        <v>0</v>
      </c>
      <c r="H152" s="1">
        <v>14.7</v>
      </c>
      <c r="I152" s="2" t="s">
        <v>13</v>
      </c>
    </row>
    <row r="153" spans="1:9" x14ac:dyDescent="0.25">
      <c r="A153" s="2" t="s">
        <v>185</v>
      </c>
      <c r="B153" s="1">
        <v>1548.8733118027001</v>
      </c>
      <c r="C153" s="1">
        <f t="shared" si="2"/>
        <v>3.1900158966261558</v>
      </c>
      <c r="D153" s="2">
        <v>0</v>
      </c>
      <c r="E153" s="2">
        <v>1</v>
      </c>
      <c r="F153" s="2">
        <v>5</v>
      </c>
      <c r="G153" s="2">
        <v>0</v>
      </c>
      <c r="H153" s="1">
        <v>42.5</v>
      </c>
      <c r="I153" s="2" t="s">
        <v>13</v>
      </c>
    </row>
    <row r="154" spans="1:9" x14ac:dyDescent="0.25">
      <c r="A154" s="2" t="s">
        <v>193</v>
      </c>
      <c r="B154" s="1">
        <v>1609.63698207385</v>
      </c>
      <c r="C154" s="1">
        <f t="shared" si="2"/>
        <v>3.206727941585386</v>
      </c>
      <c r="D154" s="2">
        <v>0</v>
      </c>
      <c r="E154" s="2">
        <v>1</v>
      </c>
      <c r="F154" s="2">
        <v>2</v>
      </c>
      <c r="G154" s="2">
        <v>1</v>
      </c>
      <c r="H154" s="1">
        <v>46.5</v>
      </c>
      <c r="I154" s="2" t="s">
        <v>13</v>
      </c>
    </row>
    <row r="155" spans="1:9" x14ac:dyDescent="0.25">
      <c r="A155" s="2" t="s">
        <v>194</v>
      </c>
      <c r="B155" s="1">
        <v>1825.9734133790701</v>
      </c>
      <c r="C155" s="1">
        <f t="shared" si="2"/>
        <v>3.2614944498100975</v>
      </c>
      <c r="D155" s="2">
        <v>0</v>
      </c>
      <c r="E155" s="2">
        <v>1</v>
      </c>
      <c r="F155" s="2">
        <v>4</v>
      </c>
      <c r="G155" s="2">
        <v>0</v>
      </c>
      <c r="H155" s="1">
        <v>37.299999999999997</v>
      </c>
      <c r="I155" s="2" t="s">
        <v>13</v>
      </c>
    </row>
    <row r="156" spans="1:9" x14ac:dyDescent="0.25">
      <c r="A156" s="2" t="s">
        <v>195</v>
      </c>
      <c r="B156" s="1">
        <v>1867.16221682848</v>
      </c>
      <c r="C156" s="1">
        <f t="shared" si="2"/>
        <v>3.2711820505752653</v>
      </c>
      <c r="D156" s="2">
        <v>0</v>
      </c>
      <c r="E156" s="2">
        <v>1</v>
      </c>
      <c r="F156" s="2">
        <v>3</v>
      </c>
      <c r="G156" s="2">
        <v>0</v>
      </c>
      <c r="H156" s="1">
        <v>19.533333333333299</v>
      </c>
      <c r="I156" s="2" t="s">
        <v>13</v>
      </c>
    </row>
    <row r="157" spans="1:9" x14ac:dyDescent="0.25">
      <c r="A157" s="2" t="s">
        <v>197</v>
      </c>
      <c r="B157" s="1">
        <v>2069.9744966143999</v>
      </c>
      <c r="C157" s="1">
        <f t="shared" si="2"/>
        <v>3.3159649947091556</v>
      </c>
      <c r="D157" s="2">
        <v>0</v>
      </c>
      <c r="E157" s="2">
        <v>1</v>
      </c>
      <c r="F157" s="2">
        <v>3</v>
      </c>
      <c r="G157" s="2">
        <v>0</v>
      </c>
      <c r="H157" s="1">
        <v>39.033333333333303</v>
      </c>
      <c r="I157" s="2" t="s">
        <v>13</v>
      </c>
    </row>
    <row r="158" spans="1:9" x14ac:dyDescent="0.25">
      <c r="A158" s="2" t="s">
        <v>178</v>
      </c>
      <c r="B158" s="1">
        <v>2092.02659214092</v>
      </c>
      <c r="C158" s="1">
        <f t="shared" si="2"/>
        <v>3.3205672006286324</v>
      </c>
      <c r="D158" s="2">
        <v>0</v>
      </c>
      <c r="E158" s="2">
        <v>1</v>
      </c>
      <c r="F158" s="2">
        <v>4</v>
      </c>
      <c r="G158" s="2">
        <v>0</v>
      </c>
      <c r="H158" s="1">
        <v>29.966666666666701</v>
      </c>
      <c r="I158" s="2" t="s">
        <v>13</v>
      </c>
    </row>
    <row r="159" spans="1:9" x14ac:dyDescent="0.25">
      <c r="A159" s="2" t="s">
        <v>198</v>
      </c>
      <c r="B159" s="1">
        <v>2130.1229508196702</v>
      </c>
      <c r="C159" s="1">
        <f t="shared" si="2"/>
        <v>3.328404671664777</v>
      </c>
      <c r="D159" s="2">
        <v>0</v>
      </c>
      <c r="E159" s="2">
        <v>1</v>
      </c>
      <c r="F159" s="2">
        <v>3</v>
      </c>
      <c r="G159" s="2">
        <v>0</v>
      </c>
      <c r="H159" s="1">
        <v>42.1</v>
      </c>
      <c r="I159" s="2" t="s">
        <v>13</v>
      </c>
    </row>
    <row r="160" spans="1:9" x14ac:dyDescent="0.25">
      <c r="A160" s="2" t="s">
        <v>162</v>
      </c>
      <c r="B160" s="1">
        <v>2229.6336206896599</v>
      </c>
      <c r="C160" s="1">
        <f t="shared" si="2"/>
        <v>3.3482335044897429</v>
      </c>
      <c r="D160" s="2">
        <v>0</v>
      </c>
      <c r="E160" s="2">
        <v>0</v>
      </c>
      <c r="F160" s="2">
        <v>0</v>
      </c>
      <c r="G160" s="2">
        <v>0</v>
      </c>
      <c r="H160" s="1">
        <v>2.3333333333333299</v>
      </c>
      <c r="I160" s="2" t="s">
        <v>13</v>
      </c>
    </row>
    <row r="161" spans="1:9" x14ac:dyDescent="0.25">
      <c r="A161" s="2" t="s">
        <v>205</v>
      </c>
      <c r="B161" s="1">
        <v>2261.8777129679902</v>
      </c>
      <c r="C161" s="1">
        <f t="shared" si="2"/>
        <v>3.3544691213591862</v>
      </c>
      <c r="D161" s="2">
        <v>1</v>
      </c>
      <c r="E161" s="2">
        <v>1</v>
      </c>
      <c r="F161" s="2">
        <v>3</v>
      </c>
      <c r="G161" s="2">
        <v>0</v>
      </c>
      <c r="H161" s="1">
        <v>17.133333333333301</v>
      </c>
      <c r="I161" s="2" t="s">
        <v>13</v>
      </c>
    </row>
    <row r="162" spans="1:9" x14ac:dyDescent="0.25">
      <c r="A162" s="2" t="s">
        <v>150</v>
      </c>
      <c r="B162" s="1">
        <v>2280.1163324659401</v>
      </c>
      <c r="C162" s="1">
        <f t="shared" si="2"/>
        <v>3.3579570054474543</v>
      </c>
      <c r="D162" s="2">
        <v>0</v>
      </c>
      <c r="E162" s="2">
        <v>0</v>
      </c>
      <c r="F162" s="2">
        <v>0</v>
      </c>
      <c r="G162" s="2">
        <v>0</v>
      </c>
      <c r="H162" s="1">
        <v>23.033333333333299</v>
      </c>
      <c r="I162" s="2" t="s">
        <v>13</v>
      </c>
    </row>
    <row r="163" spans="1:9" x14ac:dyDescent="0.25">
      <c r="A163" s="2" t="s">
        <v>206</v>
      </c>
      <c r="B163" s="1">
        <v>2309.15886339688</v>
      </c>
      <c r="C163" s="1">
        <f t="shared" si="2"/>
        <v>3.3634538121390523</v>
      </c>
      <c r="D163" s="2">
        <v>1</v>
      </c>
      <c r="E163" s="2">
        <v>1</v>
      </c>
      <c r="F163" s="2">
        <v>3</v>
      </c>
      <c r="G163" s="2">
        <v>1</v>
      </c>
      <c r="H163" s="1">
        <v>27.033333333333299</v>
      </c>
      <c r="I163" s="2" t="s">
        <v>13</v>
      </c>
    </row>
    <row r="164" spans="1:9" x14ac:dyDescent="0.25">
      <c r="A164" s="2" t="s">
        <v>154</v>
      </c>
      <c r="B164" s="1">
        <v>2460.41152143523</v>
      </c>
      <c r="C164" s="1">
        <f t="shared" si="2"/>
        <v>3.3910077520389272</v>
      </c>
      <c r="D164" s="2">
        <v>0</v>
      </c>
      <c r="E164" s="2">
        <v>0</v>
      </c>
      <c r="F164" s="2">
        <v>0</v>
      </c>
      <c r="G164" s="2">
        <v>0</v>
      </c>
      <c r="H164" s="1">
        <v>13.966666666666701</v>
      </c>
      <c r="I164" s="2" t="s">
        <v>13</v>
      </c>
    </row>
    <row r="165" spans="1:9" x14ac:dyDescent="0.25">
      <c r="A165" s="2" t="s">
        <v>169</v>
      </c>
      <c r="B165" s="1">
        <v>2461.8575690954799</v>
      </c>
      <c r="C165" s="1">
        <f t="shared" si="2"/>
        <v>3.3912629231910651</v>
      </c>
      <c r="D165" s="2">
        <v>0</v>
      </c>
      <c r="E165" s="2">
        <v>0</v>
      </c>
      <c r="F165" s="2">
        <v>0</v>
      </c>
      <c r="G165" s="2">
        <v>0</v>
      </c>
      <c r="H165" s="1">
        <v>17.7</v>
      </c>
      <c r="I165" s="2" t="s">
        <v>13</v>
      </c>
    </row>
    <row r="166" spans="1:9" x14ac:dyDescent="0.25">
      <c r="A166" s="2" t="s">
        <v>165</v>
      </c>
      <c r="B166" s="1">
        <v>2633.93291200778</v>
      </c>
      <c r="C166" s="1">
        <f t="shared" si="2"/>
        <v>3.4206047090024256</v>
      </c>
      <c r="D166" s="2">
        <v>0</v>
      </c>
      <c r="E166" s="2">
        <v>0</v>
      </c>
      <c r="F166" s="2">
        <v>0</v>
      </c>
      <c r="G166" s="2">
        <v>0</v>
      </c>
      <c r="H166" s="1">
        <v>4.5999999999999996</v>
      </c>
      <c r="I166" s="2" t="s">
        <v>13</v>
      </c>
    </row>
    <row r="167" spans="1:9" x14ac:dyDescent="0.25">
      <c r="A167" s="2" t="s">
        <v>204</v>
      </c>
      <c r="B167" s="1">
        <v>2733.4456136900098</v>
      </c>
      <c r="C167" s="1">
        <f t="shared" si="2"/>
        <v>3.4367104373242308</v>
      </c>
      <c r="D167" s="2">
        <v>1</v>
      </c>
      <c r="E167" s="2">
        <v>1</v>
      </c>
      <c r="F167" s="2">
        <v>2</v>
      </c>
      <c r="G167" s="2">
        <v>1</v>
      </c>
      <c r="H167" s="1">
        <v>34.3333333333333</v>
      </c>
      <c r="I167" s="2" t="s">
        <v>13</v>
      </c>
    </row>
    <row r="168" spans="1:9" x14ac:dyDescent="0.25">
      <c r="A168" s="2" t="s">
        <v>209</v>
      </c>
      <c r="B168" s="1">
        <v>3450.78125</v>
      </c>
      <c r="C168" s="1">
        <f t="shared" si="2"/>
        <v>3.5379174296105229</v>
      </c>
      <c r="D168" s="2">
        <v>1</v>
      </c>
      <c r="E168" s="2">
        <v>1</v>
      </c>
      <c r="F168" s="2">
        <v>2</v>
      </c>
      <c r="G168" s="2">
        <v>1</v>
      </c>
      <c r="H168" s="1">
        <v>10.4</v>
      </c>
      <c r="I168" s="2" t="s">
        <v>13</v>
      </c>
    </row>
    <row r="169" spans="1:9" x14ac:dyDescent="0.25">
      <c r="A169" s="2" t="s">
        <v>212</v>
      </c>
      <c r="B169" s="1">
        <v>3808.0752212389398</v>
      </c>
      <c r="C169" s="1">
        <f t="shared" si="2"/>
        <v>3.5807055184535983</v>
      </c>
      <c r="D169" s="2">
        <v>1</v>
      </c>
      <c r="E169" s="2">
        <v>1</v>
      </c>
      <c r="F169" s="2">
        <v>3</v>
      </c>
      <c r="G169" s="2">
        <v>0</v>
      </c>
      <c r="H169" s="1">
        <v>21.9</v>
      </c>
      <c r="I169" s="2" t="s">
        <v>13</v>
      </c>
    </row>
    <row r="170" spans="1:9" x14ac:dyDescent="0.25">
      <c r="A170" s="2" t="s">
        <v>156</v>
      </c>
      <c r="B170" s="1">
        <v>3979.5224201474198</v>
      </c>
      <c r="C170" s="1">
        <f t="shared" si="2"/>
        <v>3.5998309558074233</v>
      </c>
      <c r="D170" s="2">
        <v>0</v>
      </c>
      <c r="E170" s="2">
        <v>0</v>
      </c>
      <c r="F170" s="2">
        <v>0</v>
      </c>
      <c r="G170" s="2">
        <v>0</v>
      </c>
      <c r="H170" s="1">
        <v>25</v>
      </c>
      <c r="I170" s="2" t="s">
        <v>13</v>
      </c>
    </row>
    <row r="171" spans="1:9" x14ac:dyDescent="0.25">
      <c r="A171" s="2" t="s">
        <v>153</v>
      </c>
      <c r="B171" s="1">
        <v>4294.8111804936098</v>
      </c>
      <c r="C171" s="1">
        <f t="shared" si="2"/>
        <v>3.6329440750188806</v>
      </c>
      <c r="D171" s="2">
        <v>0</v>
      </c>
      <c r="E171" s="2">
        <v>0</v>
      </c>
      <c r="F171" s="2">
        <v>0</v>
      </c>
      <c r="G171" s="2">
        <v>0</v>
      </c>
      <c r="H171" s="1">
        <v>23.633333333333301</v>
      </c>
      <c r="I171" s="2" t="s">
        <v>13</v>
      </c>
    </row>
    <row r="172" spans="1:9" x14ac:dyDescent="0.25">
      <c r="A172" s="2" t="s">
        <v>163</v>
      </c>
      <c r="B172" s="1">
        <v>4706.4926372155296</v>
      </c>
      <c r="C172" s="1">
        <f t="shared" si="2"/>
        <v>3.6726973836191448</v>
      </c>
      <c r="D172" s="2">
        <v>0</v>
      </c>
      <c r="E172" s="2">
        <v>0</v>
      </c>
      <c r="F172" s="2">
        <v>0</v>
      </c>
      <c r="G172" s="2">
        <v>0</v>
      </c>
      <c r="H172" s="1">
        <v>1.9</v>
      </c>
      <c r="I172" s="2" t="s">
        <v>13</v>
      </c>
    </row>
    <row r="173" spans="1:9" x14ac:dyDescent="0.25">
      <c r="A173" s="2" t="s">
        <v>196</v>
      </c>
      <c r="B173" s="1">
        <v>5045.2159440081896</v>
      </c>
      <c r="C173" s="1">
        <f t="shared" si="2"/>
        <v>3.7028797595291403</v>
      </c>
      <c r="D173" s="2">
        <v>0</v>
      </c>
      <c r="E173" s="2">
        <v>1</v>
      </c>
      <c r="F173" s="2">
        <v>3</v>
      </c>
      <c r="G173" s="2">
        <v>1</v>
      </c>
      <c r="H173" s="1">
        <v>39.5</v>
      </c>
      <c r="I173" s="2" t="s">
        <v>13</v>
      </c>
    </row>
    <row r="174" spans="1:9" x14ac:dyDescent="0.25">
      <c r="A174" s="2" t="s">
        <v>189</v>
      </c>
      <c r="B174" s="1">
        <v>5184.375</v>
      </c>
      <c r="C174" s="1">
        <f t="shared" si="2"/>
        <v>3.7146964077044546</v>
      </c>
      <c r="D174" s="2">
        <v>0</v>
      </c>
      <c r="E174" s="2">
        <v>1</v>
      </c>
      <c r="F174" s="2">
        <v>3</v>
      </c>
      <c r="G174" s="2">
        <v>0</v>
      </c>
      <c r="H174" s="1" t="s">
        <v>247</v>
      </c>
      <c r="I174" s="2" t="s">
        <v>13</v>
      </c>
    </row>
    <row r="175" spans="1:9" x14ac:dyDescent="0.25">
      <c r="A175" s="2" t="s">
        <v>191</v>
      </c>
      <c r="B175" s="1">
        <v>5459.1776798825204</v>
      </c>
      <c r="C175" s="1">
        <f t="shared" si="2"/>
        <v>3.7371272295206084</v>
      </c>
      <c r="D175" s="2">
        <v>0</v>
      </c>
      <c r="E175" s="2">
        <v>1</v>
      </c>
      <c r="F175" s="2">
        <v>2</v>
      </c>
      <c r="G175" s="2">
        <v>0</v>
      </c>
      <c r="H175" s="1">
        <v>6.1666666666666696</v>
      </c>
      <c r="I175" s="2" t="s">
        <v>13</v>
      </c>
    </row>
    <row r="176" spans="1:9" x14ac:dyDescent="0.25">
      <c r="A176" s="2" t="s">
        <v>183</v>
      </c>
      <c r="B176" s="1">
        <v>6689.1437716724504</v>
      </c>
      <c r="C176" s="1">
        <f t="shared" si="2"/>
        <v>3.8253705304679544</v>
      </c>
      <c r="D176" s="2">
        <v>0</v>
      </c>
      <c r="E176" s="2">
        <v>1</v>
      </c>
      <c r="F176" s="2">
        <v>4</v>
      </c>
      <c r="G176" s="2">
        <v>1</v>
      </c>
      <c r="H176" s="1">
        <v>31.1</v>
      </c>
      <c r="I176" s="2" t="s">
        <v>13</v>
      </c>
    </row>
    <row r="177" spans="1:9" x14ac:dyDescent="0.25">
      <c r="A177" s="2" t="s">
        <v>211</v>
      </c>
      <c r="B177" s="1">
        <v>8434.5948311092907</v>
      </c>
      <c r="C177" s="1">
        <f t="shared" si="2"/>
        <v>3.926064225414803</v>
      </c>
      <c r="D177" s="2">
        <v>1</v>
      </c>
      <c r="E177" s="2">
        <v>1</v>
      </c>
      <c r="F177" s="2">
        <v>4</v>
      </c>
      <c r="G177" s="2">
        <v>1</v>
      </c>
      <c r="H177" s="1">
        <v>25.7</v>
      </c>
      <c r="I177" s="2" t="s">
        <v>13</v>
      </c>
    </row>
    <row r="178" spans="1:9" x14ac:dyDescent="0.25">
      <c r="A178" s="2" t="s">
        <v>213</v>
      </c>
      <c r="B178" s="1">
        <v>9814.04225102077</v>
      </c>
      <c r="C178" s="1">
        <f t="shared" si="2"/>
        <v>3.9918479233560924</v>
      </c>
      <c r="D178" s="2">
        <v>1</v>
      </c>
      <c r="E178" s="2">
        <v>1</v>
      </c>
      <c r="F178" s="2">
        <v>3</v>
      </c>
      <c r="G178" s="2">
        <v>0</v>
      </c>
      <c r="H178" s="1">
        <v>25.4</v>
      </c>
      <c r="I178" s="2" t="s">
        <v>13</v>
      </c>
    </row>
    <row r="179" spans="1:9" x14ac:dyDescent="0.25">
      <c r="A179" s="2" t="s">
        <v>180</v>
      </c>
      <c r="B179" s="1">
        <v>10163.725490196101</v>
      </c>
      <c r="C179" s="1">
        <f t="shared" si="2"/>
        <v>4.0070529267735484</v>
      </c>
      <c r="D179" s="2">
        <v>0</v>
      </c>
      <c r="E179" s="2">
        <v>1</v>
      </c>
      <c r="F179" s="2">
        <v>3</v>
      </c>
      <c r="G179" s="2">
        <v>1</v>
      </c>
      <c r="H179" s="1">
        <v>10.5666666666667</v>
      </c>
      <c r="I179" s="2" t="s">
        <v>13</v>
      </c>
    </row>
    <row r="180" spans="1:9" x14ac:dyDescent="0.25">
      <c r="A180" s="2" t="s">
        <v>208</v>
      </c>
      <c r="B180" s="1">
        <v>15377.299783549801</v>
      </c>
      <c r="C180" s="1">
        <f t="shared" si="2"/>
        <v>4.1868800811052749</v>
      </c>
      <c r="D180" s="2">
        <v>1</v>
      </c>
      <c r="E180" s="2">
        <v>1</v>
      </c>
      <c r="F180" s="2">
        <v>2</v>
      </c>
      <c r="G180" s="2">
        <v>1</v>
      </c>
      <c r="H180" s="1">
        <v>6</v>
      </c>
      <c r="I180" s="2" t="s">
        <v>13</v>
      </c>
    </row>
    <row r="181" spans="1:9" x14ac:dyDescent="0.25">
      <c r="A181" s="2" t="s">
        <v>177</v>
      </c>
      <c r="B181" s="1">
        <v>16850.806451612902</v>
      </c>
      <c r="C181" s="1">
        <f t="shared" si="2"/>
        <v>4.2266206903174099</v>
      </c>
      <c r="D181" s="2">
        <v>0</v>
      </c>
      <c r="E181" s="2">
        <v>1</v>
      </c>
      <c r="F181" s="2">
        <v>2</v>
      </c>
      <c r="G181" s="2">
        <v>1</v>
      </c>
      <c r="H181" s="1">
        <v>7.3333333333333304</v>
      </c>
      <c r="I181" s="2" t="s">
        <v>13</v>
      </c>
    </row>
    <row r="182" spans="1:9" x14ac:dyDescent="0.25">
      <c r="A182" s="2" t="s">
        <v>170</v>
      </c>
      <c r="B182" s="1">
        <v>17623.4879032258</v>
      </c>
      <c r="C182" s="1">
        <f t="shared" si="2"/>
        <v>4.2460918647580979</v>
      </c>
      <c r="D182" s="2">
        <v>0</v>
      </c>
      <c r="E182" s="2">
        <v>0</v>
      </c>
      <c r="F182" s="2">
        <v>0</v>
      </c>
      <c r="G182" s="2">
        <v>0</v>
      </c>
      <c r="H182" s="1">
        <v>27.5</v>
      </c>
      <c r="I182" s="2" t="s">
        <v>13</v>
      </c>
    </row>
    <row r="183" spans="1:9" x14ac:dyDescent="0.25">
      <c r="A183" s="2" t="s">
        <v>207</v>
      </c>
      <c r="B183" s="1">
        <v>30038.509471585199</v>
      </c>
      <c r="C183" s="1">
        <f t="shared" si="2"/>
        <v>4.4776783789204861</v>
      </c>
      <c r="D183" s="2">
        <v>1</v>
      </c>
      <c r="E183" s="2">
        <v>1</v>
      </c>
      <c r="F183" s="2">
        <v>3</v>
      </c>
      <c r="G183" s="2">
        <v>0</v>
      </c>
      <c r="H183" s="1">
        <v>7.7333333333333298</v>
      </c>
      <c r="I183" s="2" t="s">
        <v>13</v>
      </c>
    </row>
    <row r="184" spans="1:9" x14ac:dyDescent="0.25">
      <c r="A184" s="2" t="s">
        <v>192</v>
      </c>
      <c r="B184" s="1">
        <v>57631.940954773898</v>
      </c>
      <c r="C184" s="1">
        <f t="shared" si="2"/>
        <v>4.760663246195155</v>
      </c>
      <c r="D184" s="2">
        <v>0</v>
      </c>
      <c r="E184" s="2">
        <v>1</v>
      </c>
      <c r="F184" s="2">
        <v>1</v>
      </c>
      <c r="G184" s="2">
        <v>0</v>
      </c>
      <c r="H184" s="1">
        <v>10.966666666666701</v>
      </c>
      <c r="I184" s="2" t="s">
        <v>13</v>
      </c>
    </row>
    <row r="185" spans="1:9" x14ac:dyDescent="0.25">
      <c r="A185" s="2" t="s">
        <v>160</v>
      </c>
      <c r="B185" s="1">
        <v>68756.395631067993</v>
      </c>
      <c r="C185" s="1">
        <f t="shared" si="2"/>
        <v>4.8373131018927484</v>
      </c>
      <c r="D185" s="2">
        <v>0</v>
      </c>
      <c r="E185" s="2">
        <v>0</v>
      </c>
      <c r="F185" s="2">
        <v>0</v>
      </c>
      <c r="G185" s="2">
        <v>0</v>
      </c>
      <c r="H185" s="1">
        <v>1.6</v>
      </c>
      <c r="I185" s="2" t="s">
        <v>13</v>
      </c>
    </row>
    <row r="186" spans="1:9" x14ac:dyDescent="0.25">
      <c r="A186" s="2" t="s">
        <v>181</v>
      </c>
      <c r="B186" s="1">
        <v>93328.1180730013</v>
      </c>
      <c r="C186" s="1">
        <f t="shared" si="2"/>
        <v>4.9700125085289848</v>
      </c>
      <c r="D186" s="2">
        <v>0</v>
      </c>
      <c r="E186" s="2">
        <v>1</v>
      </c>
      <c r="F186" s="2">
        <v>1</v>
      </c>
      <c r="G186" s="2">
        <v>1</v>
      </c>
      <c r="H186" s="1">
        <v>8.5</v>
      </c>
      <c r="I186" s="2" t="s">
        <v>13</v>
      </c>
    </row>
  </sheetData>
  <sortState xmlns:xlrd2="http://schemas.microsoft.com/office/spreadsheetml/2017/richdata2" ref="A2:L210">
    <sortCondition ref="I1:I2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hCYTB Group Stats</vt:lpstr>
      <vt:lpstr>Data for GLM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Zhu</dc:creator>
  <cp:lastModifiedBy>Kevin Zhu</cp:lastModifiedBy>
  <dcterms:created xsi:type="dcterms:W3CDTF">2022-02-23T21:11:34Z</dcterms:created>
  <dcterms:modified xsi:type="dcterms:W3CDTF">2022-05-10T18:44:37Z</dcterms:modified>
</cp:coreProperties>
</file>