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deregger\Documents\Sync\soil_case_study\manuscript\v4\"/>
    </mc:Choice>
  </mc:AlternateContent>
  <bookViews>
    <workbookView xWindow="0" yWindow="0" windowWidth="13128" windowHeight="6108"/>
  </bookViews>
  <sheets>
    <sheet name="OVERVIEW" sheetId="2" r:id="rId1"/>
    <sheet name="mechanization_correction" sheetId="3" r:id="rId2"/>
    <sheet name="machinery_size" sheetId="1" r:id="rId3"/>
  </sheets>
  <definedNames>
    <definedName name="_xlnm._FilterDatabase" localSheetId="2" hidden="1">machinery_size!$A$1:$W$1</definedName>
    <definedName name="_xlnm._FilterDatabase" localSheetId="1" hidden="1">mechanization_correction!$A$1:$AJ$1</definedName>
  </definedNames>
  <calcPr calcId="162913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32" i="1"/>
  <c r="V53" i="1"/>
  <c r="V33" i="1"/>
  <c r="V34" i="1"/>
  <c r="V54" i="1"/>
  <c r="V35" i="1"/>
  <c r="V36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90" i="1"/>
  <c r="V123" i="1"/>
  <c r="V91" i="1"/>
  <c r="V92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24" i="1"/>
  <c r="V139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2" i="1"/>
  <c r="S33" i="1"/>
  <c r="R33" i="1"/>
  <c r="Q33" i="1"/>
  <c r="P3" i="1"/>
  <c r="Q3" i="1"/>
  <c r="R3" i="1"/>
  <c r="S3" i="1"/>
  <c r="T3" i="1"/>
  <c r="U3" i="1"/>
  <c r="P4" i="1"/>
  <c r="Q4" i="1"/>
  <c r="R4" i="1"/>
  <c r="S4" i="1"/>
  <c r="T4" i="1"/>
  <c r="U4" i="1"/>
  <c r="P5" i="1"/>
  <c r="Q5" i="1"/>
  <c r="R5" i="1"/>
  <c r="S5" i="1"/>
  <c r="T5" i="1"/>
  <c r="U5" i="1"/>
  <c r="P6" i="1"/>
  <c r="Q6" i="1"/>
  <c r="R6" i="1"/>
  <c r="S6" i="1"/>
  <c r="T6" i="1"/>
  <c r="U6" i="1"/>
  <c r="P7" i="1"/>
  <c r="Q7" i="1"/>
  <c r="R7" i="1"/>
  <c r="S7" i="1"/>
  <c r="T7" i="1"/>
  <c r="U7" i="1"/>
  <c r="P8" i="1"/>
  <c r="Q8" i="1"/>
  <c r="R8" i="1"/>
  <c r="S8" i="1"/>
  <c r="T8" i="1"/>
  <c r="U8" i="1"/>
  <c r="P9" i="1"/>
  <c r="Q9" i="1"/>
  <c r="R9" i="1"/>
  <c r="S9" i="1"/>
  <c r="T9" i="1"/>
  <c r="U9" i="1"/>
  <c r="P10" i="1"/>
  <c r="Q10" i="1"/>
  <c r="R10" i="1"/>
  <c r="S10" i="1"/>
  <c r="T10" i="1"/>
  <c r="U10" i="1"/>
  <c r="P11" i="1"/>
  <c r="Q11" i="1"/>
  <c r="R11" i="1"/>
  <c r="S11" i="1"/>
  <c r="T11" i="1"/>
  <c r="U11" i="1"/>
  <c r="P12" i="1"/>
  <c r="Q12" i="1"/>
  <c r="R12" i="1"/>
  <c r="S12" i="1"/>
  <c r="T12" i="1"/>
  <c r="U12" i="1"/>
  <c r="P13" i="1"/>
  <c r="Q13" i="1"/>
  <c r="R13" i="1"/>
  <c r="S13" i="1"/>
  <c r="T13" i="1"/>
  <c r="U13" i="1"/>
  <c r="P14" i="1"/>
  <c r="Q14" i="1"/>
  <c r="R14" i="1"/>
  <c r="S14" i="1"/>
  <c r="T14" i="1"/>
  <c r="U14" i="1"/>
  <c r="P15" i="1"/>
  <c r="Q15" i="1"/>
  <c r="R15" i="1"/>
  <c r="S15" i="1"/>
  <c r="T15" i="1"/>
  <c r="U15" i="1"/>
  <c r="P16" i="1"/>
  <c r="Q16" i="1"/>
  <c r="R16" i="1"/>
  <c r="S16" i="1"/>
  <c r="T16" i="1"/>
  <c r="U16" i="1"/>
  <c r="P17" i="1"/>
  <c r="Q17" i="1"/>
  <c r="R17" i="1"/>
  <c r="S17" i="1"/>
  <c r="T17" i="1"/>
  <c r="U17" i="1"/>
  <c r="P18" i="1"/>
  <c r="Q18" i="1"/>
  <c r="R18" i="1"/>
  <c r="S18" i="1"/>
  <c r="T18" i="1"/>
  <c r="U18" i="1"/>
  <c r="P19" i="1"/>
  <c r="Q19" i="1"/>
  <c r="R19" i="1"/>
  <c r="S19" i="1"/>
  <c r="T19" i="1"/>
  <c r="U19" i="1"/>
  <c r="P20" i="1"/>
  <c r="Q20" i="1"/>
  <c r="R20" i="1"/>
  <c r="S20" i="1"/>
  <c r="T20" i="1"/>
  <c r="U20" i="1"/>
  <c r="P21" i="1"/>
  <c r="Q21" i="1"/>
  <c r="R21" i="1"/>
  <c r="S21" i="1"/>
  <c r="T21" i="1"/>
  <c r="U21" i="1"/>
  <c r="P22" i="1"/>
  <c r="Q22" i="1"/>
  <c r="R22" i="1"/>
  <c r="S22" i="1"/>
  <c r="T22" i="1"/>
  <c r="U22" i="1"/>
  <c r="P23" i="1"/>
  <c r="Q23" i="1"/>
  <c r="R23" i="1"/>
  <c r="S23" i="1"/>
  <c r="T23" i="1"/>
  <c r="U23" i="1"/>
  <c r="P24" i="1"/>
  <c r="Q24" i="1"/>
  <c r="R24" i="1"/>
  <c r="S24" i="1"/>
  <c r="T24" i="1"/>
  <c r="U24" i="1"/>
  <c r="P25" i="1"/>
  <c r="Q25" i="1"/>
  <c r="R25" i="1"/>
  <c r="S25" i="1"/>
  <c r="T25" i="1"/>
  <c r="U25" i="1"/>
  <c r="P26" i="1"/>
  <c r="Q26" i="1"/>
  <c r="R26" i="1"/>
  <c r="S26" i="1"/>
  <c r="T26" i="1"/>
  <c r="U26" i="1"/>
  <c r="P27" i="1"/>
  <c r="Q27" i="1"/>
  <c r="R27" i="1"/>
  <c r="S27" i="1"/>
  <c r="T27" i="1"/>
  <c r="U27" i="1"/>
  <c r="P28" i="1"/>
  <c r="Q28" i="1"/>
  <c r="R28" i="1"/>
  <c r="S28" i="1"/>
  <c r="T28" i="1"/>
  <c r="U28" i="1"/>
  <c r="P29" i="1"/>
  <c r="Q29" i="1"/>
  <c r="R29" i="1"/>
  <c r="S29" i="1"/>
  <c r="T29" i="1"/>
  <c r="U29" i="1"/>
  <c r="P30" i="1"/>
  <c r="Q30" i="1"/>
  <c r="R30" i="1"/>
  <c r="S30" i="1"/>
  <c r="T30" i="1"/>
  <c r="U30" i="1"/>
  <c r="P31" i="1"/>
  <c r="Q31" i="1"/>
  <c r="R31" i="1"/>
  <c r="S31" i="1"/>
  <c r="T31" i="1"/>
  <c r="U31" i="1"/>
  <c r="P37" i="1"/>
  <c r="Q37" i="1"/>
  <c r="R37" i="1"/>
  <c r="S37" i="1"/>
  <c r="T37" i="1"/>
  <c r="U37" i="1"/>
  <c r="P38" i="1"/>
  <c r="Q38" i="1"/>
  <c r="R38" i="1"/>
  <c r="S38" i="1"/>
  <c r="T38" i="1"/>
  <c r="U38" i="1"/>
  <c r="P39" i="1"/>
  <c r="Q39" i="1"/>
  <c r="R39" i="1"/>
  <c r="S39" i="1"/>
  <c r="T39" i="1"/>
  <c r="U39" i="1"/>
  <c r="P40" i="1"/>
  <c r="Q40" i="1"/>
  <c r="R40" i="1"/>
  <c r="S40" i="1"/>
  <c r="T40" i="1"/>
  <c r="U40" i="1"/>
  <c r="P41" i="1"/>
  <c r="Q41" i="1"/>
  <c r="R41" i="1"/>
  <c r="S41" i="1"/>
  <c r="T41" i="1"/>
  <c r="U41" i="1"/>
  <c r="P42" i="1"/>
  <c r="Q42" i="1"/>
  <c r="R42" i="1"/>
  <c r="S42" i="1"/>
  <c r="T42" i="1"/>
  <c r="U42" i="1"/>
  <c r="P43" i="1"/>
  <c r="Q43" i="1"/>
  <c r="R43" i="1"/>
  <c r="S43" i="1"/>
  <c r="T43" i="1"/>
  <c r="U43" i="1"/>
  <c r="P44" i="1"/>
  <c r="Q44" i="1"/>
  <c r="R44" i="1"/>
  <c r="S44" i="1"/>
  <c r="T44" i="1"/>
  <c r="U44" i="1"/>
  <c r="P45" i="1"/>
  <c r="Q45" i="1"/>
  <c r="R45" i="1"/>
  <c r="S45" i="1"/>
  <c r="T45" i="1"/>
  <c r="U45" i="1"/>
  <c r="P46" i="1"/>
  <c r="Q46" i="1"/>
  <c r="R46" i="1"/>
  <c r="S46" i="1"/>
  <c r="T46" i="1"/>
  <c r="U46" i="1"/>
  <c r="P47" i="1"/>
  <c r="Q47" i="1"/>
  <c r="R47" i="1"/>
  <c r="S47" i="1"/>
  <c r="T47" i="1"/>
  <c r="U47" i="1"/>
  <c r="P48" i="1"/>
  <c r="Q48" i="1"/>
  <c r="R48" i="1"/>
  <c r="S48" i="1"/>
  <c r="T48" i="1"/>
  <c r="U48" i="1"/>
  <c r="P49" i="1"/>
  <c r="Q49" i="1"/>
  <c r="R49" i="1"/>
  <c r="S49" i="1"/>
  <c r="T49" i="1"/>
  <c r="U49" i="1"/>
  <c r="P50" i="1"/>
  <c r="Q50" i="1"/>
  <c r="R50" i="1"/>
  <c r="S50" i="1"/>
  <c r="T50" i="1"/>
  <c r="U50" i="1"/>
  <c r="P51" i="1"/>
  <c r="Q51" i="1"/>
  <c r="R51" i="1"/>
  <c r="S51" i="1"/>
  <c r="T51" i="1"/>
  <c r="U51" i="1"/>
  <c r="P52" i="1"/>
  <c r="Q52" i="1"/>
  <c r="R52" i="1"/>
  <c r="S52" i="1"/>
  <c r="T52" i="1"/>
  <c r="U52" i="1"/>
  <c r="P55" i="1"/>
  <c r="Q55" i="1"/>
  <c r="R55" i="1"/>
  <c r="S55" i="1"/>
  <c r="T55" i="1"/>
  <c r="U55" i="1"/>
  <c r="P56" i="1"/>
  <c r="Q56" i="1"/>
  <c r="R56" i="1"/>
  <c r="S56" i="1"/>
  <c r="T56" i="1"/>
  <c r="U56" i="1"/>
  <c r="P57" i="1"/>
  <c r="Q57" i="1"/>
  <c r="R57" i="1"/>
  <c r="S57" i="1"/>
  <c r="T57" i="1"/>
  <c r="U57" i="1"/>
  <c r="P58" i="1"/>
  <c r="Q58" i="1"/>
  <c r="R58" i="1"/>
  <c r="S58" i="1"/>
  <c r="T58" i="1"/>
  <c r="U58" i="1"/>
  <c r="P59" i="1"/>
  <c r="Q59" i="1"/>
  <c r="R59" i="1"/>
  <c r="S59" i="1"/>
  <c r="T59" i="1"/>
  <c r="U59" i="1"/>
  <c r="P60" i="1"/>
  <c r="Q60" i="1"/>
  <c r="R60" i="1"/>
  <c r="S60" i="1"/>
  <c r="T60" i="1"/>
  <c r="U60" i="1"/>
  <c r="P61" i="1"/>
  <c r="Q61" i="1"/>
  <c r="R61" i="1"/>
  <c r="S61" i="1"/>
  <c r="T61" i="1"/>
  <c r="U61" i="1"/>
  <c r="P62" i="1"/>
  <c r="Q62" i="1"/>
  <c r="R62" i="1"/>
  <c r="S62" i="1"/>
  <c r="T62" i="1"/>
  <c r="U62" i="1"/>
  <c r="P63" i="1"/>
  <c r="Q63" i="1"/>
  <c r="R63" i="1"/>
  <c r="S63" i="1"/>
  <c r="T63" i="1"/>
  <c r="U63" i="1"/>
  <c r="P64" i="1"/>
  <c r="Q64" i="1"/>
  <c r="R64" i="1"/>
  <c r="S64" i="1"/>
  <c r="T64" i="1"/>
  <c r="U64" i="1"/>
  <c r="P65" i="1"/>
  <c r="Q65" i="1"/>
  <c r="R65" i="1"/>
  <c r="S65" i="1"/>
  <c r="T65" i="1"/>
  <c r="U65" i="1"/>
  <c r="P66" i="1"/>
  <c r="Q66" i="1"/>
  <c r="R66" i="1"/>
  <c r="S66" i="1"/>
  <c r="T66" i="1"/>
  <c r="U66" i="1"/>
  <c r="P67" i="1"/>
  <c r="Q67" i="1"/>
  <c r="R67" i="1"/>
  <c r="S67" i="1"/>
  <c r="T67" i="1"/>
  <c r="U67" i="1"/>
  <c r="P68" i="1"/>
  <c r="Q68" i="1"/>
  <c r="R68" i="1"/>
  <c r="S68" i="1"/>
  <c r="T68" i="1"/>
  <c r="U68" i="1"/>
  <c r="P69" i="1"/>
  <c r="Q69" i="1"/>
  <c r="R69" i="1"/>
  <c r="S69" i="1"/>
  <c r="T69" i="1"/>
  <c r="U69" i="1"/>
  <c r="P70" i="1"/>
  <c r="Q70" i="1"/>
  <c r="R70" i="1"/>
  <c r="S70" i="1"/>
  <c r="T70" i="1"/>
  <c r="U70" i="1"/>
  <c r="P71" i="1"/>
  <c r="Q71" i="1"/>
  <c r="R71" i="1"/>
  <c r="S71" i="1"/>
  <c r="T71" i="1"/>
  <c r="U71" i="1"/>
  <c r="P32" i="1"/>
  <c r="Q32" i="1"/>
  <c r="R32" i="1"/>
  <c r="S32" i="1"/>
  <c r="T32" i="1"/>
  <c r="U32" i="1"/>
  <c r="P53" i="1"/>
  <c r="Q53" i="1"/>
  <c r="R53" i="1"/>
  <c r="S53" i="1"/>
  <c r="T53" i="1"/>
  <c r="U53" i="1"/>
  <c r="P33" i="1"/>
  <c r="T33" i="1"/>
  <c r="U33" i="1"/>
  <c r="P34" i="1"/>
  <c r="Q34" i="1"/>
  <c r="R34" i="1"/>
  <c r="S34" i="1"/>
  <c r="T34" i="1"/>
  <c r="U34" i="1"/>
  <c r="P54" i="1"/>
  <c r="Q54" i="1"/>
  <c r="R54" i="1"/>
  <c r="S54" i="1"/>
  <c r="T54" i="1"/>
  <c r="U54" i="1"/>
  <c r="P35" i="1"/>
  <c r="Q35" i="1"/>
  <c r="R35" i="1"/>
  <c r="S35" i="1"/>
  <c r="T35" i="1"/>
  <c r="U35" i="1"/>
  <c r="P36" i="1"/>
  <c r="Q36" i="1"/>
  <c r="R36" i="1"/>
  <c r="S36" i="1"/>
  <c r="T36" i="1"/>
  <c r="U36" i="1"/>
  <c r="P72" i="1"/>
  <c r="Q72" i="1"/>
  <c r="R72" i="1"/>
  <c r="S72" i="1"/>
  <c r="T72" i="1"/>
  <c r="U72" i="1"/>
  <c r="P73" i="1"/>
  <c r="Q73" i="1"/>
  <c r="R73" i="1"/>
  <c r="S73" i="1"/>
  <c r="T73" i="1"/>
  <c r="U73" i="1"/>
  <c r="P74" i="1"/>
  <c r="Q74" i="1"/>
  <c r="R74" i="1"/>
  <c r="S74" i="1"/>
  <c r="T74" i="1"/>
  <c r="U74" i="1"/>
  <c r="P75" i="1"/>
  <c r="Q75" i="1"/>
  <c r="R75" i="1"/>
  <c r="S75" i="1"/>
  <c r="T75" i="1"/>
  <c r="U75" i="1"/>
  <c r="P76" i="1"/>
  <c r="Q76" i="1"/>
  <c r="R76" i="1"/>
  <c r="S76" i="1"/>
  <c r="T76" i="1"/>
  <c r="U76" i="1"/>
  <c r="P77" i="1"/>
  <c r="Q77" i="1"/>
  <c r="R77" i="1"/>
  <c r="S77" i="1"/>
  <c r="T77" i="1"/>
  <c r="U77" i="1"/>
  <c r="P78" i="1"/>
  <c r="Q78" i="1"/>
  <c r="R78" i="1"/>
  <c r="S78" i="1"/>
  <c r="T78" i="1"/>
  <c r="U78" i="1"/>
  <c r="P79" i="1"/>
  <c r="Q79" i="1"/>
  <c r="R79" i="1"/>
  <c r="S79" i="1"/>
  <c r="T79" i="1"/>
  <c r="U79" i="1"/>
  <c r="P80" i="1"/>
  <c r="Q80" i="1"/>
  <c r="R80" i="1"/>
  <c r="S80" i="1"/>
  <c r="T80" i="1"/>
  <c r="U80" i="1"/>
  <c r="P81" i="1"/>
  <c r="Q81" i="1"/>
  <c r="R81" i="1"/>
  <c r="S81" i="1"/>
  <c r="T81" i="1"/>
  <c r="U81" i="1"/>
  <c r="P82" i="1"/>
  <c r="Q82" i="1"/>
  <c r="R82" i="1"/>
  <c r="S82" i="1"/>
  <c r="T82" i="1"/>
  <c r="U82" i="1"/>
  <c r="P83" i="1"/>
  <c r="Q83" i="1"/>
  <c r="R83" i="1"/>
  <c r="S83" i="1"/>
  <c r="T83" i="1"/>
  <c r="U83" i="1"/>
  <c r="P84" i="1"/>
  <c r="Q84" i="1"/>
  <c r="R84" i="1"/>
  <c r="S84" i="1"/>
  <c r="T84" i="1"/>
  <c r="U84" i="1"/>
  <c r="P85" i="1"/>
  <c r="Q85" i="1"/>
  <c r="R85" i="1"/>
  <c r="S85" i="1"/>
  <c r="T85" i="1"/>
  <c r="U85" i="1"/>
  <c r="P86" i="1"/>
  <c r="Q86" i="1"/>
  <c r="R86" i="1"/>
  <c r="S86" i="1"/>
  <c r="T86" i="1"/>
  <c r="U86" i="1"/>
  <c r="P87" i="1"/>
  <c r="Q87" i="1"/>
  <c r="R87" i="1"/>
  <c r="S87" i="1"/>
  <c r="T87" i="1"/>
  <c r="U87" i="1"/>
  <c r="P88" i="1"/>
  <c r="Q88" i="1"/>
  <c r="R88" i="1"/>
  <c r="S88" i="1"/>
  <c r="T88" i="1"/>
  <c r="U88" i="1"/>
  <c r="P89" i="1"/>
  <c r="Q89" i="1"/>
  <c r="R89" i="1"/>
  <c r="S89" i="1"/>
  <c r="T89" i="1"/>
  <c r="U89" i="1"/>
  <c r="P93" i="1"/>
  <c r="Q93" i="1"/>
  <c r="R93" i="1"/>
  <c r="S93" i="1"/>
  <c r="T93" i="1"/>
  <c r="U93" i="1"/>
  <c r="P94" i="1"/>
  <c r="Q94" i="1"/>
  <c r="R94" i="1"/>
  <c r="S94" i="1"/>
  <c r="T94" i="1"/>
  <c r="U94" i="1"/>
  <c r="P95" i="1"/>
  <c r="Q95" i="1"/>
  <c r="R95" i="1"/>
  <c r="S95" i="1"/>
  <c r="T95" i="1"/>
  <c r="U95" i="1"/>
  <c r="P96" i="1"/>
  <c r="Q96" i="1"/>
  <c r="R96" i="1"/>
  <c r="S96" i="1"/>
  <c r="T96" i="1"/>
  <c r="U96" i="1"/>
  <c r="P97" i="1"/>
  <c r="Q97" i="1"/>
  <c r="R97" i="1"/>
  <c r="S97" i="1"/>
  <c r="T97" i="1"/>
  <c r="U97" i="1"/>
  <c r="P98" i="1"/>
  <c r="Q98" i="1"/>
  <c r="R98" i="1"/>
  <c r="S98" i="1"/>
  <c r="T98" i="1"/>
  <c r="U98" i="1"/>
  <c r="P99" i="1"/>
  <c r="Q99" i="1"/>
  <c r="R99" i="1"/>
  <c r="S99" i="1"/>
  <c r="T99" i="1"/>
  <c r="U99" i="1"/>
  <c r="P100" i="1"/>
  <c r="Q100" i="1"/>
  <c r="R100" i="1"/>
  <c r="S100" i="1"/>
  <c r="T100" i="1"/>
  <c r="U100" i="1"/>
  <c r="P101" i="1"/>
  <c r="Q101" i="1"/>
  <c r="R101" i="1"/>
  <c r="S101" i="1"/>
  <c r="T101" i="1"/>
  <c r="U101" i="1"/>
  <c r="P102" i="1"/>
  <c r="Q102" i="1"/>
  <c r="R102" i="1"/>
  <c r="S102" i="1"/>
  <c r="T102" i="1"/>
  <c r="U102" i="1"/>
  <c r="P103" i="1"/>
  <c r="Q103" i="1"/>
  <c r="R103" i="1"/>
  <c r="S103" i="1"/>
  <c r="T103" i="1"/>
  <c r="U103" i="1"/>
  <c r="P104" i="1"/>
  <c r="Q104" i="1"/>
  <c r="R104" i="1"/>
  <c r="S104" i="1"/>
  <c r="T104" i="1"/>
  <c r="U104" i="1"/>
  <c r="P105" i="1"/>
  <c r="Q105" i="1"/>
  <c r="R105" i="1"/>
  <c r="S105" i="1"/>
  <c r="T105" i="1"/>
  <c r="U105" i="1"/>
  <c r="P106" i="1"/>
  <c r="Q106" i="1"/>
  <c r="R106" i="1"/>
  <c r="S106" i="1"/>
  <c r="T106" i="1"/>
  <c r="U106" i="1"/>
  <c r="P107" i="1"/>
  <c r="Q107" i="1"/>
  <c r="R107" i="1"/>
  <c r="S107" i="1"/>
  <c r="T107" i="1"/>
  <c r="U107" i="1"/>
  <c r="P108" i="1"/>
  <c r="Q108" i="1"/>
  <c r="R108" i="1"/>
  <c r="S108" i="1"/>
  <c r="T108" i="1"/>
  <c r="U108" i="1"/>
  <c r="P109" i="1"/>
  <c r="Q109" i="1"/>
  <c r="R109" i="1"/>
  <c r="S109" i="1"/>
  <c r="T109" i="1"/>
  <c r="U109" i="1"/>
  <c r="P110" i="1"/>
  <c r="Q110" i="1"/>
  <c r="R110" i="1"/>
  <c r="S110" i="1"/>
  <c r="T110" i="1"/>
  <c r="U110" i="1"/>
  <c r="P111" i="1"/>
  <c r="Q111" i="1"/>
  <c r="R111" i="1"/>
  <c r="S111" i="1"/>
  <c r="T111" i="1"/>
  <c r="U111" i="1"/>
  <c r="P112" i="1"/>
  <c r="Q112" i="1"/>
  <c r="R112" i="1"/>
  <c r="S112" i="1"/>
  <c r="T112" i="1"/>
  <c r="U112" i="1"/>
  <c r="P113" i="1"/>
  <c r="Q113" i="1"/>
  <c r="R113" i="1"/>
  <c r="S113" i="1"/>
  <c r="T113" i="1"/>
  <c r="U113" i="1"/>
  <c r="P114" i="1"/>
  <c r="Q114" i="1"/>
  <c r="R114" i="1"/>
  <c r="S114" i="1"/>
  <c r="T114" i="1"/>
  <c r="U114" i="1"/>
  <c r="P115" i="1"/>
  <c r="Q115" i="1"/>
  <c r="R115" i="1"/>
  <c r="S115" i="1"/>
  <c r="T115" i="1"/>
  <c r="U115" i="1"/>
  <c r="P116" i="1"/>
  <c r="Q116" i="1"/>
  <c r="R116" i="1"/>
  <c r="S116" i="1"/>
  <c r="T116" i="1"/>
  <c r="U116" i="1"/>
  <c r="P117" i="1"/>
  <c r="Q117" i="1"/>
  <c r="R117" i="1"/>
  <c r="S117" i="1"/>
  <c r="T117" i="1"/>
  <c r="U117" i="1"/>
  <c r="P118" i="1"/>
  <c r="Q118" i="1"/>
  <c r="R118" i="1"/>
  <c r="S118" i="1"/>
  <c r="T118" i="1"/>
  <c r="U118" i="1"/>
  <c r="P119" i="1"/>
  <c r="Q119" i="1"/>
  <c r="R119" i="1"/>
  <c r="S119" i="1"/>
  <c r="T119" i="1"/>
  <c r="U119" i="1"/>
  <c r="P120" i="1"/>
  <c r="Q120" i="1"/>
  <c r="R120" i="1"/>
  <c r="S120" i="1"/>
  <c r="T120" i="1"/>
  <c r="U120" i="1"/>
  <c r="P121" i="1"/>
  <c r="Q121" i="1"/>
  <c r="R121" i="1"/>
  <c r="S121" i="1"/>
  <c r="T121" i="1"/>
  <c r="U121" i="1"/>
  <c r="P122" i="1"/>
  <c r="Q122" i="1"/>
  <c r="R122" i="1"/>
  <c r="S122" i="1"/>
  <c r="T122" i="1"/>
  <c r="U122" i="1"/>
  <c r="P90" i="1"/>
  <c r="Q90" i="1"/>
  <c r="R90" i="1"/>
  <c r="S90" i="1"/>
  <c r="T90" i="1"/>
  <c r="U90" i="1"/>
  <c r="P123" i="1"/>
  <c r="Q123" i="1"/>
  <c r="R123" i="1"/>
  <c r="S123" i="1"/>
  <c r="T123" i="1"/>
  <c r="U123" i="1"/>
  <c r="P91" i="1"/>
  <c r="Q91" i="1"/>
  <c r="R91" i="1"/>
  <c r="S91" i="1"/>
  <c r="T91" i="1"/>
  <c r="U91" i="1"/>
  <c r="P92" i="1"/>
  <c r="Q92" i="1"/>
  <c r="R92" i="1"/>
  <c r="S92" i="1"/>
  <c r="T92" i="1"/>
  <c r="U92" i="1"/>
  <c r="P125" i="1"/>
  <c r="Q125" i="1"/>
  <c r="R125" i="1"/>
  <c r="S125" i="1"/>
  <c r="T125" i="1"/>
  <c r="U125" i="1"/>
  <c r="P126" i="1"/>
  <c r="Q126" i="1"/>
  <c r="R126" i="1"/>
  <c r="S126" i="1"/>
  <c r="T126" i="1"/>
  <c r="U126" i="1"/>
  <c r="P127" i="1"/>
  <c r="Q127" i="1"/>
  <c r="R127" i="1"/>
  <c r="S127" i="1"/>
  <c r="T127" i="1"/>
  <c r="U127" i="1"/>
  <c r="P128" i="1"/>
  <c r="Q128" i="1"/>
  <c r="R128" i="1"/>
  <c r="S128" i="1"/>
  <c r="T128" i="1"/>
  <c r="U128" i="1"/>
  <c r="P129" i="1"/>
  <c r="Q129" i="1"/>
  <c r="R129" i="1"/>
  <c r="S129" i="1"/>
  <c r="T129" i="1"/>
  <c r="U129" i="1"/>
  <c r="P130" i="1"/>
  <c r="Q130" i="1"/>
  <c r="R130" i="1"/>
  <c r="S130" i="1"/>
  <c r="T130" i="1"/>
  <c r="U130" i="1"/>
  <c r="P131" i="1"/>
  <c r="Q131" i="1"/>
  <c r="R131" i="1"/>
  <c r="S131" i="1"/>
  <c r="T131" i="1"/>
  <c r="U131" i="1"/>
  <c r="P132" i="1"/>
  <c r="Q132" i="1"/>
  <c r="R132" i="1"/>
  <c r="S132" i="1"/>
  <c r="T132" i="1"/>
  <c r="U132" i="1"/>
  <c r="P133" i="1"/>
  <c r="Q133" i="1"/>
  <c r="R133" i="1"/>
  <c r="S133" i="1"/>
  <c r="T133" i="1"/>
  <c r="U133" i="1"/>
  <c r="P134" i="1"/>
  <c r="Q134" i="1"/>
  <c r="R134" i="1"/>
  <c r="S134" i="1"/>
  <c r="T134" i="1"/>
  <c r="U134" i="1"/>
  <c r="P135" i="1"/>
  <c r="Q135" i="1"/>
  <c r="R135" i="1"/>
  <c r="S135" i="1"/>
  <c r="T135" i="1"/>
  <c r="U135" i="1"/>
  <c r="P136" i="1"/>
  <c r="Q136" i="1"/>
  <c r="R136" i="1"/>
  <c r="S136" i="1"/>
  <c r="T136" i="1"/>
  <c r="U136" i="1"/>
  <c r="P137" i="1"/>
  <c r="Q137" i="1"/>
  <c r="R137" i="1"/>
  <c r="S137" i="1"/>
  <c r="T137" i="1"/>
  <c r="U137" i="1"/>
  <c r="P138" i="1"/>
  <c r="Q138" i="1"/>
  <c r="R138" i="1"/>
  <c r="S138" i="1"/>
  <c r="T138" i="1"/>
  <c r="U138" i="1"/>
  <c r="P140" i="1"/>
  <c r="Q140" i="1"/>
  <c r="R140" i="1"/>
  <c r="S140" i="1"/>
  <c r="T140" i="1"/>
  <c r="U140" i="1"/>
  <c r="P141" i="1"/>
  <c r="Q141" i="1"/>
  <c r="R141" i="1"/>
  <c r="S141" i="1"/>
  <c r="T141" i="1"/>
  <c r="U141" i="1"/>
  <c r="P142" i="1"/>
  <c r="Q142" i="1"/>
  <c r="R142" i="1"/>
  <c r="S142" i="1"/>
  <c r="T142" i="1"/>
  <c r="U142" i="1"/>
  <c r="P143" i="1"/>
  <c r="Q143" i="1"/>
  <c r="R143" i="1"/>
  <c r="S143" i="1"/>
  <c r="T143" i="1"/>
  <c r="U143" i="1"/>
  <c r="P144" i="1"/>
  <c r="Q144" i="1"/>
  <c r="R144" i="1"/>
  <c r="S144" i="1"/>
  <c r="T144" i="1"/>
  <c r="U144" i="1"/>
  <c r="P145" i="1"/>
  <c r="Q145" i="1"/>
  <c r="R145" i="1"/>
  <c r="S145" i="1"/>
  <c r="T145" i="1"/>
  <c r="U145" i="1"/>
  <c r="P146" i="1"/>
  <c r="Q146" i="1"/>
  <c r="R146" i="1"/>
  <c r="S146" i="1"/>
  <c r="T146" i="1"/>
  <c r="U146" i="1"/>
  <c r="P147" i="1"/>
  <c r="Q147" i="1"/>
  <c r="R147" i="1"/>
  <c r="S147" i="1"/>
  <c r="T147" i="1"/>
  <c r="U147" i="1"/>
  <c r="P148" i="1"/>
  <c r="Q148" i="1"/>
  <c r="R148" i="1"/>
  <c r="S148" i="1"/>
  <c r="T148" i="1"/>
  <c r="U148" i="1"/>
  <c r="P149" i="1"/>
  <c r="Q149" i="1"/>
  <c r="R149" i="1"/>
  <c r="S149" i="1"/>
  <c r="T149" i="1"/>
  <c r="U149" i="1"/>
  <c r="P150" i="1"/>
  <c r="Q150" i="1"/>
  <c r="R150" i="1"/>
  <c r="S150" i="1"/>
  <c r="T150" i="1"/>
  <c r="U150" i="1"/>
  <c r="P151" i="1"/>
  <c r="Q151" i="1"/>
  <c r="R151" i="1"/>
  <c r="S151" i="1"/>
  <c r="T151" i="1"/>
  <c r="U151" i="1"/>
  <c r="P152" i="1"/>
  <c r="Q152" i="1"/>
  <c r="R152" i="1"/>
  <c r="S152" i="1"/>
  <c r="T152" i="1"/>
  <c r="U152" i="1"/>
  <c r="P153" i="1"/>
  <c r="Q153" i="1"/>
  <c r="R153" i="1"/>
  <c r="S153" i="1"/>
  <c r="T153" i="1"/>
  <c r="U153" i="1"/>
  <c r="P154" i="1"/>
  <c r="Q154" i="1"/>
  <c r="R154" i="1"/>
  <c r="S154" i="1"/>
  <c r="T154" i="1"/>
  <c r="U154" i="1"/>
  <c r="P155" i="1"/>
  <c r="Q155" i="1"/>
  <c r="R155" i="1"/>
  <c r="S155" i="1"/>
  <c r="T155" i="1"/>
  <c r="U155" i="1"/>
  <c r="P156" i="1"/>
  <c r="Q156" i="1"/>
  <c r="R156" i="1"/>
  <c r="S156" i="1"/>
  <c r="T156" i="1"/>
  <c r="U156" i="1"/>
  <c r="P157" i="1"/>
  <c r="Q157" i="1"/>
  <c r="R157" i="1"/>
  <c r="S157" i="1"/>
  <c r="T157" i="1"/>
  <c r="U157" i="1"/>
  <c r="P158" i="1"/>
  <c r="Q158" i="1"/>
  <c r="R158" i="1"/>
  <c r="S158" i="1"/>
  <c r="T158" i="1"/>
  <c r="U158" i="1"/>
  <c r="P159" i="1"/>
  <c r="Q159" i="1"/>
  <c r="R159" i="1"/>
  <c r="S159" i="1"/>
  <c r="T159" i="1"/>
  <c r="U159" i="1"/>
  <c r="P160" i="1"/>
  <c r="Q160" i="1"/>
  <c r="R160" i="1"/>
  <c r="S160" i="1"/>
  <c r="T160" i="1"/>
  <c r="U160" i="1"/>
  <c r="P161" i="1"/>
  <c r="Q161" i="1"/>
  <c r="R161" i="1"/>
  <c r="S161" i="1"/>
  <c r="T161" i="1"/>
  <c r="U161" i="1"/>
  <c r="P162" i="1"/>
  <c r="Q162" i="1"/>
  <c r="R162" i="1"/>
  <c r="S162" i="1"/>
  <c r="T162" i="1"/>
  <c r="U162" i="1"/>
  <c r="P163" i="1"/>
  <c r="Q163" i="1"/>
  <c r="R163" i="1"/>
  <c r="S163" i="1"/>
  <c r="T163" i="1"/>
  <c r="U163" i="1"/>
  <c r="P164" i="1"/>
  <c r="Q164" i="1"/>
  <c r="R164" i="1"/>
  <c r="S164" i="1"/>
  <c r="T164" i="1"/>
  <c r="U164" i="1"/>
  <c r="P124" i="1"/>
  <c r="Q124" i="1"/>
  <c r="R124" i="1"/>
  <c r="S124" i="1"/>
  <c r="T124" i="1"/>
  <c r="U124" i="1"/>
  <c r="P139" i="1"/>
  <c r="Q139" i="1"/>
  <c r="R139" i="1"/>
  <c r="S139" i="1"/>
  <c r="T139" i="1"/>
  <c r="U139" i="1"/>
  <c r="P165" i="1"/>
  <c r="Q165" i="1"/>
  <c r="R165" i="1"/>
  <c r="S165" i="1"/>
  <c r="T165" i="1"/>
  <c r="U165" i="1"/>
  <c r="P166" i="1"/>
  <c r="Q166" i="1"/>
  <c r="R166" i="1"/>
  <c r="S166" i="1"/>
  <c r="T166" i="1"/>
  <c r="U166" i="1"/>
  <c r="P167" i="1"/>
  <c r="Q167" i="1"/>
  <c r="R167" i="1"/>
  <c r="S167" i="1"/>
  <c r="T167" i="1"/>
  <c r="U167" i="1"/>
  <c r="P168" i="1"/>
  <c r="Q168" i="1"/>
  <c r="R168" i="1"/>
  <c r="S168" i="1"/>
  <c r="T168" i="1"/>
  <c r="U168" i="1"/>
  <c r="P169" i="1"/>
  <c r="Q169" i="1"/>
  <c r="R169" i="1"/>
  <c r="S169" i="1"/>
  <c r="T169" i="1"/>
  <c r="U169" i="1"/>
  <c r="P170" i="1"/>
  <c r="Q170" i="1"/>
  <c r="R170" i="1"/>
  <c r="S170" i="1"/>
  <c r="T170" i="1"/>
  <c r="U170" i="1"/>
  <c r="P171" i="1"/>
  <c r="Q171" i="1"/>
  <c r="R171" i="1"/>
  <c r="S171" i="1"/>
  <c r="T171" i="1"/>
  <c r="U171" i="1"/>
  <c r="P172" i="1"/>
  <c r="Q172" i="1"/>
  <c r="R172" i="1"/>
  <c r="S172" i="1"/>
  <c r="T172" i="1"/>
  <c r="U172" i="1"/>
  <c r="P173" i="1"/>
  <c r="Q173" i="1"/>
  <c r="R173" i="1"/>
  <c r="S173" i="1"/>
  <c r="T173" i="1"/>
  <c r="U173" i="1"/>
  <c r="P174" i="1"/>
  <c r="Q174" i="1"/>
  <c r="R174" i="1"/>
  <c r="S174" i="1"/>
  <c r="T174" i="1"/>
  <c r="U174" i="1"/>
  <c r="P175" i="1"/>
  <c r="Q175" i="1"/>
  <c r="R175" i="1"/>
  <c r="S175" i="1"/>
  <c r="T175" i="1"/>
  <c r="U175" i="1"/>
  <c r="P176" i="1"/>
  <c r="Q176" i="1"/>
  <c r="R176" i="1"/>
  <c r="S176" i="1"/>
  <c r="T176" i="1"/>
  <c r="U176" i="1"/>
  <c r="P177" i="1"/>
  <c r="Q177" i="1"/>
  <c r="R177" i="1"/>
  <c r="S177" i="1"/>
  <c r="T177" i="1"/>
  <c r="U177" i="1"/>
  <c r="P178" i="1"/>
  <c r="Q178" i="1"/>
  <c r="R178" i="1"/>
  <c r="S178" i="1"/>
  <c r="T178" i="1"/>
  <c r="U178" i="1"/>
  <c r="P179" i="1"/>
  <c r="Q179" i="1"/>
  <c r="R179" i="1"/>
  <c r="S179" i="1"/>
  <c r="T179" i="1"/>
  <c r="U179" i="1"/>
  <c r="P180" i="1"/>
  <c r="Q180" i="1"/>
  <c r="R180" i="1"/>
  <c r="S180" i="1"/>
  <c r="T180" i="1"/>
  <c r="U180" i="1"/>
  <c r="P181" i="1"/>
  <c r="Q181" i="1"/>
  <c r="R181" i="1"/>
  <c r="S181" i="1"/>
  <c r="T181" i="1"/>
  <c r="U181" i="1"/>
  <c r="P182" i="1"/>
  <c r="Q182" i="1"/>
  <c r="R182" i="1"/>
  <c r="S182" i="1"/>
  <c r="T182" i="1"/>
  <c r="U182" i="1"/>
  <c r="P183" i="1"/>
  <c r="Q183" i="1"/>
  <c r="R183" i="1"/>
  <c r="S183" i="1"/>
  <c r="T183" i="1"/>
  <c r="U183" i="1"/>
  <c r="P184" i="1"/>
  <c r="Q184" i="1"/>
  <c r="R184" i="1"/>
  <c r="S184" i="1"/>
  <c r="T184" i="1"/>
  <c r="U184" i="1"/>
  <c r="P185" i="1"/>
  <c r="Q185" i="1"/>
  <c r="R185" i="1"/>
  <c r="S185" i="1"/>
  <c r="T185" i="1"/>
  <c r="U185" i="1"/>
  <c r="P186" i="1"/>
  <c r="Q186" i="1"/>
  <c r="R186" i="1"/>
  <c r="S186" i="1"/>
  <c r="T186" i="1"/>
  <c r="U186" i="1"/>
  <c r="P187" i="1"/>
  <c r="Q187" i="1"/>
  <c r="R187" i="1"/>
  <c r="S187" i="1"/>
  <c r="T187" i="1"/>
  <c r="U187" i="1"/>
  <c r="P188" i="1"/>
  <c r="Q188" i="1"/>
  <c r="R188" i="1"/>
  <c r="S188" i="1"/>
  <c r="T188" i="1"/>
  <c r="U188" i="1"/>
  <c r="P189" i="1"/>
  <c r="Q189" i="1"/>
  <c r="R189" i="1"/>
  <c r="S189" i="1"/>
  <c r="T189" i="1"/>
  <c r="U189" i="1"/>
  <c r="P190" i="1"/>
  <c r="Q190" i="1"/>
  <c r="R190" i="1"/>
  <c r="S190" i="1"/>
  <c r="T190" i="1"/>
  <c r="U190" i="1"/>
  <c r="P191" i="1"/>
  <c r="Q191" i="1"/>
  <c r="R191" i="1"/>
  <c r="S191" i="1"/>
  <c r="T191" i="1"/>
  <c r="U191" i="1"/>
  <c r="P192" i="1"/>
  <c r="Q192" i="1"/>
  <c r="R192" i="1"/>
  <c r="S192" i="1"/>
  <c r="T192" i="1"/>
  <c r="U192" i="1"/>
  <c r="P193" i="1"/>
  <c r="Q193" i="1"/>
  <c r="R193" i="1"/>
  <c r="S193" i="1"/>
  <c r="T193" i="1"/>
  <c r="U193" i="1"/>
  <c r="P194" i="1"/>
  <c r="Q194" i="1"/>
  <c r="R194" i="1"/>
  <c r="S194" i="1"/>
  <c r="T194" i="1"/>
  <c r="U194" i="1"/>
  <c r="P195" i="1"/>
  <c r="Q195" i="1"/>
  <c r="R195" i="1"/>
  <c r="S195" i="1"/>
  <c r="T195" i="1"/>
  <c r="U195" i="1"/>
  <c r="U2" i="1"/>
  <c r="T2" i="1"/>
  <c r="S2" i="1"/>
  <c r="R2" i="1"/>
  <c r="Q2" i="1"/>
  <c r="P2" i="1"/>
  <c r="W191" i="1" l="1"/>
  <c r="W175" i="1"/>
  <c r="W161" i="1"/>
  <c r="W145" i="1"/>
  <c r="W128" i="1"/>
  <c r="W127" i="1"/>
  <c r="W114" i="1"/>
  <c r="W113" i="1"/>
  <c r="W98" i="1"/>
  <c r="W97" i="1"/>
  <c r="W79" i="1"/>
  <c r="W78" i="1"/>
  <c r="W70" i="1"/>
  <c r="W69" i="1"/>
  <c r="W52" i="1"/>
  <c r="W51" i="1"/>
  <c r="W31" i="1"/>
  <c r="W15" i="1"/>
  <c r="W160" i="1"/>
  <c r="W144" i="1"/>
  <c r="W30" i="1"/>
  <c r="W14" i="1"/>
  <c r="W167" i="1"/>
  <c r="W159" i="1"/>
  <c r="W77" i="1"/>
  <c r="W124" i="1"/>
  <c r="W164" i="1"/>
  <c r="W149" i="1"/>
  <c r="W148" i="1"/>
  <c r="W147" i="1"/>
  <c r="W132" i="1"/>
  <c r="W131" i="1"/>
  <c r="W130" i="1"/>
  <c r="W118" i="1"/>
  <c r="W117" i="1"/>
  <c r="W116" i="1"/>
  <c r="W102" i="1"/>
  <c r="W101" i="1"/>
  <c r="W83" i="1"/>
  <c r="W82" i="1"/>
  <c r="W33" i="1"/>
  <c r="W53" i="1"/>
  <c r="W58" i="1"/>
  <c r="W57" i="1"/>
  <c r="W40" i="1"/>
  <c r="W39" i="1"/>
  <c r="W19" i="1"/>
  <c r="W18" i="1"/>
  <c r="W3" i="1"/>
  <c r="W195" i="1"/>
  <c r="W187" i="1"/>
  <c r="W183" i="1"/>
  <c r="W179" i="1"/>
  <c r="W153" i="1"/>
  <c r="W152" i="1"/>
  <c r="W136" i="1"/>
  <c r="W135" i="1"/>
  <c r="W122" i="1"/>
  <c r="W121" i="1"/>
  <c r="W106" i="1"/>
  <c r="W105" i="1"/>
  <c r="W87" i="1"/>
  <c r="W86" i="1"/>
  <c r="W36" i="1"/>
  <c r="W35" i="1"/>
  <c r="W54" i="1"/>
  <c r="W62" i="1"/>
  <c r="W61" i="1"/>
  <c r="W44" i="1"/>
  <c r="W43" i="1"/>
  <c r="W42" i="1"/>
  <c r="W23" i="1"/>
  <c r="W22" i="1"/>
  <c r="W7" i="1"/>
  <c r="W6" i="1"/>
  <c r="W5" i="1"/>
  <c r="W171" i="1"/>
  <c r="W170" i="1"/>
  <c r="W169" i="1"/>
  <c r="W157" i="1"/>
  <c r="W156" i="1"/>
  <c r="W141" i="1"/>
  <c r="W140" i="1"/>
  <c r="W138" i="1"/>
  <c r="W92" i="1"/>
  <c r="W91" i="1"/>
  <c r="W110" i="1"/>
  <c r="W109" i="1"/>
  <c r="W108" i="1"/>
  <c r="W94" i="1"/>
  <c r="W93" i="1"/>
  <c r="W75" i="1"/>
  <c r="W74" i="1"/>
  <c r="W73" i="1"/>
  <c r="W66" i="1"/>
  <c r="W65" i="1"/>
  <c r="W48" i="1"/>
  <c r="W47" i="1"/>
  <c r="W27" i="1"/>
  <c r="W26" i="1"/>
  <c r="W11" i="1"/>
  <c r="W10" i="1"/>
  <c r="W9" i="1"/>
  <c r="W143" i="1"/>
  <c r="W126" i="1"/>
  <c r="W112" i="1"/>
  <c r="W89" i="1"/>
  <c r="W32" i="1"/>
  <c r="W60" i="1"/>
  <c r="W38" i="1"/>
  <c r="W21" i="1"/>
  <c r="W17" i="1"/>
  <c r="W194" i="1"/>
  <c r="W193" i="1"/>
  <c r="W190" i="1"/>
  <c r="W189" i="1"/>
  <c r="W186" i="1"/>
  <c r="W185" i="1"/>
  <c r="W182" i="1"/>
  <c r="W181" i="1"/>
  <c r="W178" i="1"/>
  <c r="W177" i="1"/>
  <c r="W174" i="1"/>
  <c r="W173" i="1"/>
  <c r="W163" i="1"/>
  <c r="W151" i="1"/>
  <c r="W134" i="1"/>
  <c r="W123" i="1"/>
  <c r="W100" i="1"/>
  <c r="W85" i="1"/>
  <c r="W68" i="1"/>
  <c r="W46" i="1"/>
  <c r="W29" i="1"/>
  <c r="W13" i="1"/>
  <c r="W166" i="1"/>
  <c r="W165" i="1"/>
  <c r="W155" i="1"/>
  <c r="W120" i="1"/>
  <c r="W104" i="1"/>
  <c r="W96" i="1"/>
  <c r="W81" i="1"/>
  <c r="W64" i="1"/>
  <c r="W56" i="1"/>
  <c r="W50" i="1"/>
  <c r="W25" i="1"/>
  <c r="W133" i="1" l="1"/>
  <c r="W172" i="1"/>
  <c r="W34" i="1"/>
  <c r="W55" i="1"/>
  <c r="W20" i="1"/>
  <c r="W103" i="1"/>
  <c r="W84" i="1"/>
  <c r="W59" i="1"/>
  <c r="W162" i="1"/>
  <c r="W154" i="1"/>
  <c r="W90" i="1"/>
  <c r="W107" i="1"/>
  <c r="W63" i="1"/>
  <c r="W139" i="1"/>
  <c r="W158" i="1"/>
  <c r="W137" i="1"/>
  <c r="W129" i="1"/>
  <c r="W71" i="1"/>
  <c r="W16" i="1"/>
  <c r="W111" i="1"/>
  <c r="W95" i="1"/>
  <c r="W142" i="1"/>
  <c r="W49" i="1"/>
  <c r="W28" i="1"/>
  <c r="W146" i="1"/>
  <c r="W119" i="1"/>
  <c r="W115" i="1"/>
  <c r="W72" i="1"/>
  <c r="W41" i="1"/>
  <c r="W4" i="1"/>
  <c r="W37" i="1"/>
  <c r="W8" i="1"/>
  <c r="W150" i="1"/>
  <c r="W125" i="1"/>
  <c r="W99" i="1"/>
  <c r="W88" i="1"/>
  <c r="W76" i="1"/>
  <c r="W12" i="1"/>
  <c r="W24" i="1"/>
  <c r="W45" i="1"/>
  <c r="W80" i="1"/>
  <c r="W67" i="1"/>
  <c r="W176" i="1"/>
  <c r="W180" i="1"/>
  <c r="W184" i="1"/>
  <c r="W188" i="1"/>
  <c r="W192" i="1"/>
  <c r="W168" i="1"/>
  <c r="W2" i="1" l="1"/>
</calcChain>
</file>

<file path=xl/comments1.xml><?xml version="1.0" encoding="utf-8"?>
<comments xmlns="http://schemas.openxmlformats.org/spreadsheetml/2006/main">
  <authors>
    <author>Thomas Sonderegger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>https://www.worldbank.org/en/country/smallstates/overview</t>
        </r>
      </text>
    </comment>
  </commentList>
</comments>
</file>

<file path=xl/sharedStrings.xml><?xml version="1.0" encoding="utf-8"?>
<sst xmlns="http://schemas.openxmlformats.org/spreadsheetml/2006/main" count="2431" uniqueCount="615">
  <si>
    <t>wb_a3</t>
  </si>
  <si>
    <t>id</t>
  </si>
  <si>
    <t>name</t>
  </si>
  <si>
    <t>isothreele</t>
  </si>
  <si>
    <t>Region</t>
  </si>
  <si>
    <t>IncomeGroup</t>
  </si>
  <si>
    <t>trc_100km2</t>
  </si>
  <si>
    <t>trc_year</t>
  </si>
  <si>
    <t>frt_kg_ha</t>
  </si>
  <si>
    <t>frt_year</t>
  </si>
  <si>
    <t>valadd_wb</t>
  </si>
  <si>
    <t>vawb_year</t>
  </si>
  <si>
    <t>gni_cpt</t>
  </si>
  <si>
    <t>gni_year</t>
  </si>
  <si>
    <t>ABW</t>
  </si>
  <si>
    <t>Aruba</t>
  </si>
  <si>
    <t>Latin America &amp; Caribbean</t>
  </si>
  <si>
    <t>High income</t>
  </si>
  <si>
    <t>AFG</t>
  </si>
  <si>
    <t>Afghanistan</t>
  </si>
  <si>
    <t>South Asia</t>
  </si>
  <si>
    <t>Low income</t>
  </si>
  <si>
    <t>AGO</t>
  </si>
  <si>
    <t>Angola</t>
  </si>
  <si>
    <t>Sub-Saharan Africa</t>
  </si>
  <si>
    <t>Lower middle income</t>
  </si>
  <si>
    <t>AIA</t>
  </si>
  <si>
    <t>Anguilla</t>
  </si>
  <si>
    <t>ALA</t>
  </si>
  <si>
    <t>Aland</t>
  </si>
  <si>
    <t>ALB</t>
  </si>
  <si>
    <t>Albania</t>
  </si>
  <si>
    <t>Europe &amp; Central Asia</t>
  </si>
  <si>
    <t>Upper middle income</t>
  </si>
  <si>
    <t>AND</t>
  </si>
  <si>
    <t>Andorra</t>
  </si>
  <si>
    <t>ARB</t>
  </si>
  <si>
    <t>ARE</t>
  </si>
  <si>
    <t>United Arab Emirates</t>
  </si>
  <si>
    <t>Middle East &amp; North Africa</t>
  </si>
  <si>
    <t>ARG</t>
  </si>
  <si>
    <t>Argentina</t>
  </si>
  <si>
    <t>ARM</t>
  </si>
  <si>
    <t>Armenia</t>
  </si>
  <si>
    <t>ASM</t>
  </si>
  <si>
    <t>American Samoa</t>
  </si>
  <si>
    <t>East Asia &amp; Pacific</t>
  </si>
  <si>
    <t>ATA</t>
  </si>
  <si>
    <t>Antarctica</t>
  </si>
  <si>
    <t>ATF</t>
  </si>
  <si>
    <t>French Southern and Antarctic Lands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</si>
  <si>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</si>
  <si>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</si>
  <si>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</si>
  <si>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</si>
  <si>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</si>
  <si>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</si>
  <si>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</si>
  <si>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</si>
  <si>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</si>
  <si>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</si>
  <si>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</si>
  <si>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</si>
  <si>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</si>
  <si>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</si>
  <si>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</si>
  <si>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</si>
  <si>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</si>
  <si>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</si>
  <si>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</si>
  <si>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</si>
  <si>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</si>
  <si>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</si>
  <si>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</si>
  <si>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The Bahamas</t>
  </si>
  <si>
    <t>BIH</t>
  </si>
  <si>
    <t>Bosnia and Herzegovina</t>
  </si>
  <si>
    <t>BLM</t>
  </si>
  <si>
    <t>Saint Barthelemy</t>
  </si>
  <si>
    <t>BLR</t>
  </si>
  <si>
    <t>Belarus</t>
  </si>
  <si>
    <t>BLZ</t>
  </si>
  <si>
    <t>Belize</t>
  </si>
  <si>
    <t>BMU</t>
  </si>
  <si>
    <t>Bermuda</t>
  </si>
  <si>
    <t>North America</t>
  </si>
  <si>
    <t>BOL</t>
  </si>
  <si>
    <t>Bolivia</t>
  </si>
  <si>
    <t>BRA</t>
  </si>
  <si>
    <t>Brazil</t>
  </si>
  <si>
    <t>BRB</t>
  </si>
  <si>
    <t>Barbados</t>
  </si>
  <si>
    <t>BRN</t>
  </si>
  <si>
    <t>Brunei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</si>
  <si>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</si>
  <si>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</si>
  <si>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</si>
  <si>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</si>
  <si>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</si>
  <si>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</si>
  <si>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</si>
  <si>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</si>
  <si>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CEB</t>
  </si>
  <si>
    <t>CHE</t>
  </si>
  <si>
    <t>Switzerland</t>
  </si>
  <si>
    <t>CHI</t>
  </si>
  <si>
    <t>Guernsey</t>
  </si>
  <si>
    <t>GGY</t>
  </si>
  <si>
    <t>Jersey</t>
  </si>
  <si>
    <t>JEY</t>
  </si>
  <si>
    <t>CHL</t>
  </si>
  <si>
    <t>Chile</t>
  </si>
  <si>
    <t>CHN</t>
  </si>
  <si>
    <t>China</t>
  </si>
  <si>
    <t>CIV</t>
  </si>
  <si>
    <t>Ivory Coast</t>
  </si>
  <si>
    <t>CMR</t>
  </si>
  <si>
    <t>Cameroon</t>
  </si>
  <si>
    <t>COD</t>
  </si>
  <si>
    <t>Congo, Democratic Republic of the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</si>
  <si>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</si>
  <si>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</si>
  <si>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</si>
  <si>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</si>
  <si>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</si>
  <si>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</si>
  <si>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</si>
  <si>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</si>
  <si>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</si>
  <si>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</si>
  <si>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</si>
  <si>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</si>
  <si>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CSS</t>
  </si>
  <si>
    <t>CUB</t>
  </si>
  <si>
    <t>Cuba</t>
  </si>
  <si>
    <t>US Naval Base Guantanamo Bay</t>
  </si>
  <si>
    <t>CUW</t>
  </si>
  <si>
    <t>CuraÃ§ao</t>
  </si>
  <si>
    <t>CYM</t>
  </si>
  <si>
    <t>Cayman Islands</t>
  </si>
  <si>
    <t>CYP</t>
  </si>
  <si>
    <t>Northern Cyprus</t>
  </si>
  <si>
    <t>Cyprus</t>
  </si>
  <si>
    <t>Dhekelia Sovereign Base Area</t>
  </si>
  <si>
    <t>Akrotiri Sovereign Base Area</t>
  </si>
  <si>
    <t>Cyprus No Mans Area</t>
  </si>
  <si>
    <t>CZE</t>
  </si>
  <si>
    <t>Czechia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</si>
  <si>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</si>
  <si>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</si>
  <si>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</si>
  <si>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</si>
  <si>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</si>
  <si>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</si>
  <si>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</si>
  <si>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</si>
  <si>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</si>
  <si>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</si>
  <si>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</si>
  <si>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</si>
  <si>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EAP</t>
  </si>
  <si>
    <t>EAR</t>
  </si>
  <si>
    <t>EAS</t>
  </si>
  <si>
    <t>ECA</t>
  </si>
  <si>
    <t>ECS</t>
  </si>
  <si>
    <t>ECU</t>
  </si>
  <si>
    <t>Ecuador</t>
  </si>
  <si>
    <t>EGY</t>
  </si>
  <si>
    <t>Egypt</t>
  </si>
  <si>
    <t>EMU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</si>
  <si>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</si>
  <si>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</si>
  <si>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</si>
  <si>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</si>
  <si>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</si>
  <si>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</si>
  <si>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</si>
  <si>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</si>
  <si>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</si>
  <si>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</si>
  <si>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EUU</t>
  </si>
  <si>
    <t>FCS</t>
  </si>
  <si>
    <t>FIN</t>
  </si>
  <si>
    <t>Finland</t>
  </si>
  <si>
    <t>FJI</t>
  </si>
  <si>
    <t>Fiji</t>
  </si>
  <si>
    <t>FLK</t>
  </si>
  <si>
    <t>Falkland Islands</t>
  </si>
  <si>
    <t>FRA</t>
  </si>
  <si>
    <t>France</t>
  </si>
  <si>
    <t>FRO</t>
  </si>
  <si>
    <t>Faroe Islands</t>
  </si>
  <si>
    <t>FSM</t>
  </si>
  <si>
    <t>Micronesia, Federated States of</t>
  </si>
  <si>
    <t>GAB</t>
  </si>
  <si>
    <t>Gabon</t>
  </si>
  <si>
    <t>GBR</t>
  </si>
  <si>
    <t>United Kingdom</t>
  </si>
  <si>
    <t>GEO</t>
  </si>
  <si>
    <t>Georgia</t>
  </si>
  <si>
    <t>GHA</t>
  </si>
  <si>
    <t>Ghana</t>
  </si>
  <si>
    <t>GIB</t>
  </si>
  <si>
    <t>Gibraltar</t>
  </si>
  <si>
    <t>GIN</t>
  </si>
  <si>
    <t>Guinea</t>
  </si>
  <si>
    <t>GMB</t>
  </si>
  <si>
    <t>Gambia</t>
  </si>
  <si>
    <t>GNB</t>
  </si>
  <si>
    <t>Guinea 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</si>
  <si>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</si>
  <si>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</si>
  <si>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</si>
  <si>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</si>
  <si>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</si>
  <si>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</si>
  <si>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</si>
  <si>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</si>
  <si>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</si>
  <si>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</si>
  <si>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GUM</t>
  </si>
  <si>
    <t>Guam</t>
  </si>
  <si>
    <t>GUY</t>
  </si>
  <si>
    <t>Guyana</t>
  </si>
  <si>
    <t>HIC</t>
  </si>
  <si>
    <t>HKG</t>
  </si>
  <si>
    <t>Hong Kong S.A.R.</t>
  </si>
  <si>
    <t>HMD</t>
  </si>
  <si>
    <t>Heard Island and McDonald Islands</t>
  </si>
  <si>
    <t>HND</t>
  </si>
  <si>
    <t>Honduras</t>
  </si>
  <si>
    <t>HPC</t>
  </si>
  <si>
    <t>HRV</t>
  </si>
  <si>
    <t>Croatia</t>
  </si>
  <si>
    <t>HTI</t>
  </si>
  <si>
    <t>Haiti</t>
  </si>
  <si>
    <t>HUN</t>
  </si>
  <si>
    <t>Hungary</t>
  </si>
  <si>
    <t>IBD</t>
  </si>
  <si>
    <t>IBT</t>
  </si>
  <si>
    <t>IDA</t>
  </si>
  <si>
    <t>IDB</t>
  </si>
  <si>
    <t>IDN</t>
  </si>
  <si>
    <t>Indonesia</t>
  </si>
  <si>
    <t>IDX</t>
  </si>
  <si>
    <t>IMN</t>
  </si>
  <si>
    <t>Isle of Man</t>
  </si>
  <si>
    <t>IND</t>
  </si>
  <si>
    <t>India</t>
  </si>
  <si>
    <t>IOT</t>
  </si>
  <si>
    <t>British Indian Ocean Territory</t>
  </si>
  <si>
    <t>IRL</t>
  </si>
  <si>
    <t>Ireland</t>
  </si>
  <si>
    <t>IRN</t>
  </si>
  <si>
    <t>Iran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</si>
  <si>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</si>
  <si>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</si>
  <si>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</si>
  <si>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</si>
  <si>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</si>
  <si>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</si>
  <si>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</si>
  <si>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</si>
  <si>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</si>
  <si>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</si>
  <si>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</si>
  <si>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</si>
  <si>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</si>
  <si>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</si>
  <si>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</si>
  <si>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</si>
  <si>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</si>
  <si>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</si>
  <si>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</si>
  <si>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</si>
  <si>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</si>
  <si>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</si>
  <si>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</si>
  <si>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</si>
  <si>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</si>
  <si>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</si>
  <si>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</si>
  <si>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South Korea</t>
  </si>
  <si>
    <t>KWT</t>
  </si>
  <si>
    <t>Kuwait</t>
  </si>
  <si>
    <t>LAC</t>
  </si>
  <si>
    <t>LAO</t>
  </si>
  <si>
    <t>Laos</t>
  </si>
  <si>
    <t>LBN</t>
  </si>
  <si>
    <t>Lebanon</t>
  </si>
  <si>
    <t>LBR</t>
  </si>
  <si>
    <t>Liberia</t>
  </si>
  <si>
    <t>LBY</t>
  </si>
  <si>
    <t>Libya</t>
  </si>
  <si>
    <t>LCA</t>
  </si>
  <si>
    <t>Saint Lucia</t>
  </si>
  <si>
    <t>LCN</t>
  </si>
  <si>
    <t>LDC</t>
  </si>
  <si>
    <t>LIC</t>
  </si>
  <si>
    <t>LIE</t>
  </si>
  <si>
    <t>Liechtenstein</t>
  </si>
  <si>
    <t>LKA</t>
  </si>
  <si>
    <t>Sri Lanka</t>
  </si>
  <si>
    <t>LMC</t>
  </si>
  <si>
    <t>LMY</t>
  </si>
  <si>
    <t>LSO</t>
  </si>
  <si>
    <t>Lesotho</t>
  </si>
  <si>
    <t>LTE</t>
  </si>
  <si>
    <t>LTU</t>
  </si>
  <si>
    <t>Lithuania</t>
  </si>
  <si>
    <t>LUX</t>
  </si>
  <si>
    <t>Luxembourg</t>
  </si>
  <si>
    <t>LVA</t>
  </si>
  <si>
    <t>Latvia</t>
  </si>
  <si>
    <t>MAC</t>
  </si>
  <si>
    <t>Macao S.A.R</t>
  </si>
  <si>
    <t>MAF</t>
  </si>
  <si>
    <t>Saint Martin</t>
  </si>
  <si>
    <t>MAR</t>
  </si>
  <si>
    <t>Morocco</t>
  </si>
  <si>
    <t>MCO</t>
  </si>
  <si>
    <t>Monaco</t>
  </si>
  <si>
    <t>MDA</t>
  </si>
  <si>
    <t>Moldova</t>
  </si>
  <si>
    <t>MDG</t>
  </si>
  <si>
    <t>Madagascar</t>
  </si>
  <si>
    <t>MDV</t>
  </si>
  <si>
    <t>Maldives</t>
  </si>
  <si>
    <t>MEA</t>
  </si>
  <si>
    <t>MEX</t>
  </si>
  <si>
    <t>Mexico</t>
  </si>
  <si>
    <t>MHL</t>
  </si>
  <si>
    <t>Marshall Islands</t>
  </si>
  <si>
    <t>MIC</t>
  </si>
  <si>
    <t>MKD</t>
  </si>
  <si>
    <t>Macedonia</t>
  </si>
  <si>
    <t>MLI</t>
  </si>
  <si>
    <t>Mali</t>
  </si>
  <si>
    <t>MLT</t>
  </si>
  <si>
    <t>Malta</t>
  </si>
  <si>
    <t>MMR</t>
  </si>
  <si>
    <t>Myanmar</t>
  </si>
  <si>
    <t>MNA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</si>
  <si>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</si>
  <si>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</si>
  <si>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</si>
  <si>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</si>
  <si>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</si>
  <si>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</si>
  <si>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</si>
  <si>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</si>
  <si>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</si>
  <si>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</si>
  <si>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</si>
  <si>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</si>
  <si>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MUS</t>
  </si>
  <si>
    <t>Mauritius</t>
  </si>
  <si>
    <t>MWI</t>
  </si>
  <si>
    <t>Malawi</t>
  </si>
  <si>
    <t>MYS</t>
  </si>
  <si>
    <t>Malaysia</t>
  </si>
  <si>
    <t>NAC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</si>
  <si>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</si>
  <si>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</si>
  <si>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</si>
  <si>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</si>
  <si>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</si>
  <si>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</si>
  <si>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</si>
  <si>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</si>
  <si>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</si>
  <si>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</si>
  <si>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</si>
  <si>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</si>
  <si>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</si>
  <si>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</si>
  <si>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</si>
  <si>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</si>
  <si>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</si>
  <si>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</si>
  <si>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</si>
  <si>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</si>
  <si>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</si>
  <si>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</si>
  <si>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</si>
  <si>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</si>
  <si>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OED</t>
  </si>
  <si>
    <t>OMN</t>
  </si>
  <si>
    <t>Oman</t>
  </si>
  <si>
    <t>OSS</t>
  </si>
  <si>
    <t>PAK</t>
  </si>
  <si>
    <t>Pakistan</t>
  </si>
  <si>
    <t>PAN</t>
  </si>
  <si>
    <t>Panama</t>
  </si>
  <si>
    <t>PCN</t>
  </si>
  <si>
    <t>Pitcairn Islands</t>
  </si>
  <si>
    <t>PER</t>
  </si>
  <si>
    <t>Peru</t>
  </si>
  <si>
    <t>PHL</t>
  </si>
  <si>
    <t>Philippines</t>
  </si>
  <si>
    <t>PLW</t>
  </si>
  <si>
    <t>Palau</t>
  </si>
  <si>
    <t>PNG</t>
  </si>
  <si>
    <t>Papua New Guinea</t>
  </si>
  <si>
    <t>POL</t>
  </si>
  <si>
    <t>Poland</t>
  </si>
  <si>
    <t>PRE</t>
  </si>
  <si>
    <t>PRI</t>
  </si>
  <si>
    <t>Puerto Rico</t>
  </si>
  <si>
    <t>PRK</t>
  </si>
  <si>
    <t>North Korea</t>
  </si>
  <si>
    <t>PRT</t>
  </si>
  <si>
    <t>Portugal</t>
  </si>
  <si>
    <t>PRY</t>
  </si>
  <si>
    <t>Paraguay</t>
  </si>
  <si>
    <t>PSE</t>
  </si>
  <si>
    <t>Palestine</t>
  </si>
  <si>
    <t>PSS</t>
  </si>
  <si>
    <t>PST</t>
  </si>
  <si>
    <t>PYF</t>
  </si>
  <si>
    <t>French Polynesia</t>
  </si>
  <si>
    <t>QAT</t>
  </si>
  <si>
    <t>Qatar</t>
  </si>
  <si>
    <t>ROU</t>
  </si>
  <si>
    <t>Romania</t>
  </si>
  <si>
    <t>RUS</t>
  </si>
  <si>
    <t>Russia</t>
  </si>
  <si>
    <t>RWA</t>
  </si>
  <si>
    <t>Rwanda</t>
  </si>
  <si>
    <t>SAS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</si>
  <si>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</si>
  <si>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</si>
  <si>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</si>
  <si>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</si>
  <si>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</si>
  <si>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</si>
  <si>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</si>
  <si>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</si>
  <si>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SGS</t>
  </si>
  <si>
    <t>South Georgia and South Sandwich Islands</t>
  </si>
  <si>
    <t>SHN</t>
  </si>
  <si>
    <t>Saint Helena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</si>
  <si>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</si>
  <si>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</si>
  <si>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</si>
  <si>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</si>
  <si>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</si>
  <si>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</si>
  <si>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</si>
  <si>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</si>
  <si>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</si>
  <si>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Somaliland</t>
  </si>
  <si>
    <t>Somalia</t>
  </si>
  <si>
    <t>SPM</t>
  </si>
  <si>
    <t>Saint Pierre and Miquelon</t>
  </si>
  <si>
    <t>SRB</t>
  </si>
  <si>
    <t>Serbia</t>
  </si>
  <si>
    <t>SSA</t>
  </si>
  <si>
    <t>SSD</t>
  </si>
  <si>
    <t>South Sudan</t>
  </si>
  <si>
    <t>SSF</t>
  </si>
  <si>
    <t>SST</t>
  </si>
  <si>
    <t>Small states</t>
  </si>
  <si>
    <t>STP</t>
  </si>
  <si>
    <t>Sao Tome and Principe</t>
  </si>
  <si>
    <t>SUR</t>
  </si>
  <si>
    <t>Suriname</t>
  </si>
  <si>
    <t>SVK</t>
  </si>
  <si>
    <t>Slovakia</t>
  </si>
  <si>
    <t>SVN</t>
  </si>
  <si>
    <t>Slovenia</t>
  </si>
  <si>
    <t>SWE</t>
  </si>
  <si>
    <t>Sweden</t>
  </si>
  <si>
    <t>SWZ</t>
  </si>
  <si>
    <t>Eswatini</t>
  </si>
  <si>
    <t>SXM</t>
  </si>
  <si>
    <t>Sint Maarten</t>
  </si>
  <si>
    <t>SYC</t>
  </si>
  <si>
    <t>Seychelles</t>
  </si>
  <si>
    <t>SYR</t>
  </si>
  <si>
    <t>Syria</t>
  </si>
  <si>
    <t>TCA</t>
  </si>
  <si>
    <t>Turks and Caicos Islands</t>
  </si>
  <si>
    <t>TCD</t>
  </si>
  <si>
    <t>Chad</t>
  </si>
  <si>
    <t>TEA</t>
  </si>
  <si>
    <t>TEC</t>
  </si>
  <si>
    <t>TGO</t>
  </si>
  <si>
    <t>Togo</t>
  </si>
  <si>
    <t>THA</t>
  </si>
  <si>
    <t>Thailand</t>
  </si>
  <si>
    <t>TJK</t>
  </si>
  <si>
    <t>Tajikistan</t>
  </si>
  <si>
    <t>TKM</t>
  </si>
  <si>
    <t>Turkmenistan</t>
  </si>
  <si>
    <t>TLA</t>
  </si>
  <si>
    <t>TLS</t>
  </si>
  <si>
    <t>East Timor</t>
  </si>
  <si>
    <t>TMN</t>
  </si>
  <si>
    <t>TON</t>
  </si>
  <si>
    <t>Tonga</t>
  </si>
  <si>
    <t>TSA</t>
  </si>
  <si>
    <t>TSS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</si>
  <si>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</si>
  <si>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</si>
  <si>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</si>
  <si>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</si>
  <si>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</si>
  <si>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</si>
  <si>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</si>
  <si>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</si>
  <si>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TWN</t>
  </si>
  <si>
    <t>Taiwan</t>
  </si>
  <si>
    <t>TZA</t>
  </si>
  <si>
    <t>Tanzania</t>
  </si>
  <si>
    <t>UGA</t>
  </si>
  <si>
    <t>Uganda</t>
  </si>
  <si>
    <t>UKR</t>
  </si>
  <si>
    <t>Ukraine</t>
  </si>
  <si>
    <t>UMC</t>
  </si>
  <si>
    <t>UMI</t>
  </si>
  <si>
    <t>United States Minor Outlying Islands</t>
  </si>
  <si>
    <t>URY</t>
  </si>
  <si>
    <t>Uruguay</t>
  </si>
  <si>
    <t>USA</t>
  </si>
  <si>
    <t>United States of America</t>
  </si>
  <si>
    <t>UZB</t>
  </si>
  <si>
    <t>Uzbekistan</t>
  </si>
  <si>
    <t>VAT</t>
  </si>
  <si>
    <t>Vatican</t>
  </si>
  <si>
    <t>VCT</t>
  </si>
  <si>
    <t>Saint Vincent and the Grenadines</t>
  </si>
  <si>
    <t>VEN</t>
  </si>
  <si>
    <t>Venezuela</t>
  </si>
  <si>
    <t>VGB</t>
  </si>
  <si>
    <t>British Virgin Islands</t>
  </si>
  <si>
    <t>VIR</t>
  </si>
  <si>
    <t>United States Virgin Islands</t>
  </si>
  <si>
    <t>VNM</t>
  </si>
  <si>
    <t>Vietnam</t>
  </si>
  <si>
    <t>VUT</t>
  </si>
  <si>
    <t>Vanuatu</t>
  </si>
  <si>
    <t>WLD</t>
  </si>
  <si>
    <t>WLF</t>
  </si>
  <si>
    <t>Wallis and Futuna</t>
  </si>
  <si>
    <t>WSM</t>
  </si>
  <si>
    <t>Samoa</t>
  </si>
  <si>
    <t>XKX</t>
  </si>
  <si>
    <t>Kosovo</t>
  </si>
  <si>
    <t>-99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</si>
  <si>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</si>
  <si>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</si>
  <si>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</si>
  <si>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</si>
  <si>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</si>
  <si>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</si>
  <si>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</si>
  <si>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</si>
  <si>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Clipperton Island</t>
  </si>
  <si>
    <t>Australia, Ashmore and Cartier Islands</t>
  </si>
  <si>
    <t>RÃ©union</t>
  </si>
  <si>
    <t>Martinique</t>
  </si>
  <si>
    <t>Australia, Indian Ocean Territories</t>
  </si>
  <si>
    <t>Svalbard and Jan Mayen</t>
  </si>
  <si>
    <t>Bajo Nuevo Bank (Petrel Is.)</t>
  </si>
  <si>
    <t>Serranilla Bank</t>
  </si>
  <si>
    <t>Bouvet Island</t>
  </si>
  <si>
    <t>Siachen Glacier</t>
  </si>
  <si>
    <t>Scarborough Reef</t>
  </si>
  <si>
    <t>Spratly Islands</t>
  </si>
  <si>
    <t>Mayotte</t>
  </si>
  <si>
    <t>Bonaire, Saint Eustatius and Saba</t>
  </si>
  <si>
    <t>Coral Sea Islands</t>
  </si>
  <si>
    <t>French Guiana</t>
  </si>
  <si>
    <t>Guadeloupe</t>
  </si>
  <si>
    <t>Tokelau</t>
  </si>
  <si>
    <t>X</t>
  </si>
  <si>
    <t>Island</t>
  </si>
  <si>
    <t>i</t>
  </si>
  <si>
    <t>h</t>
  </si>
  <si>
    <t>l</t>
  </si>
  <si>
    <t>s</t>
  </si>
  <si>
    <t>small island</t>
  </si>
  <si>
    <t>other field size values</t>
  </si>
  <si>
    <t>f_hls</t>
  </si>
  <si>
    <t>f_h_hls</t>
  </si>
  <si>
    <t>prank_gni</t>
  </si>
  <si>
    <t>prank_va</t>
  </si>
  <si>
    <t>prank_trc</t>
  </si>
  <si>
    <t>prank_frt</t>
  </si>
  <si>
    <t>prank_av</t>
  </si>
  <si>
    <t>f_h</t>
  </si>
  <si>
    <t>no mechanization</t>
  </si>
  <si>
    <t>size interpolated</t>
  </si>
  <si>
    <t>as China</t>
  </si>
  <si>
    <t>as Finland</t>
  </si>
  <si>
    <t>as Morocco</t>
  </si>
  <si>
    <t>machinery_size</t>
  </si>
  <si>
    <t>adjusted for states</t>
  </si>
  <si>
    <t>size_category</t>
  </si>
  <si>
    <t>hls</t>
  </si>
  <si>
    <t>comment</t>
  </si>
  <si>
    <t>Sheet</t>
  </si>
  <si>
    <t>Description</t>
  </si>
  <si>
    <t>mechanization_correction</t>
  </si>
  <si>
    <t>Data used for correction of mechanization degree in irrigated agriculture and for computation of machinery size</t>
  </si>
  <si>
    <r>
      <t xml:space="preserve">Country data and factors for mechanization correction of irrigated area as described in SI1, section 1.1.5
</t>
    </r>
    <r>
      <rPr>
        <u/>
        <sz val="11"/>
        <color rgb="FF000000"/>
        <rFont val="Calibri"/>
        <family val="2"/>
        <scheme val="minor"/>
      </rPr>
      <t>Abbreviations</t>
    </r>
    <r>
      <rPr>
        <sz val="11"/>
        <color rgb="FF000000"/>
        <rFont val="Calibri"/>
        <family val="2"/>
        <scheme val="minor"/>
      </rPr>
      <t xml:space="preserve">:
i, h, l, s: irrigated, high inputs, low inputs, subsistence production
f_hls, f_h_hls, f_h: see SI, section 1.1.4
trc_100km2: number of tractors per 100 km2
frt_kg_ha: fertilizer consumption in kg per ha of arable land
valadd_wb: value added per worker in agriculture, forestry, and fishing
gni_cpt: gross national income per capita
prank: percentile ranks for the four indicators listed above
av: average
</t>
    </r>
  </si>
  <si>
    <t>size_md</t>
  </si>
  <si>
    <t>size_mn</t>
  </si>
  <si>
    <t>size_md_ip</t>
  </si>
  <si>
    <t>size_mn_ip</t>
  </si>
  <si>
    <t>income_manual</t>
  </si>
  <si>
    <t>fieldsize_manual</t>
  </si>
  <si>
    <t>island</t>
  </si>
  <si>
    <r>
      <t xml:space="preserve">Country data and factors for machinery size calculation as described in SI1, section 1.3.1
</t>
    </r>
    <r>
      <rPr>
        <u/>
        <sz val="11"/>
        <color rgb="FF000000"/>
        <rFont val="Calibri"/>
        <family val="2"/>
        <scheme val="minor"/>
      </rPr>
      <t>size_md</t>
    </r>
    <r>
      <rPr>
        <sz val="11"/>
        <color rgb="FF000000"/>
        <rFont val="Calibri"/>
        <family val="2"/>
        <scheme val="minor"/>
      </rPr>
      <t xml:space="preserve">: median fieldsize category according to data from Lesiv et al. 2019
   3502 - 3506 = XL - XS
</t>
    </r>
    <r>
      <rPr>
        <u/>
        <sz val="11"/>
        <color rgb="FF000000"/>
        <rFont val="Calibri"/>
        <family val="2"/>
        <scheme val="minor"/>
      </rPr>
      <t>size_mn</t>
    </r>
    <r>
      <rPr>
        <sz val="11"/>
        <color rgb="FF000000"/>
        <rFont val="Calibri"/>
        <family val="2"/>
        <scheme val="minor"/>
      </rPr>
      <t xml:space="preserve">: mean fieldsize category according to data from Lesiv et al. 2019
</t>
    </r>
    <r>
      <rPr>
        <u/>
        <sz val="11"/>
        <color rgb="FF000000"/>
        <rFont val="Calibri"/>
        <family val="2"/>
        <scheme val="minor"/>
      </rPr>
      <t>size_md_i</t>
    </r>
    <r>
      <rPr>
        <sz val="11"/>
        <color rgb="FF000000"/>
        <rFont val="Calibri"/>
        <family val="2"/>
        <scheme val="minor"/>
      </rPr>
      <t xml:space="preserve">p: median fieldsize category according to interpolated data based on Lesiv et al. 2019 (see SI, section 1.3.1)
</t>
    </r>
    <r>
      <rPr>
        <u/>
        <sz val="11"/>
        <color rgb="FF000000"/>
        <rFont val="Calibri"/>
        <family val="2"/>
        <scheme val="minor"/>
      </rPr>
      <t>size_mn_ip</t>
    </r>
    <r>
      <rPr>
        <sz val="11"/>
        <color rgb="FF000000"/>
        <rFont val="Calibri"/>
        <family val="2"/>
        <scheme val="minor"/>
      </rPr>
      <t xml:space="preserve">: mean fieldsize category according to interpolated data based on Lesiv et al. 2019 (see SI, section 1.3.1)
</t>
    </r>
    <r>
      <rPr>
        <u/>
        <sz val="11"/>
        <color rgb="FF000000"/>
        <rFont val="Calibri"/>
        <family val="2"/>
        <scheme val="minor"/>
      </rPr>
      <t>income_manual / fieldsize_manual</t>
    </r>
    <r>
      <rPr>
        <sz val="11"/>
        <color rgb="FF000000"/>
        <rFont val="Calibri"/>
        <family val="2"/>
        <scheme val="minor"/>
      </rPr>
      <t>: income group and field size adjusted manually as described in the "comment" column</t>
    </r>
    <r>
      <rPr>
        <sz val="11"/>
        <color rgb="FF000000"/>
        <rFont val="Calibri"/>
        <family val="2"/>
        <scheme val="minor"/>
      </rPr>
      <t xml:space="preserve">
</t>
    </r>
    <r>
      <rPr>
        <u/>
        <sz val="11"/>
        <color rgb="FF000000"/>
        <rFont val="Calibri"/>
        <family val="2"/>
        <scheme val="minor"/>
      </rPr>
      <t>size_category</t>
    </r>
    <r>
      <rPr>
        <sz val="11"/>
        <color rgb="FF000000"/>
        <rFont val="Calibri"/>
        <family val="2"/>
        <scheme val="minor"/>
      </rPr>
      <t xml:space="preserve">: see SI, section 1.3.1 and Table S3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</si>
</sst>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2" borderId="0" xfId="0" applyFill="1"/>
    <xf numFmtId="2" fontId="0" fillId="2" borderId="0" xfId="0" applyNumberFormat="1" applyFill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2" fontId="0" fillId="2" borderId="1" xfId="0" applyNumberFormat="1" applyFill="1" applyBorder="1"/>
    <xf numFmtId="0" fontId="1" fillId="0" borderId="1" xfId="0" applyFont="1" applyFill="1" applyBorder="1"/>
    <xf numFmtId="2" fontId="1" fillId="0" borderId="1" xfId="0" applyNumberFormat="1" applyFont="1" applyBorder="1"/>
    <xf numFmtId="0" fontId="4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64" fontId="0" fillId="0" borderId="0" xfId="0" applyNumberFormat="1" applyFill="1" applyAlignment="1">
      <alignment vertical="top"/>
    </xf>
    <xf numFmtId="1" fontId="0" fillId="0" borderId="0" xfId="0" applyNumberFormat="1" applyFill="1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1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vertical="top"/>
    </xf>
    <xf numFmtId="164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164" fontId="1" fillId="0" borderId="0" xfId="0" applyNumberFormat="1" applyFont="1" applyAlignment="1">
      <alignment vertical="top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1" fontId="1" fillId="3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defaultRowHeight="14.4" x14ac:dyDescent="0.3"/>
  <cols>
    <col min="1" max="1" width="22.6640625" style="11" bestFit="1" customWidth="1"/>
    <col min="2" max="2" width="72.109375" style="11" customWidth="1"/>
    <col min="3" max="16384" width="8.88671875" style="11"/>
  </cols>
  <sheetData>
    <row r="1" spans="1:2" s="13" customFormat="1" x14ac:dyDescent="0.3">
      <c r="A1" s="13" t="s">
        <v>605</v>
      </c>
    </row>
    <row r="3" spans="1:2" x14ac:dyDescent="0.3">
      <c r="A3" s="10" t="s">
        <v>602</v>
      </c>
      <c r="B3" s="10" t="s">
        <v>603</v>
      </c>
    </row>
    <row r="4" spans="1:2" ht="187.2" x14ac:dyDescent="0.3">
      <c r="A4" s="11" t="s">
        <v>604</v>
      </c>
      <c r="B4" s="12" t="s">
        <v>606</v>
      </c>
    </row>
    <row r="5" spans="1:2" ht="201.6" x14ac:dyDescent="0.3">
      <c r="A5" s="11" t="s">
        <v>597</v>
      </c>
      <c r="B5" s="12" t="s">
        <v>614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" sqref="R1"/>
    </sheetView>
  </sheetViews>
  <sheetFormatPr defaultRowHeight="14.4" x14ac:dyDescent="0.3"/>
  <cols>
    <col min="1" max="1" width="4.6640625" bestFit="1" customWidth="1"/>
    <col min="2" max="2" width="35.77734375" bestFit="1" customWidth="1"/>
    <col min="3" max="3" width="11.33203125" bestFit="1" customWidth="1"/>
    <col min="4" max="4" width="8.6640625" bestFit="1" customWidth="1"/>
    <col min="5" max="5" width="4" bestFit="1" customWidth="1"/>
    <col min="6" max="6" width="4.21875" bestFit="1" customWidth="1"/>
    <col min="7" max="8" width="4" bestFit="1" customWidth="1"/>
    <col min="9" max="9" width="5.44140625" bestFit="1" customWidth="1"/>
    <col min="10" max="10" width="7.109375" bestFit="1" customWidth="1"/>
    <col min="11" max="11" width="12" bestFit="1" customWidth="1"/>
    <col min="12" max="12" width="12.88671875" bestFit="1" customWidth="1"/>
    <col min="13" max="13" width="10" bestFit="1" customWidth="1"/>
    <col min="14" max="14" width="12" bestFit="1" customWidth="1"/>
    <col min="15" max="15" width="9.77734375" bestFit="1" customWidth="1"/>
    <col min="16" max="16" width="12" bestFit="1" customWidth="1"/>
    <col min="17" max="17" width="12.109375" bestFit="1" customWidth="1"/>
    <col min="18" max="18" width="9.109375" bestFit="1" customWidth="1"/>
    <col min="19" max="19" width="10.109375" bestFit="1" customWidth="1"/>
    <col min="20" max="20" width="11.109375" bestFit="1" customWidth="1"/>
    <col min="21" max="21" width="10.6640625" bestFit="1" customWidth="1"/>
    <col min="22" max="22" width="11" bestFit="1" customWidth="1"/>
    <col min="23" max="23" width="10.77734375" bestFit="1" customWidth="1"/>
    <col min="24" max="25" width="12" bestFit="1" customWidth="1"/>
  </cols>
  <sheetData>
    <row r="1" spans="1:27" x14ac:dyDescent="0.3">
      <c r="A1" t="s">
        <v>1</v>
      </c>
      <c r="B1" t="s">
        <v>2</v>
      </c>
      <c r="C1" t="s">
        <v>3</v>
      </c>
      <c r="D1" s="4" t="s">
        <v>0</v>
      </c>
      <c r="E1" t="s">
        <v>578</v>
      </c>
      <c r="F1" t="s">
        <v>579</v>
      </c>
      <c r="G1" t="s">
        <v>580</v>
      </c>
      <c r="H1" t="s">
        <v>581</v>
      </c>
      <c r="I1" t="s">
        <v>600</v>
      </c>
      <c r="J1" t="s">
        <v>584</v>
      </c>
      <c r="K1" s="6" t="s">
        <v>585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586</v>
      </c>
      <c r="U1" t="s">
        <v>587</v>
      </c>
      <c r="V1" t="s">
        <v>588</v>
      </c>
      <c r="W1" t="s">
        <v>589</v>
      </c>
      <c r="X1" s="2" t="s">
        <v>590</v>
      </c>
      <c r="Y1" s="2" t="s">
        <v>591</v>
      </c>
    </row>
    <row r="2" spans="1:27" x14ac:dyDescent="0.3">
      <c r="A2">
        <v>5</v>
      </c>
      <c r="B2" t="s">
        <v>35</v>
      </c>
      <c r="C2" t="s">
        <v>34</v>
      </c>
      <c r="D2" s="4" t="s">
        <v>34</v>
      </c>
      <c r="E2">
        <v>100</v>
      </c>
      <c r="F2">
        <v>0</v>
      </c>
      <c r="G2">
        <v>0</v>
      </c>
      <c r="H2">
        <v>0</v>
      </c>
      <c r="I2">
        <v>0</v>
      </c>
      <c r="J2">
        <v>0</v>
      </c>
      <c r="K2" s="6" t="e">
        <v>#NUM!</v>
      </c>
      <c r="L2">
        <v>4584.4156979750496</v>
      </c>
      <c r="M2">
        <v>2009</v>
      </c>
      <c r="V2">
        <v>99.3</v>
      </c>
      <c r="X2" s="7">
        <v>0.99299999999999999</v>
      </c>
      <c r="Y2" s="3" t="e">
        <v>#NUM!</v>
      </c>
    </row>
    <row r="3" spans="1:27" x14ac:dyDescent="0.3">
      <c r="A3">
        <v>37</v>
      </c>
      <c r="B3" t="s">
        <v>143</v>
      </c>
      <c r="D3" s="4" t="s">
        <v>140</v>
      </c>
      <c r="E3">
        <v>100</v>
      </c>
      <c r="F3">
        <v>0</v>
      </c>
      <c r="G3">
        <v>0</v>
      </c>
      <c r="H3">
        <v>0</v>
      </c>
      <c r="I3">
        <v>0</v>
      </c>
      <c r="J3">
        <v>0</v>
      </c>
      <c r="K3" s="6" t="e">
        <v>#NUM!</v>
      </c>
      <c r="L3">
        <v>1454.1666441170501</v>
      </c>
      <c r="M3">
        <v>2000</v>
      </c>
      <c r="N3">
        <v>196.73875151080099</v>
      </c>
      <c r="O3">
        <v>2016</v>
      </c>
      <c r="P3">
        <v>37483.3466713772</v>
      </c>
      <c r="Q3">
        <v>2018</v>
      </c>
      <c r="R3">
        <v>28570</v>
      </c>
      <c r="S3">
        <v>2018</v>
      </c>
      <c r="T3">
        <v>81</v>
      </c>
      <c r="U3">
        <v>85.9</v>
      </c>
      <c r="V3">
        <v>92.1</v>
      </c>
      <c r="W3">
        <v>73.7</v>
      </c>
      <c r="X3" s="7">
        <v>0.83174999999999999</v>
      </c>
      <c r="Y3" s="3" t="e">
        <v>#NUM!</v>
      </c>
    </row>
    <row r="4" spans="1:27" x14ac:dyDescent="0.3">
      <c r="A4">
        <v>215</v>
      </c>
      <c r="B4" t="s">
        <v>72</v>
      </c>
      <c r="C4" t="s">
        <v>71</v>
      </c>
      <c r="D4" s="4" t="s">
        <v>71</v>
      </c>
      <c r="E4">
        <v>100</v>
      </c>
      <c r="F4">
        <v>0</v>
      </c>
      <c r="G4">
        <v>0</v>
      </c>
      <c r="H4">
        <v>0</v>
      </c>
      <c r="I4">
        <v>0</v>
      </c>
      <c r="J4">
        <v>0</v>
      </c>
      <c r="K4" s="6" t="e">
        <v>#NUM!</v>
      </c>
      <c r="L4">
        <v>75</v>
      </c>
      <c r="M4">
        <v>2000</v>
      </c>
      <c r="N4">
        <v>1318.74998034909</v>
      </c>
      <c r="O4">
        <v>2016</v>
      </c>
      <c r="P4">
        <v>10085.518424047699</v>
      </c>
      <c r="Q4">
        <v>2018</v>
      </c>
      <c r="R4">
        <v>21890</v>
      </c>
      <c r="S4">
        <v>2018</v>
      </c>
      <c r="T4">
        <v>77.3</v>
      </c>
      <c r="U4">
        <v>61</v>
      </c>
      <c r="V4">
        <v>35.1</v>
      </c>
      <c r="W4">
        <v>98.8</v>
      </c>
      <c r="X4" s="7">
        <v>0.68049999999999999</v>
      </c>
      <c r="Y4" s="3" t="e">
        <v>#NUM!</v>
      </c>
    </row>
    <row r="5" spans="1:27" x14ac:dyDescent="0.3">
      <c r="A5">
        <v>105</v>
      </c>
      <c r="B5" t="s">
        <v>416</v>
      </c>
      <c r="C5" t="s">
        <v>415</v>
      </c>
      <c r="D5" s="4" t="s">
        <v>415</v>
      </c>
      <c r="E5">
        <v>100</v>
      </c>
      <c r="F5">
        <v>0</v>
      </c>
      <c r="G5">
        <v>0</v>
      </c>
      <c r="H5">
        <v>0</v>
      </c>
      <c r="I5">
        <v>0</v>
      </c>
      <c r="J5">
        <v>0</v>
      </c>
      <c r="K5" s="6" t="e">
        <v>#NUM!</v>
      </c>
      <c r="L5">
        <v>737.25490196078397</v>
      </c>
      <c r="M5">
        <v>2000</v>
      </c>
      <c r="P5">
        <v>6260.2844717583503</v>
      </c>
      <c r="Q5">
        <v>2018</v>
      </c>
      <c r="R5">
        <v>3710</v>
      </c>
      <c r="S5">
        <v>2018</v>
      </c>
      <c r="T5">
        <v>35.1</v>
      </c>
      <c r="U5">
        <v>53.7</v>
      </c>
      <c r="V5">
        <v>81.5</v>
      </c>
      <c r="X5" s="7">
        <v>0.56766666666666699</v>
      </c>
      <c r="Y5" s="3" t="e">
        <v>#NUM!</v>
      </c>
    </row>
    <row r="6" spans="1:27" x14ac:dyDescent="0.3">
      <c r="A6">
        <v>143</v>
      </c>
      <c r="B6" t="s">
        <v>494</v>
      </c>
      <c r="C6" t="s">
        <v>493</v>
      </c>
      <c r="D6" s="4" t="s">
        <v>493</v>
      </c>
      <c r="E6">
        <v>88</v>
      </c>
      <c r="F6">
        <v>8</v>
      </c>
      <c r="G6">
        <v>4</v>
      </c>
      <c r="H6">
        <v>0</v>
      </c>
      <c r="I6">
        <v>12</v>
      </c>
      <c r="J6">
        <v>0.12</v>
      </c>
      <c r="K6" s="7">
        <v>0.66666666666666696</v>
      </c>
      <c r="P6">
        <v>4814.4808638199902</v>
      </c>
      <c r="Q6">
        <v>2010</v>
      </c>
      <c r="R6">
        <v>6740</v>
      </c>
      <c r="S6">
        <v>2018</v>
      </c>
      <c r="T6">
        <v>52.6</v>
      </c>
      <c r="U6">
        <v>45.8</v>
      </c>
      <c r="X6" s="7">
        <v>0.49199999999999999</v>
      </c>
      <c r="Y6" s="3">
        <v>0.51295999999999997</v>
      </c>
    </row>
    <row r="7" spans="1:27" x14ac:dyDescent="0.3">
      <c r="A7">
        <v>10</v>
      </c>
      <c r="B7" t="s">
        <v>58</v>
      </c>
      <c r="C7" t="s">
        <v>57</v>
      </c>
      <c r="D7" s="4" t="s">
        <v>57</v>
      </c>
      <c r="E7">
        <v>83</v>
      </c>
      <c r="F7">
        <v>2</v>
      </c>
      <c r="G7">
        <v>13</v>
      </c>
      <c r="H7">
        <v>2</v>
      </c>
      <c r="I7">
        <v>17</v>
      </c>
      <c r="J7">
        <v>0.17</v>
      </c>
      <c r="K7" s="7">
        <v>0.11764705882352899</v>
      </c>
      <c r="L7">
        <v>148.18142178884199</v>
      </c>
      <c r="M7">
        <v>2000</v>
      </c>
      <c r="N7">
        <v>14.092846227801401</v>
      </c>
      <c r="O7">
        <v>2016</v>
      </c>
      <c r="P7">
        <v>2328.1523767315002</v>
      </c>
      <c r="Q7">
        <v>2018</v>
      </c>
      <c r="R7">
        <v>4050</v>
      </c>
      <c r="S7">
        <v>2018</v>
      </c>
      <c r="T7">
        <v>38.4</v>
      </c>
      <c r="U7">
        <v>31.1</v>
      </c>
      <c r="V7">
        <v>51</v>
      </c>
      <c r="W7">
        <v>17.399999999999999</v>
      </c>
      <c r="X7" s="7">
        <v>0.34475</v>
      </c>
      <c r="Y7" s="3">
        <v>0.30614249999999998</v>
      </c>
    </row>
    <row r="8" spans="1:27" x14ac:dyDescent="0.3">
      <c r="A8">
        <v>69</v>
      </c>
      <c r="B8" t="s">
        <v>274</v>
      </c>
      <c r="C8" t="s">
        <v>273</v>
      </c>
      <c r="D8" s="4" t="s">
        <v>273</v>
      </c>
      <c r="E8">
        <v>81</v>
      </c>
      <c r="F8">
        <v>16</v>
      </c>
      <c r="G8">
        <v>2</v>
      </c>
      <c r="H8">
        <v>1</v>
      </c>
      <c r="I8">
        <v>19</v>
      </c>
      <c r="J8">
        <v>0.19</v>
      </c>
      <c r="K8" s="7">
        <v>0.84210526315789502</v>
      </c>
      <c r="L8">
        <v>188.14159292035399</v>
      </c>
      <c r="M8">
        <v>2000</v>
      </c>
      <c r="N8">
        <v>31.410714285714299</v>
      </c>
      <c r="O8">
        <v>2016</v>
      </c>
      <c r="P8">
        <v>1560.6051051653301</v>
      </c>
      <c r="Q8">
        <v>2018</v>
      </c>
      <c r="R8">
        <v>1220</v>
      </c>
      <c r="S8">
        <v>2018</v>
      </c>
      <c r="T8">
        <v>14.7</v>
      </c>
      <c r="U8">
        <v>22</v>
      </c>
      <c r="V8">
        <v>55.6</v>
      </c>
      <c r="W8">
        <v>26.9</v>
      </c>
      <c r="X8" s="7">
        <v>0.29799999999999999</v>
      </c>
      <c r="Y8" s="3">
        <v>0.40138000000000001</v>
      </c>
      <c r="AA8" s="1"/>
    </row>
    <row r="9" spans="1:27" x14ac:dyDescent="0.3">
      <c r="A9">
        <v>205</v>
      </c>
      <c r="B9" t="s">
        <v>431</v>
      </c>
      <c r="C9" t="s">
        <v>430</v>
      </c>
      <c r="D9" s="4" t="s">
        <v>430</v>
      </c>
      <c r="E9">
        <v>80</v>
      </c>
      <c r="F9">
        <v>19</v>
      </c>
      <c r="G9">
        <v>0</v>
      </c>
      <c r="H9">
        <v>0</v>
      </c>
      <c r="I9">
        <v>19</v>
      </c>
      <c r="J9">
        <v>0.19</v>
      </c>
      <c r="K9" s="7">
        <v>1</v>
      </c>
      <c r="L9">
        <v>26.923288424525701</v>
      </c>
      <c r="M9">
        <v>1998</v>
      </c>
      <c r="N9">
        <v>176.873741731378</v>
      </c>
      <c r="O9">
        <v>2016</v>
      </c>
      <c r="P9">
        <v>24681.1801937085</v>
      </c>
      <c r="Q9">
        <v>2018</v>
      </c>
      <c r="R9">
        <v>21600</v>
      </c>
      <c r="S9">
        <v>2018</v>
      </c>
      <c r="T9">
        <v>76.8</v>
      </c>
      <c r="U9">
        <v>80.8</v>
      </c>
      <c r="V9">
        <v>22.5</v>
      </c>
      <c r="W9">
        <v>68.900000000000006</v>
      </c>
      <c r="X9" s="7">
        <v>0.62250000000000005</v>
      </c>
      <c r="Y9" s="3">
        <v>0.69422499999999998</v>
      </c>
    </row>
    <row r="10" spans="1:27" x14ac:dyDescent="0.3">
      <c r="A10">
        <v>186</v>
      </c>
      <c r="B10" t="s">
        <v>168</v>
      </c>
      <c r="C10" t="s">
        <v>167</v>
      </c>
      <c r="D10" s="4" t="s">
        <v>167</v>
      </c>
      <c r="E10">
        <v>79</v>
      </c>
      <c r="F10">
        <v>0</v>
      </c>
      <c r="G10">
        <v>21</v>
      </c>
      <c r="H10">
        <v>0</v>
      </c>
      <c r="I10">
        <v>21</v>
      </c>
      <c r="J10">
        <v>0.21</v>
      </c>
      <c r="K10" s="7">
        <v>0</v>
      </c>
      <c r="L10">
        <v>307.94359157443802</v>
      </c>
      <c r="M10">
        <v>2000</v>
      </c>
      <c r="N10">
        <v>649.19404447458101</v>
      </c>
      <c r="O10">
        <v>2016</v>
      </c>
      <c r="P10">
        <v>5370.9576598614103</v>
      </c>
      <c r="Q10">
        <v>2018</v>
      </c>
      <c r="R10">
        <v>2800</v>
      </c>
      <c r="S10">
        <v>2018</v>
      </c>
      <c r="T10">
        <v>28.9</v>
      </c>
      <c r="U10">
        <v>48</v>
      </c>
      <c r="V10">
        <v>68.2</v>
      </c>
      <c r="W10">
        <v>95.8</v>
      </c>
      <c r="X10" s="7">
        <v>0.60224999999999995</v>
      </c>
      <c r="Y10" s="3">
        <v>0.47577750000000002</v>
      </c>
    </row>
    <row r="11" spans="1:27" x14ac:dyDescent="0.3">
      <c r="A11">
        <v>150</v>
      </c>
      <c r="B11" t="s">
        <v>527</v>
      </c>
      <c r="C11" t="s">
        <v>526</v>
      </c>
      <c r="D11" s="4" t="s">
        <v>526</v>
      </c>
      <c r="E11">
        <v>71</v>
      </c>
      <c r="F11">
        <v>25</v>
      </c>
      <c r="G11">
        <v>2</v>
      </c>
      <c r="H11">
        <v>2</v>
      </c>
      <c r="I11">
        <v>29</v>
      </c>
      <c r="J11">
        <v>0.28999999999999998</v>
      </c>
      <c r="K11" s="7">
        <v>0.86206896551724099</v>
      </c>
      <c r="N11">
        <v>232.703181818182</v>
      </c>
      <c r="O11">
        <v>2016</v>
      </c>
      <c r="P11">
        <v>4025.3002133349501</v>
      </c>
      <c r="Q11">
        <v>2018</v>
      </c>
      <c r="R11">
        <v>2020</v>
      </c>
      <c r="S11">
        <v>2018</v>
      </c>
      <c r="T11">
        <v>24.6</v>
      </c>
      <c r="U11">
        <v>42.9</v>
      </c>
      <c r="W11">
        <v>79</v>
      </c>
      <c r="X11" s="7">
        <v>0.48833333333333301</v>
      </c>
      <c r="Y11" s="3">
        <v>0.59671666666666701</v>
      </c>
    </row>
    <row r="12" spans="1:27" x14ac:dyDescent="0.3">
      <c r="A12">
        <v>211</v>
      </c>
      <c r="B12" t="s">
        <v>466</v>
      </c>
      <c r="C12" t="s">
        <v>465</v>
      </c>
      <c r="D12" s="4" t="s">
        <v>465</v>
      </c>
      <c r="E12">
        <v>66</v>
      </c>
      <c r="F12">
        <v>0</v>
      </c>
      <c r="G12">
        <v>33</v>
      </c>
      <c r="H12">
        <v>0</v>
      </c>
      <c r="I12">
        <v>33</v>
      </c>
      <c r="J12">
        <v>0.33</v>
      </c>
      <c r="K12" s="7">
        <v>0</v>
      </c>
      <c r="L12">
        <v>161.052631578947</v>
      </c>
      <c r="M12">
        <v>2000</v>
      </c>
      <c r="N12">
        <v>217.708608774038</v>
      </c>
      <c r="O12">
        <v>2016</v>
      </c>
      <c r="P12">
        <v>40071.413129583503</v>
      </c>
      <c r="Q12">
        <v>2018</v>
      </c>
      <c r="R12">
        <v>5210</v>
      </c>
      <c r="S12">
        <v>2018</v>
      </c>
      <c r="T12">
        <v>45</v>
      </c>
      <c r="U12">
        <v>88.1</v>
      </c>
      <c r="V12">
        <v>53.6</v>
      </c>
      <c r="W12">
        <v>77.8</v>
      </c>
      <c r="X12" s="7">
        <v>0.66125</v>
      </c>
      <c r="Y12" s="3">
        <v>0.44303749999999997</v>
      </c>
    </row>
    <row r="13" spans="1:27" x14ac:dyDescent="0.3">
      <c r="A13">
        <v>103</v>
      </c>
      <c r="B13" t="s">
        <v>391</v>
      </c>
      <c r="C13" t="s">
        <v>390</v>
      </c>
      <c r="D13" s="4" t="s">
        <v>390</v>
      </c>
      <c r="E13">
        <v>65</v>
      </c>
      <c r="F13">
        <v>0</v>
      </c>
      <c r="G13">
        <v>35</v>
      </c>
      <c r="H13">
        <v>0</v>
      </c>
      <c r="I13">
        <v>35</v>
      </c>
      <c r="J13">
        <v>0.35</v>
      </c>
      <c r="K13" s="7">
        <v>0</v>
      </c>
      <c r="L13">
        <v>105.217461340206</v>
      </c>
      <c r="M13">
        <v>2000</v>
      </c>
      <c r="N13">
        <v>144.33009020618599</v>
      </c>
      <c r="O13">
        <v>2016</v>
      </c>
      <c r="P13">
        <v>1683.8060046952301</v>
      </c>
      <c r="Q13">
        <v>2018</v>
      </c>
      <c r="R13">
        <v>1590</v>
      </c>
      <c r="S13">
        <v>2018</v>
      </c>
      <c r="T13">
        <v>19.399999999999999</v>
      </c>
      <c r="U13">
        <v>24.9</v>
      </c>
      <c r="V13">
        <v>42.4</v>
      </c>
      <c r="W13">
        <v>62.9</v>
      </c>
      <c r="X13" s="7">
        <v>0.374</v>
      </c>
      <c r="Y13" s="3">
        <v>0.24310000000000001</v>
      </c>
    </row>
    <row r="14" spans="1:27" x14ac:dyDescent="0.3">
      <c r="A14">
        <v>194</v>
      </c>
      <c r="B14" t="s">
        <v>223</v>
      </c>
      <c r="C14" t="s">
        <v>222</v>
      </c>
      <c r="D14" s="4" t="s">
        <v>222</v>
      </c>
      <c r="E14">
        <v>63</v>
      </c>
      <c r="F14">
        <v>5</v>
      </c>
      <c r="G14">
        <v>25</v>
      </c>
      <c r="H14">
        <v>7</v>
      </c>
      <c r="I14">
        <v>37</v>
      </c>
      <c r="J14">
        <v>0.37</v>
      </c>
      <c r="K14" s="7">
        <v>0.135135135135135</v>
      </c>
      <c r="N14">
        <v>44.604048084077398</v>
      </c>
      <c r="O14">
        <v>2016</v>
      </c>
      <c r="P14">
        <v>7701.1976105520498</v>
      </c>
      <c r="Q14">
        <v>2018</v>
      </c>
      <c r="R14">
        <v>4770</v>
      </c>
      <c r="S14">
        <v>2018</v>
      </c>
      <c r="T14">
        <v>42.7</v>
      </c>
      <c r="U14">
        <v>58.8</v>
      </c>
      <c r="W14">
        <v>30.5</v>
      </c>
      <c r="X14" s="7">
        <v>0.44</v>
      </c>
      <c r="Y14" s="3">
        <v>0.32719999999999999</v>
      </c>
    </row>
    <row r="15" spans="1:27" x14ac:dyDescent="0.3">
      <c r="A15">
        <v>1</v>
      </c>
      <c r="B15" t="s">
        <v>19</v>
      </c>
      <c r="C15" t="s">
        <v>18</v>
      </c>
      <c r="D15" s="4" t="s">
        <v>18</v>
      </c>
      <c r="E15">
        <v>59</v>
      </c>
      <c r="F15">
        <v>0</v>
      </c>
      <c r="G15">
        <v>1</v>
      </c>
      <c r="H15">
        <v>40</v>
      </c>
      <c r="I15">
        <v>41</v>
      </c>
      <c r="J15">
        <v>0.41</v>
      </c>
      <c r="K15" s="7">
        <v>0</v>
      </c>
      <c r="L15">
        <v>0.14317323961994</v>
      </c>
      <c r="M15">
        <v>2000</v>
      </c>
      <c r="N15">
        <v>12.182300426963399</v>
      </c>
      <c r="O15">
        <v>2016</v>
      </c>
      <c r="P15">
        <v>843.89720838104802</v>
      </c>
      <c r="Q15">
        <v>2018</v>
      </c>
      <c r="R15">
        <v>550</v>
      </c>
      <c r="S15">
        <v>2018</v>
      </c>
      <c r="T15">
        <v>5.2</v>
      </c>
      <c r="U15">
        <v>11.9</v>
      </c>
      <c r="V15">
        <v>1.3</v>
      </c>
      <c r="W15">
        <v>15</v>
      </c>
      <c r="X15" s="7">
        <v>8.3500000000000005E-2</v>
      </c>
      <c r="Y15" s="3">
        <v>4.9265000000000003E-2</v>
      </c>
      <c r="AA15" s="1"/>
    </row>
    <row r="16" spans="1:27" x14ac:dyDescent="0.3">
      <c r="A16">
        <v>68</v>
      </c>
      <c r="B16" t="s">
        <v>284</v>
      </c>
      <c r="C16" t="s">
        <v>283</v>
      </c>
      <c r="D16" s="4" t="s">
        <v>283</v>
      </c>
      <c r="E16">
        <v>57</v>
      </c>
      <c r="F16">
        <v>7</v>
      </c>
      <c r="G16">
        <v>25</v>
      </c>
      <c r="H16">
        <v>10</v>
      </c>
      <c r="I16">
        <v>42</v>
      </c>
      <c r="J16">
        <v>0.42</v>
      </c>
      <c r="K16" s="7">
        <v>0.16666666666666699</v>
      </c>
      <c r="L16">
        <v>89</v>
      </c>
      <c r="M16">
        <v>2000</v>
      </c>
      <c r="N16">
        <v>750.72378540039097</v>
      </c>
      <c r="O16">
        <v>2016</v>
      </c>
      <c r="P16">
        <v>11724.5895300211</v>
      </c>
      <c r="Q16">
        <v>2018</v>
      </c>
      <c r="R16">
        <v>34290</v>
      </c>
      <c r="S16">
        <v>2018</v>
      </c>
      <c r="T16">
        <v>84.8</v>
      </c>
      <c r="U16">
        <v>66.7</v>
      </c>
      <c r="V16">
        <v>39.1</v>
      </c>
      <c r="W16">
        <v>97.6</v>
      </c>
      <c r="X16" s="7">
        <v>0.72050000000000003</v>
      </c>
      <c r="Y16" s="3">
        <v>0.48788999999999999</v>
      </c>
    </row>
    <row r="17" spans="1:27" x14ac:dyDescent="0.3">
      <c r="A17">
        <v>140</v>
      </c>
      <c r="B17" t="s">
        <v>492</v>
      </c>
      <c r="C17" t="s">
        <v>491</v>
      </c>
      <c r="D17" s="4" t="s">
        <v>491</v>
      </c>
      <c r="E17">
        <v>56</v>
      </c>
      <c r="F17">
        <v>35</v>
      </c>
      <c r="G17">
        <v>4</v>
      </c>
      <c r="H17">
        <v>4</v>
      </c>
      <c r="I17">
        <v>43</v>
      </c>
      <c r="J17">
        <v>0.43</v>
      </c>
      <c r="K17" s="7">
        <v>0.81395348837209303</v>
      </c>
      <c r="L17">
        <v>310.191326530612</v>
      </c>
      <c r="M17">
        <v>2000</v>
      </c>
      <c r="N17">
        <v>81.3773973438838</v>
      </c>
      <c r="O17">
        <v>2016</v>
      </c>
      <c r="P17">
        <v>1563.4207944059499</v>
      </c>
      <c r="Q17">
        <v>2018</v>
      </c>
      <c r="R17">
        <v>1010</v>
      </c>
      <c r="S17">
        <v>2018</v>
      </c>
      <c r="T17">
        <v>12.8</v>
      </c>
      <c r="U17">
        <v>22.6</v>
      </c>
      <c r="V17">
        <v>68.900000000000006</v>
      </c>
      <c r="W17">
        <v>41.9</v>
      </c>
      <c r="X17" s="7">
        <v>0.36549999999999999</v>
      </c>
      <c r="Y17" s="3">
        <v>0.55833500000000003</v>
      </c>
    </row>
    <row r="18" spans="1:27" x14ac:dyDescent="0.3">
      <c r="A18">
        <v>107</v>
      </c>
      <c r="B18" t="s">
        <v>397</v>
      </c>
      <c r="C18" t="s">
        <v>396</v>
      </c>
      <c r="D18" s="4" t="s">
        <v>396</v>
      </c>
      <c r="E18">
        <v>52</v>
      </c>
      <c r="F18">
        <v>21</v>
      </c>
      <c r="G18">
        <v>0</v>
      </c>
      <c r="H18">
        <v>27</v>
      </c>
      <c r="I18">
        <v>48</v>
      </c>
      <c r="J18">
        <v>0.48</v>
      </c>
      <c r="K18" s="7">
        <v>0.4375</v>
      </c>
      <c r="L18">
        <v>35.270053475935804</v>
      </c>
      <c r="M18">
        <v>1995</v>
      </c>
      <c r="N18">
        <v>127.699871276368</v>
      </c>
      <c r="O18">
        <v>2016</v>
      </c>
      <c r="P18">
        <v>2744.6248735501099</v>
      </c>
      <c r="Q18">
        <v>2018</v>
      </c>
      <c r="R18">
        <v>6470</v>
      </c>
      <c r="S18">
        <v>2018</v>
      </c>
      <c r="T18">
        <v>51.7</v>
      </c>
      <c r="U18">
        <v>35</v>
      </c>
      <c r="V18">
        <v>24.5</v>
      </c>
      <c r="W18">
        <v>53.9</v>
      </c>
      <c r="X18" s="7">
        <v>0.41275000000000001</v>
      </c>
      <c r="Y18" s="3">
        <v>0.42463000000000001</v>
      </c>
    </row>
    <row r="19" spans="1:27" x14ac:dyDescent="0.3">
      <c r="A19">
        <v>75</v>
      </c>
      <c r="B19" t="s">
        <v>293</v>
      </c>
      <c r="C19" t="s">
        <v>292</v>
      </c>
      <c r="D19" s="4" t="s">
        <v>292</v>
      </c>
      <c r="E19">
        <v>49</v>
      </c>
      <c r="F19">
        <v>16</v>
      </c>
      <c r="G19">
        <v>1</v>
      </c>
      <c r="H19">
        <v>34</v>
      </c>
      <c r="I19">
        <v>51</v>
      </c>
      <c r="J19">
        <v>0.51</v>
      </c>
      <c r="K19" s="7">
        <v>0.31372549019607798</v>
      </c>
      <c r="L19">
        <v>218.914600550964</v>
      </c>
      <c r="M19">
        <v>2000</v>
      </c>
      <c r="N19">
        <v>11.6511627906977</v>
      </c>
      <c r="O19">
        <v>2016</v>
      </c>
      <c r="R19">
        <v>6400</v>
      </c>
      <c r="S19">
        <v>2018</v>
      </c>
      <c r="T19">
        <v>51.2</v>
      </c>
      <c r="V19">
        <v>60.3</v>
      </c>
      <c r="W19">
        <v>14.4</v>
      </c>
      <c r="X19" s="7">
        <v>0.41966666666666702</v>
      </c>
      <c r="Y19" s="3">
        <v>0.365636666666667</v>
      </c>
    </row>
    <row r="20" spans="1:27" x14ac:dyDescent="0.3">
      <c r="A20">
        <v>61</v>
      </c>
      <c r="B20" t="s">
        <v>256</v>
      </c>
      <c r="C20" t="s">
        <v>255</v>
      </c>
      <c r="D20" s="4" t="s">
        <v>255</v>
      </c>
      <c r="E20">
        <v>47</v>
      </c>
      <c r="F20">
        <v>0</v>
      </c>
      <c r="G20">
        <v>46</v>
      </c>
      <c r="H20">
        <v>7</v>
      </c>
      <c r="I20">
        <v>53</v>
      </c>
      <c r="J20">
        <v>0.53</v>
      </c>
      <c r="K20" s="7">
        <v>0</v>
      </c>
      <c r="L20">
        <v>112.385365853659</v>
      </c>
      <c r="M20">
        <v>2000</v>
      </c>
      <c r="N20">
        <v>35.817251147460901</v>
      </c>
      <c r="O20">
        <v>2016</v>
      </c>
      <c r="P20">
        <v>1317.6485087803101</v>
      </c>
      <c r="Q20">
        <v>2018</v>
      </c>
      <c r="R20">
        <v>5040</v>
      </c>
      <c r="S20">
        <v>2018</v>
      </c>
      <c r="T20">
        <v>44.5</v>
      </c>
      <c r="U20">
        <v>19.2</v>
      </c>
      <c r="V20">
        <v>43.7</v>
      </c>
      <c r="W20">
        <v>27.5</v>
      </c>
      <c r="X20" s="7">
        <v>0.33724999999999999</v>
      </c>
      <c r="Y20" s="3">
        <v>0.1585075</v>
      </c>
    </row>
    <row r="21" spans="1:27" x14ac:dyDescent="0.3">
      <c r="A21">
        <v>96</v>
      </c>
      <c r="B21" t="s">
        <v>381</v>
      </c>
      <c r="C21" t="s">
        <v>380</v>
      </c>
      <c r="D21" s="4" t="s">
        <v>380</v>
      </c>
      <c r="E21">
        <v>46</v>
      </c>
      <c r="F21">
        <v>28</v>
      </c>
      <c r="G21">
        <v>7</v>
      </c>
      <c r="H21">
        <v>19</v>
      </c>
      <c r="I21">
        <v>54</v>
      </c>
      <c r="J21">
        <v>0.54</v>
      </c>
      <c r="K21" s="7">
        <v>0.51851851851851805</v>
      </c>
      <c r="L21">
        <v>111.72472387425699</v>
      </c>
      <c r="M21">
        <v>2000</v>
      </c>
      <c r="N21">
        <v>74.078481215886498</v>
      </c>
      <c r="O21">
        <v>2016</v>
      </c>
      <c r="P21">
        <v>599.052632105317</v>
      </c>
      <c r="Q21">
        <v>2018</v>
      </c>
      <c r="R21">
        <v>970</v>
      </c>
      <c r="S21">
        <v>2018</v>
      </c>
      <c r="T21">
        <v>12.3</v>
      </c>
      <c r="U21">
        <v>7.9</v>
      </c>
      <c r="V21">
        <v>43</v>
      </c>
      <c r="W21">
        <v>39.5</v>
      </c>
      <c r="X21" s="7">
        <v>0.25674999999999998</v>
      </c>
      <c r="Y21" s="3">
        <v>0.39810499999999999</v>
      </c>
      <c r="AA21" s="1"/>
    </row>
    <row r="22" spans="1:27" x14ac:dyDescent="0.3">
      <c r="A22">
        <v>170</v>
      </c>
      <c r="B22" t="s">
        <v>268</v>
      </c>
      <c r="C22" t="s">
        <v>267</v>
      </c>
      <c r="D22" s="4" t="s">
        <v>267</v>
      </c>
      <c r="E22">
        <v>42</v>
      </c>
      <c r="F22">
        <v>56</v>
      </c>
      <c r="G22">
        <v>2</v>
      </c>
      <c r="H22">
        <v>0</v>
      </c>
      <c r="I22">
        <v>58</v>
      </c>
      <c r="J22">
        <v>0.57999999999999996</v>
      </c>
      <c r="K22" s="7">
        <v>0.96551724137931005</v>
      </c>
      <c r="L22">
        <v>4532.1278497988396</v>
      </c>
      <c r="M22">
        <v>2000</v>
      </c>
      <c r="N22">
        <v>242.18451242829801</v>
      </c>
      <c r="O22">
        <v>2016</v>
      </c>
      <c r="P22">
        <v>23933.830315280698</v>
      </c>
      <c r="Q22">
        <v>2017</v>
      </c>
      <c r="R22">
        <v>41310</v>
      </c>
      <c r="S22">
        <v>2018</v>
      </c>
      <c r="T22">
        <v>87.7</v>
      </c>
      <c r="U22">
        <v>79.7</v>
      </c>
      <c r="V22">
        <v>98.7</v>
      </c>
      <c r="W22">
        <v>80.8</v>
      </c>
      <c r="X22" s="7">
        <v>0.86724999999999997</v>
      </c>
      <c r="Y22" s="3">
        <v>0.92424499999999998</v>
      </c>
    </row>
    <row r="23" spans="1:27" x14ac:dyDescent="0.3">
      <c r="A23">
        <v>195</v>
      </c>
      <c r="B23" t="s">
        <v>254</v>
      </c>
      <c r="C23" t="s">
        <v>253</v>
      </c>
      <c r="D23" s="4" t="s">
        <v>253</v>
      </c>
      <c r="E23">
        <v>42</v>
      </c>
      <c r="F23">
        <v>2</v>
      </c>
      <c r="G23">
        <v>49</v>
      </c>
      <c r="H23">
        <v>7</v>
      </c>
      <c r="I23">
        <v>58</v>
      </c>
      <c r="J23">
        <v>0.57999999999999996</v>
      </c>
      <c r="K23" s="7">
        <v>3.4482758620689703E-2</v>
      </c>
      <c r="L23">
        <v>152.77405521308</v>
      </c>
      <c r="M23">
        <v>2000</v>
      </c>
      <c r="N23">
        <v>76.292046644141095</v>
      </c>
      <c r="O23">
        <v>2016</v>
      </c>
      <c r="P23">
        <v>10284.191298895699</v>
      </c>
      <c r="Q23">
        <v>2017</v>
      </c>
      <c r="R23">
        <v>5470</v>
      </c>
      <c r="S23">
        <v>2017</v>
      </c>
      <c r="T23">
        <v>46.9</v>
      </c>
      <c r="U23">
        <v>62.7</v>
      </c>
      <c r="V23">
        <v>51.7</v>
      </c>
      <c r="W23">
        <v>40.1</v>
      </c>
      <c r="X23" s="7">
        <v>0.50349999999999995</v>
      </c>
      <c r="Y23" s="3">
        <v>0.23147000000000001</v>
      </c>
    </row>
    <row r="24" spans="1:27" x14ac:dyDescent="0.3">
      <c r="A24">
        <v>222</v>
      </c>
      <c r="B24" t="s">
        <v>213</v>
      </c>
      <c r="C24" t="s">
        <v>212</v>
      </c>
      <c r="D24" s="4" t="s">
        <v>212</v>
      </c>
      <c r="E24">
        <v>40</v>
      </c>
      <c r="F24">
        <v>60</v>
      </c>
      <c r="G24">
        <v>0</v>
      </c>
      <c r="H24">
        <v>0</v>
      </c>
      <c r="I24">
        <v>60</v>
      </c>
      <c r="J24">
        <v>0.6</v>
      </c>
      <c r="K24" s="7">
        <v>1</v>
      </c>
      <c r="L24">
        <v>925.88471360817198</v>
      </c>
      <c r="M24">
        <v>2000</v>
      </c>
      <c r="N24">
        <v>123.01121495327099</v>
      </c>
      <c r="O24">
        <v>2016</v>
      </c>
      <c r="P24">
        <v>21264.780245485199</v>
      </c>
      <c r="Q24">
        <v>2018</v>
      </c>
      <c r="R24">
        <v>19770</v>
      </c>
      <c r="S24">
        <v>2018</v>
      </c>
      <c r="T24">
        <v>74.900000000000006</v>
      </c>
      <c r="U24">
        <v>77.400000000000006</v>
      </c>
      <c r="V24">
        <v>84.1</v>
      </c>
      <c r="W24">
        <v>51.5</v>
      </c>
      <c r="X24" s="7">
        <v>0.71975</v>
      </c>
      <c r="Y24" s="3">
        <v>0.88790000000000002</v>
      </c>
    </row>
    <row r="25" spans="1:27" x14ac:dyDescent="0.3">
      <c r="A25">
        <v>111</v>
      </c>
      <c r="B25" t="s">
        <v>422</v>
      </c>
      <c r="C25" t="s">
        <v>421</v>
      </c>
      <c r="D25" s="4" t="s">
        <v>421</v>
      </c>
      <c r="E25">
        <v>40</v>
      </c>
      <c r="F25">
        <v>60</v>
      </c>
      <c r="G25">
        <v>0</v>
      </c>
      <c r="H25">
        <v>0</v>
      </c>
      <c r="I25">
        <v>60</v>
      </c>
      <c r="J25">
        <v>0.6</v>
      </c>
      <c r="K25" s="7">
        <v>1</v>
      </c>
      <c r="L25">
        <v>63.076923076923102</v>
      </c>
      <c r="M25">
        <v>2000</v>
      </c>
      <c r="O25">
        <v>2016</v>
      </c>
      <c r="P25">
        <v>11509.528978984999</v>
      </c>
      <c r="Q25">
        <v>2018</v>
      </c>
      <c r="R25">
        <v>61150</v>
      </c>
      <c r="S25">
        <v>2018</v>
      </c>
      <c r="T25">
        <v>94.3</v>
      </c>
      <c r="U25">
        <v>65</v>
      </c>
      <c r="V25">
        <v>31.8</v>
      </c>
      <c r="X25" s="7">
        <v>0.63700000000000001</v>
      </c>
      <c r="Y25" s="3">
        <v>0.8548</v>
      </c>
    </row>
    <row r="26" spans="1:27" x14ac:dyDescent="0.3">
      <c r="A26">
        <v>11</v>
      </c>
      <c r="B26" t="s">
        <v>68</v>
      </c>
      <c r="C26" t="s">
        <v>67</v>
      </c>
      <c r="D26" s="4" t="s">
        <v>67</v>
      </c>
      <c r="E26">
        <v>40</v>
      </c>
      <c r="F26">
        <v>12</v>
      </c>
      <c r="G26">
        <v>42</v>
      </c>
      <c r="H26">
        <v>5</v>
      </c>
      <c r="I26">
        <v>59</v>
      </c>
      <c r="J26">
        <v>0.59</v>
      </c>
      <c r="K26" s="7">
        <v>0.20338983050847501</v>
      </c>
      <c r="L26">
        <v>1.19760479041916</v>
      </c>
      <c r="M26">
        <v>2000</v>
      </c>
      <c r="N26">
        <v>289.40227161614303</v>
      </c>
      <c r="O26">
        <v>2016</v>
      </c>
      <c r="P26">
        <v>976.44940398986</v>
      </c>
      <c r="Q26">
        <v>2018</v>
      </c>
      <c r="R26">
        <v>1750</v>
      </c>
      <c r="S26">
        <v>2018</v>
      </c>
      <c r="T26">
        <v>21.3</v>
      </c>
      <c r="U26">
        <v>13</v>
      </c>
      <c r="V26">
        <v>4.5999999999999996</v>
      </c>
      <c r="W26">
        <v>86.8</v>
      </c>
      <c r="X26" s="7">
        <v>0.31424999999999997</v>
      </c>
      <c r="Y26" s="3">
        <v>0.24884249999999999</v>
      </c>
      <c r="AA26" s="1"/>
    </row>
    <row r="27" spans="1:27" x14ac:dyDescent="0.3">
      <c r="A27">
        <v>224</v>
      </c>
      <c r="B27" t="s">
        <v>113</v>
      </c>
      <c r="C27" t="s">
        <v>112</v>
      </c>
      <c r="D27" s="4" t="s">
        <v>112</v>
      </c>
      <c r="E27">
        <v>37</v>
      </c>
      <c r="F27">
        <v>55</v>
      </c>
      <c r="G27">
        <v>7</v>
      </c>
      <c r="H27">
        <v>2</v>
      </c>
      <c r="I27">
        <v>64</v>
      </c>
      <c r="J27">
        <v>0.64</v>
      </c>
      <c r="K27" s="7">
        <v>0.859375</v>
      </c>
      <c r="L27">
        <v>83.704747397816703</v>
      </c>
      <c r="M27">
        <v>2000</v>
      </c>
      <c r="N27">
        <v>503.32211942809101</v>
      </c>
      <c r="O27">
        <v>2016</v>
      </c>
      <c r="P27">
        <v>3830.36939817447</v>
      </c>
      <c r="Q27">
        <v>2018</v>
      </c>
      <c r="R27">
        <v>9460</v>
      </c>
      <c r="S27">
        <v>2018</v>
      </c>
      <c r="T27">
        <v>60.2</v>
      </c>
      <c r="U27">
        <v>41.8</v>
      </c>
      <c r="V27">
        <v>38.4</v>
      </c>
      <c r="W27">
        <v>94</v>
      </c>
      <c r="X27" s="7">
        <v>0.58599999999999997</v>
      </c>
      <c r="Y27" s="3">
        <v>0.76095999999999997</v>
      </c>
    </row>
    <row r="28" spans="1:27" x14ac:dyDescent="0.3">
      <c r="A28">
        <v>50</v>
      </c>
      <c r="B28" t="s">
        <v>199</v>
      </c>
      <c r="C28" t="s">
        <v>198</v>
      </c>
      <c r="D28" s="4" t="s">
        <v>198</v>
      </c>
      <c r="E28">
        <v>37</v>
      </c>
      <c r="F28">
        <v>33</v>
      </c>
      <c r="G28">
        <v>23</v>
      </c>
      <c r="H28">
        <v>7</v>
      </c>
      <c r="I28">
        <v>63</v>
      </c>
      <c r="J28">
        <v>0.63</v>
      </c>
      <c r="K28" s="7">
        <v>0.52380952380952395</v>
      </c>
      <c r="L28">
        <v>216.885245901639</v>
      </c>
      <c r="M28">
        <v>2000</v>
      </c>
      <c r="N28">
        <v>170.832122093023</v>
      </c>
      <c r="O28">
        <v>2016</v>
      </c>
      <c r="P28">
        <v>1647.01794448541</v>
      </c>
      <c r="Q28">
        <v>2018</v>
      </c>
      <c r="R28">
        <v>4440</v>
      </c>
      <c r="S28">
        <v>2018</v>
      </c>
      <c r="T28">
        <v>41.7</v>
      </c>
      <c r="U28">
        <v>23.7</v>
      </c>
      <c r="V28">
        <v>59.6</v>
      </c>
      <c r="W28">
        <v>67.099999999999994</v>
      </c>
      <c r="X28" s="7">
        <v>0.48025000000000001</v>
      </c>
      <c r="Y28" s="3">
        <v>0.50769249999999999</v>
      </c>
    </row>
    <row r="29" spans="1:27" x14ac:dyDescent="0.3">
      <c r="A29">
        <v>168</v>
      </c>
      <c r="B29" t="s">
        <v>385</v>
      </c>
      <c r="C29" t="s">
        <v>384</v>
      </c>
      <c r="D29" s="4" t="s">
        <v>384</v>
      </c>
      <c r="E29">
        <v>35</v>
      </c>
      <c r="F29">
        <v>54</v>
      </c>
      <c r="G29">
        <v>11</v>
      </c>
      <c r="H29">
        <v>0</v>
      </c>
      <c r="I29">
        <v>65</v>
      </c>
      <c r="J29">
        <v>0.65</v>
      </c>
      <c r="K29" s="7">
        <v>0.83076923076923104</v>
      </c>
      <c r="N29">
        <v>1777.2385964912301</v>
      </c>
      <c r="O29">
        <v>2016</v>
      </c>
      <c r="P29">
        <v>100703.006641812</v>
      </c>
      <c r="Q29">
        <v>2017</v>
      </c>
      <c r="R29">
        <v>40640</v>
      </c>
      <c r="S29">
        <v>2018</v>
      </c>
      <c r="T29">
        <v>85.8</v>
      </c>
      <c r="U29">
        <v>98.9</v>
      </c>
      <c r="W29">
        <v>100</v>
      </c>
      <c r="X29" s="7">
        <v>0.94899999999999995</v>
      </c>
      <c r="Y29" s="3">
        <v>0.87214999999999998</v>
      </c>
    </row>
    <row r="30" spans="1:27" x14ac:dyDescent="0.3">
      <c r="A30">
        <v>102</v>
      </c>
      <c r="B30" t="s">
        <v>388</v>
      </c>
      <c r="C30" t="s">
        <v>387</v>
      </c>
      <c r="D30" s="4" t="s">
        <v>387</v>
      </c>
      <c r="E30">
        <v>31</v>
      </c>
      <c r="F30">
        <v>5</v>
      </c>
      <c r="G30">
        <v>58</v>
      </c>
      <c r="H30">
        <v>6</v>
      </c>
      <c r="I30">
        <v>69</v>
      </c>
      <c r="J30">
        <v>0.69</v>
      </c>
      <c r="K30" s="7">
        <v>7.2463768115942004E-2</v>
      </c>
      <c r="L30">
        <v>58.064516129032299</v>
      </c>
      <c r="M30">
        <v>2000</v>
      </c>
      <c r="N30">
        <v>468.06843747662901</v>
      </c>
      <c r="O30">
        <v>2016</v>
      </c>
      <c r="P30">
        <v>13363.642013307601</v>
      </c>
      <c r="Q30">
        <v>2018</v>
      </c>
      <c r="R30">
        <v>15140</v>
      </c>
      <c r="S30">
        <v>2018</v>
      </c>
      <c r="T30">
        <v>68.7</v>
      </c>
      <c r="U30">
        <v>70.099999999999994</v>
      </c>
      <c r="V30">
        <v>28.5</v>
      </c>
      <c r="W30">
        <v>93.4</v>
      </c>
      <c r="X30" s="7">
        <v>0.65175000000000005</v>
      </c>
      <c r="Y30" s="3">
        <v>0.2520425</v>
      </c>
    </row>
    <row r="31" spans="1:27" x14ac:dyDescent="0.3">
      <c r="A31">
        <v>216</v>
      </c>
      <c r="B31" t="s">
        <v>248</v>
      </c>
      <c r="C31" t="s">
        <v>247</v>
      </c>
      <c r="D31" s="4" t="s">
        <v>247</v>
      </c>
      <c r="E31">
        <v>31</v>
      </c>
      <c r="F31">
        <v>12</v>
      </c>
      <c r="G31">
        <v>34</v>
      </c>
      <c r="H31">
        <v>22</v>
      </c>
      <c r="I31">
        <v>68</v>
      </c>
      <c r="J31">
        <v>0.68</v>
      </c>
      <c r="K31" s="7">
        <v>0.17647058823529399</v>
      </c>
      <c r="L31">
        <v>129.93226868824999</v>
      </c>
      <c r="M31">
        <v>2000</v>
      </c>
      <c r="N31">
        <v>165.84815579402201</v>
      </c>
      <c r="O31">
        <v>2016</v>
      </c>
      <c r="P31">
        <v>1712.62175322044</v>
      </c>
      <c r="Q31">
        <v>2018</v>
      </c>
      <c r="R31">
        <v>2020</v>
      </c>
      <c r="S31">
        <v>2018</v>
      </c>
      <c r="T31">
        <v>24.6</v>
      </c>
      <c r="U31">
        <v>25.4</v>
      </c>
      <c r="V31">
        <v>48.3</v>
      </c>
      <c r="W31">
        <v>66.5</v>
      </c>
      <c r="X31" s="7">
        <v>0.41199999999999998</v>
      </c>
      <c r="Y31" s="3">
        <v>0.25184000000000001</v>
      </c>
    </row>
    <row r="32" spans="1:27" x14ac:dyDescent="0.3">
      <c r="A32">
        <v>161</v>
      </c>
      <c r="B32" t="s">
        <v>539</v>
      </c>
      <c r="C32" t="s">
        <v>538</v>
      </c>
      <c r="D32" s="4" t="s">
        <v>538</v>
      </c>
      <c r="E32">
        <v>29</v>
      </c>
      <c r="F32">
        <v>59</v>
      </c>
      <c r="G32">
        <v>12</v>
      </c>
      <c r="H32">
        <v>1</v>
      </c>
      <c r="I32">
        <v>72</v>
      </c>
      <c r="J32">
        <v>0.72</v>
      </c>
      <c r="K32" s="7">
        <v>0.81944444444444398</v>
      </c>
      <c r="L32">
        <v>262.49354838709701</v>
      </c>
      <c r="M32">
        <v>2000</v>
      </c>
      <c r="N32">
        <v>429.784831380394</v>
      </c>
      <c r="O32">
        <v>2016</v>
      </c>
      <c r="P32">
        <v>1212.0343904868</v>
      </c>
      <c r="Q32">
        <v>2018</v>
      </c>
      <c r="R32">
        <v>2360</v>
      </c>
      <c r="S32">
        <v>2018</v>
      </c>
      <c r="T32">
        <v>27</v>
      </c>
      <c r="U32">
        <v>16.399999999999999</v>
      </c>
      <c r="V32">
        <v>63.6</v>
      </c>
      <c r="W32">
        <v>92.2</v>
      </c>
      <c r="X32" s="7">
        <v>0.498</v>
      </c>
      <c r="Y32" s="3">
        <v>0.72943999999999998</v>
      </c>
    </row>
    <row r="33" spans="1:27" x14ac:dyDescent="0.3">
      <c r="A33">
        <v>221</v>
      </c>
      <c r="B33" t="s">
        <v>330</v>
      </c>
      <c r="C33" t="s">
        <v>329</v>
      </c>
      <c r="D33" s="4" t="s">
        <v>329</v>
      </c>
      <c r="E33">
        <v>28</v>
      </c>
      <c r="F33">
        <v>48</v>
      </c>
      <c r="G33">
        <v>0</v>
      </c>
      <c r="H33">
        <v>24</v>
      </c>
      <c r="I33">
        <v>72</v>
      </c>
      <c r="J33">
        <v>0.72</v>
      </c>
      <c r="K33" s="7">
        <v>0.66666666666666696</v>
      </c>
      <c r="L33">
        <v>119.260423488321</v>
      </c>
      <c r="M33">
        <v>2000</v>
      </c>
      <c r="N33">
        <v>114.00621620423701</v>
      </c>
      <c r="O33">
        <v>2016</v>
      </c>
      <c r="P33">
        <v>5816.0008392886602</v>
      </c>
      <c r="Q33">
        <v>2018</v>
      </c>
      <c r="R33">
        <v>9180</v>
      </c>
      <c r="S33">
        <v>2018</v>
      </c>
      <c r="T33">
        <v>59.2</v>
      </c>
      <c r="U33">
        <v>50.8</v>
      </c>
      <c r="V33">
        <v>46.4</v>
      </c>
      <c r="W33">
        <v>50.3</v>
      </c>
      <c r="X33" s="7">
        <v>0.51675000000000004</v>
      </c>
      <c r="Y33" s="3">
        <v>0.62468999999999997</v>
      </c>
    </row>
    <row r="34" spans="1:27" x14ac:dyDescent="0.3">
      <c r="A34">
        <v>252</v>
      </c>
      <c r="B34" t="s">
        <v>410</v>
      </c>
      <c r="C34" t="s">
        <v>409</v>
      </c>
      <c r="D34" s="4" t="s">
        <v>409</v>
      </c>
      <c r="E34">
        <v>27</v>
      </c>
      <c r="F34">
        <v>60</v>
      </c>
      <c r="G34">
        <v>0</v>
      </c>
      <c r="H34">
        <v>12</v>
      </c>
      <c r="I34">
        <v>72</v>
      </c>
      <c r="J34">
        <v>0.72</v>
      </c>
      <c r="K34" s="7">
        <v>0.83333333333333304</v>
      </c>
      <c r="X34" s="7" t="e">
        <v>#NUM!</v>
      </c>
      <c r="Y34" s="3" t="e">
        <v>#NUM!</v>
      </c>
    </row>
    <row r="35" spans="1:27" x14ac:dyDescent="0.3">
      <c r="A35">
        <v>244</v>
      </c>
      <c r="B35" t="s">
        <v>111</v>
      </c>
      <c r="C35" t="s">
        <v>110</v>
      </c>
      <c r="D35" s="4" t="s">
        <v>110</v>
      </c>
      <c r="E35">
        <v>27</v>
      </c>
      <c r="F35">
        <v>64</v>
      </c>
      <c r="G35">
        <v>7</v>
      </c>
      <c r="H35">
        <v>2</v>
      </c>
      <c r="I35">
        <v>73</v>
      </c>
      <c r="J35">
        <v>0.73</v>
      </c>
      <c r="K35" s="7">
        <v>0.87671232876712302</v>
      </c>
      <c r="L35">
        <v>307.25714285714298</v>
      </c>
      <c r="M35">
        <v>2000</v>
      </c>
      <c r="N35">
        <v>293.844817856833</v>
      </c>
      <c r="O35">
        <v>2016</v>
      </c>
      <c r="P35">
        <v>12369.550855965699</v>
      </c>
      <c r="Q35">
        <v>2018</v>
      </c>
      <c r="R35">
        <v>14670</v>
      </c>
      <c r="S35">
        <v>2018</v>
      </c>
      <c r="T35">
        <v>67.8</v>
      </c>
      <c r="U35">
        <v>67.8</v>
      </c>
      <c r="V35">
        <v>67.5</v>
      </c>
      <c r="W35">
        <v>87.4</v>
      </c>
      <c r="X35" s="7">
        <v>0.72624999999999995</v>
      </c>
      <c r="Y35" s="3">
        <v>0.83608749999999998</v>
      </c>
    </row>
    <row r="36" spans="1:27" x14ac:dyDescent="0.3">
      <c r="A36">
        <v>72</v>
      </c>
      <c r="B36" t="s">
        <v>289</v>
      </c>
      <c r="C36" t="s">
        <v>288</v>
      </c>
      <c r="D36" s="4" t="s">
        <v>288</v>
      </c>
      <c r="E36">
        <v>27</v>
      </c>
      <c r="F36">
        <v>35</v>
      </c>
      <c r="G36">
        <v>7</v>
      </c>
      <c r="H36">
        <v>31</v>
      </c>
      <c r="I36">
        <v>73</v>
      </c>
      <c r="J36">
        <v>0.73</v>
      </c>
      <c r="K36" s="7">
        <v>0.47945205479452102</v>
      </c>
      <c r="L36">
        <v>640</v>
      </c>
      <c r="M36">
        <v>1999</v>
      </c>
      <c r="N36">
        <v>330.92545203006603</v>
      </c>
      <c r="O36">
        <v>2016</v>
      </c>
      <c r="P36">
        <v>6598.9131918679896</v>
      </c>
      <c r="Q36">
        <v>2018</v>
      </c>
      <c r="R36">
        <v>7920</v>
      </c>
      <c r="S36">
        <v>2018</v>
      </c>
      <c r="T36">
        <v>56.9</v>
      </c>
      <c r="U36">
        <v>55.4</v>
      </c>
      <c r="V36">
        <v>77.5</v>
      </c>
      <c r="W36">
        <v>89.8</v>
      </c>
      <c r="X36" s="7">
        <v>0.69899999999999995</v>
      </c>
      <c r="Y36" s="3">
        <v>0.53873000000000004</v>
      </c>
    </row>
    <row r="37" spans="1:27" x14ac:dyDescent="0.3">
      <c r="A37">
        <v>42</v>
      </c>
      <c r="B37" t="s">
        <v>474</v>
      </c>
      <c r="C37" t="s">
        <v>473</v>
      </c>
      <c r="D37" s="4" t="s">
        <v>473</v>
      </c>
      <c r="E37">
        <v>27</v>
      </c>
      <c r="F37">
        <v>18</v>
      </c>
      <c r="G37">
        <v>38</v>
      </c>
      <c r="H37">
        <v>17</v>
      </c>
      <c r="I37">
        <v>73</v>
      </c>
      <c r="J37">
        <v>0.73</v>
      </c>
      <c r="K37" s="7">
        <v>0.24657534246575299</v>
      </c>
      <c r="L37">
        <v>219.831460674157</v>
      </c>
      <c r="M37">
        <v>2000</v>
      </c>
      <c r="P37">
        <v>13836.570580556199</v>
      </c>
      <c r="Q37">
        <v>2018</v>
      </c>
      <c r="R37">
        <v>3930</v>
      </c>
      <c r="S37">
        <v>2018</v>
      </c>
      <c r="T37">
        <v>37.4</v>
      </c>
      <c r="U37">
        <v>70.599999999999994</v>
      </c>
      <c r="V37">
        <v>60.9</v>
      </c>
      <c r="X37" s="7">
        <v>0.56299999999999994</v>
      </c>
      <c r="Y37" s="3">
        <v>0.33201000000000003</v>
      </c>
    </row>
    <row r="38" spans="1:27" x14ac:dyDescent="0.3">
      <c r="A38">
        <v>7</v>
      </c>
      <c r="B38" t="s">
        <v>43</v>
      </c>
      <c r="C38" t="s">
        <v>42</v>
      </c>
      <c r="D38" s="4" t="s">
        <v>42</v>
      </c>
      <c r="E38">
        <v>26</v>
      </c>
      <c r="F38">
        <v>18</v>
      </c>
      <c r="G38">
        <v>47</v>
      </c>
      <c r="H38">
        <v>9</v>
      </c>
      <c r="I38">
        <v>74</v>
      </c>
      <c r="J38">
        <v>0.74</v>
      </c>
      <c r="K38" s="7">
        <v>0.24324324324324301</v>
      </c>
      <c r="L38">
        <v>291.60000000000002</v>
      </c>
      <c r="M38">
        <v>2000</v>
      </c>
      <c r="N38">
        <v>110.495136158374</v>
      </c>
      <c r="O38">
        <v>2016</v>
      </c>
      <c r="R38">
        <v>4230</v>
      </c>
      <c r="S38">
        <v>2018</v>
      </c>
      <c r="T38">
        <v>40.299999999999997</v>
      </c>
      <c r="V38">
        <v>65.599999999999994</v>
      </c>
      <c r="W38">
        <v>47.3</v>
      </c>
      <c r="X38" s="7">
        <v>0.51066666666666705</v>
      </c>
      <c r="Y38" s="3">
        <v>0.31277333333333301</v>
      </c>
    </row>
    <row r="39" spans="1:27" x14ac:dyDescent="0.3">
      <c r="A39">
        <v>158</v>
      </c>
      <c r="B39" t="s">
        <v>551</v>
      </c>
      <c r="C39" t="s">
        <v>550</v>
      </c>
      <c r="D39" s="4" t="s">
        <v>550</v>
      </c>
      <c r="E39">
        <v>26</v>
      </c>
      <c r="F39">
        <v>3</v>
      </c>
      <c r="G39">
        <v>59</v>
      </c>
      <c r="H39">
        <v>12</v>
      </c>
      <c r="I39">
        <v>74</v>
      </c>
      <c r="J39">
        <v>0.74</v>
      </c>
      <c r="K39" s="7">
        <v>4.0540540540540501E-2</v>
      </c>
      <c r="L39">
        <v>41.035598705501599</v>
      </c>
      <c r="M39">
        <v>2000</v>
      </c>
      <c r="N39">
        <v>16.3965460459391</v>
      </c>
      <c r="O39">
        <v>2016</v>
      </c>
      <c r="P39">
        <v>836.85801539022395</v>
      </c>
      <c r="Q39">
        <v>2018</v>
      </c>
      <c r="R39">
        <v>1460</v>
      </c>
      <c r="S39">
        <v>2014</v>
      </c>
      <c r="T39">
        <v>18.5</v>
      </c>
      <c r="U39">
        <v>11.3</v>
      </c>
      <c r="V39">
        <v>25.8</v>
      </c>
      <c r="W39">
        <v>19.2</v>
      </c>
      <c r="X39" s="7">
        <v>0.187</v>
      </c>
      <c r="Y39" s="3">
        <v>7.8619999999999995E-2</v>
      </c>
      <c r="AA39" s="1"/>
    </row>
    <row r="40" spans="1:27" x14ac:dyDescent="0.3">
      <c r="A40">
        <v>175</v>
      </c>
      <c r="B40" t="s">
        <v>31</v>
      </c>
      <c r="C40" t="s">
        <v>30</v>
      </c>
      <c r="D40" s="4" t="s">
        <v>30</v>
      </c>
      <c r="E40">
        <v>25</v>
      </c>
      <c r="F40">
        <v>12</v>
      </c>
      <c r="G40">
        <v>31</v>
      </c>
      <c r="H40">
        <v>31</v>
      </c>
      <c r="I40">
        <v>74</v>
      </c>
      <c r="J40">
        <v>0.74</v>
      </c>
      <c r="K40" s="7">
        <v>0.162162162162162</v>
      </c>
      <c r="L40">
        <v>139.91349480968901</v>
      </c>
      <c r="M40">
        <v>2000</v>
      </c>
      <c r="N40">
        <v>126.138482602815</v>
      </c>
      <c r="O40">
        <v>2016</v>
      </c>
      <c r="P40">
        <v>5896.5007680958697</v>
      </c>
      <c r="Q40">
        <v>2018</v>
      </c>
      <c r="R40">
        <v>4860</v>
      </c>
      <c r="S40">
        <v>2018</v>
      </c>
      <c r="T40">
        <v>43.4</v>
      </c>
      <c r="U40">
        <v>52</v>
      </c>
      <c r="V40">
        <v>49.7</v>
      </c>
      <c r="W40">
        <v>53.3</v>
      </c>
      <c r="X40" s="7">
        <v>0.496</v>
      </c>
      <c r="Y40" s="3">
        <v>0.24895999999999999</v>
      </c>
    </row>
    <row r="41" spans="1:27" x14ac:dyDescent="0.3">
      <c r="A41">
        <v>35</v>
      </c>
      <c r="B41" t="s">
        <v>145</v>
      </c>
      <c r="D41" s="4" t="s">
        <v>140</v>
      </c>
      <c r="E41">
        <v>24</v>
      </c>
      <c r="F41">
        <v>18</v>
      </c>
      <c r="G41">
        <v>40</v>
      </c>
      <c r="H41">
        <v>18</v>
      </c>
      <c r="I41">
        <v>76</v>
      </c>
      <c r="J41">
        <v>0.76</v>
      </c>
      <c r="K41" s="7">
        <v>0.23684210526315799</v>
      </c>
      <c r="L41">
        <v>1454.1666441170501</v>
      </c>
      <c r="M41">
        <v>2000</v>
      </c>
      <c r="N41">
        <v>196.73875151080099</v>
      </c>
      <c r="O41">
        <v>2016</v>
      </c>
      <c r="P41">
        <v>37483.3466713772</v>
      </c>
      <c r="Q41">
        <v>2018</v>
      </c>
      <c r="R41">
        <v>28570</v>
      </c>
      <c r="S41">
        <v>2018</v>
      </c>
      <c r="T41">
        <v>81</v>
      </c>
      <c r="U41">
        <v>85.9</v>
      </c>
      <c r="V41">
        <v>92.1</v>
      </c>
      <c r="W41">
        <v>73.7</v>
      </c>
      <c r="X41" s="7">
        <v>0.83174999999999999</v>
      </c>
      <c r="Y41" s="3">
        <v>0.37962000000000001</v>
      </c>
    </row>
    <row r="42" spans="1:27" x14ac:dyDescent="0.3">
      <c r="A42">
        <v>14</v>
      </c>
      <c r="B42" t="s">
        <v>62</v>
      </c>
      <c r="C42" t="s">
        <v>61</v>
      </c>
      <c r="D42" s="4" t="s">
        <v>61</v>
      </c>
      <c r="E42">
        <v>23</v>
      </c>
      <c r="F42">
        <v>77</v>
      </c>
      <c r="G42">
        <v>1</v>
      </c>
      <c r="H42">
        <v>0</v>
      </c>
      <c r="I42">
        <v>78</v>
      </c>
      <c r="J42">
        <v>0.78</v>
      </c>
      <c r="K42" s="7">
        <v>0.987179487179487</v>
      </c>
      <c r="L42">
        <v>1116.83294663573</v>
      </c>
      <c r="M42">
        <v>2000</v>
      </c>
      <c r="N42">
        <v>318.48480365492298</v>
      </c>
      <c r="O42">
        <v>2016</v>
      </c>
      <c r="P42">
        <v>50061.890311829498</v>
      </c>
      <c r="Q42">
        <v>2018</v>
      </c>
      <c r="R42">
        <v>45910</v>
      </c>
      <c r="S42">
        <v>2018</v>
      </c>
      <c r="T42">
        <v>89.1</v>
      </c>
      <c r="U42">
        <v>92.1</v>
      </c>
      <c r="V42">
        <v>87.4</v>
      </c>
      <c r="W42">
        <v>89.2</v>
      </c>
      <c r="X42" s="7">
        <v>0.89449999999999996</v>
      </c>
      <c r="Y42" s="3">
        <v>0.96679000000000004</v>
      </c>
    </row>
    <row r="43" spans="1:27" x14ac:dyDescent="0.3">
      <c r="A43">
        <v>246</v>
      </c>
      <c r="B43" t="s">
        <v>412</v>
      </c>
      <c r="C43" t="s">
        <v>411</v>
      </c>
      <c r="D43" s="4" t="s">
        <v>411</v>
      </c>
      <c r="E43">
        <v>23</v>
      </c>
      <c r="F43">
        <v>73</v>
      </c>
      <c r="G43">
        <v>4</v>
      </c>
      <c r="H43">
        <v>0</v>
      </c>
      <c r="I43">
        <v>77</v>
      </c>
      <c r="J43">
        <v>0.77</v>
      </c>
      <c r="K43" s="7">
        <v>0.94805194805194803</v>
      </c>
      <c r="L43">
        <v>970.19315937021997</v>
      </c>
      <c r="M43">
        <v>2000</v>
      </c>
      <c r="N43">
        <v>199.39612270494499</v>
      </c>
      <c r="O43">
        <v>2016</v>
      </c>
      <c r="P43">
        <v>16278.725655472401</v>
      </c>
      <c r="Q43">
        <v>2018</v>
      </c>
      <c r="R43">
        <v>21990</v>
      </c>
      <c r="S43">
        <v>2018</v>
      </c>
      <c r="T43">
        <v>77.7</v>
      </c>
      <c r="U43">
        <v>72.900000000000006</v>
      </c>
      <c r="V43">
        <v>85.4</v>
      </c>
      <c r="W43">
        <v>76</v>
      </c>
      <c r="X43" s="7">
        <v>0.78</v>
      </c>
      <c r="Y43" s="3">
        <v>0.90939999999999999</v>
      </c>
    </row>
    <row r="44" spans="1:27" x14ac:dyDescent="0.3">
      <c r="A44">
        <v>250</v>
      </c>
      <c r="B44" t="s">
        <v>142</v>
      </c>
      <c r="C44" t="s">
        <v>140</v>
      </c>
      <c r="D44" s="4" t="s">
        <v>140</v>
      </c>
      <c r="E44">
        <v>21</v>
      </c>
      <c r="F44">
        <v>12</v>
      </c>
      <c r="G44">
        <v>60</v>
      </c>
      <c r="H44">
        <v>6</v>
      </c>
      <c r="I44">
        <v>78</v>
      </c>
      <c r="J44">
        <v>0.78</v>
      </c>
      <c r="K44" s="7">
        <v>0.15384615384615399</v>
      </c>
      <c r="L44">
        <v>1454.1666441170501</v>
      </c>
      <c r="M44">
        <v>2000</v>
      </c>
      <c r="N44">
        <v>196.73875151080099</v>
      </c>
      <c r="O44">
        <v>2016</v>
      </c>
      <c r="P44">
        <v>37483.3466713772</v>
      </c>
      <c r="Q44">
        <v>2018</v>
      </c>
      <c r="R44">
        <v>28570</v>
      </c>
      <c r="S44">
        <v>2018</v>
      </c>
      <c r="T44">
        <v>81</v>
      </c>
      <c r="U44">
        <v>85.9</v>
      </c>
      <c r="V44">
        <v>92.1</v>
      </c>
      <c r="W44">
        <v>73.7</v>
      </c>
      <c r="X44" s="7">
        <v>0.83174999999999999</v>
      </c>
      <c r="Y44" s="3">
        <v>0.302985</v>
      </c>
    </row>
    <row r="45" spans="1:27" x14ac:dyDescent="0.3">
      <c r="A45">
        <v>218</v>
      </c>
      <c r="B45" t="s">
        <v>134</v>
      </c>
      <c r="C45" t="s">
        <v>133</v>
      </c>
      <c r="D45" s="4" t="s">
        <v>133</v>
      </c>
      <c r="E45">
        <v>19</v>
      </c>
      <c r="F45">
        <v>18</v>
      </c>
      <c r="G45">
        <v>34</v>
      </c>
      <c r="H45">
        <v>29</v>
      </c>
      <c r="I45">
        <v>81</v>
      </c>
      <c r="J45">
        <v>0.81</v>
      </c>
      <c r="K45" s="7">
        <v>0.22222222222222199</v>
      </c>
      <c r="L45">
        <v>216.572488584475</v>
      </c>
      <c r="M45">
        <v>2000</v>
      </c>
      <c r="N45">
        <v>49.446240304487297</v>
      </c>
      <c r="O45">
        <v>2016</v>
      </c>
      <c r="P45">
        <v>3154.8530475786101</v>
      </c>
      <c r="Q45">
        <v>2018</v>
      </c>
      <c r="R45">
        <v>7480</v>
      </c>
      <c r="S45">
        <v>2016</v>
      </c>
      <c r="T45">
        <v>55.2</v>
      </c>
      <c r="U45">
        <v>38.700000000000003</v>
      </c>
      <c r="V45">
        <v>58.6</v>
      </c>
      <c r="W45">
        <v>32.6</v>
      </c>
      <c r="X45" s="7">
        <v>0.46274999999999999</v>
      </c>
      <c r="Y45" s="3">
        <v>0.26792250000000001</v>
      </c>
    </row>
    <row r="46" spans="1:27" x14ac:dyDescent="0.3">
      <c r="A46">
        <v>63</v>
      </c>
      <c r="B46" t="s">
        <v>264</v>
      </c>
      <c r="C46" t="s">
        <v>263</v>
      </c>
      <c r="D46" s="4" t="s">
        <v>263</v>
      </c>
      <c r="E46">
        <v>19</v>
      </c>
      <c r="F46">
        <v>0</v>
      </c>
      <c r="G46">
        <v>81</v>
      </c>
      <c r="H46">
        <v>0</v>
      </c>
      <c r="I46">
        <v>81</v>
      </c>
      <c r="J46">
        <v>0.81</v>
      </c>
      <c r="K46" s="7">
        <v>0</v>
      </c>
      <c r="N46">
        <v>57.246332804361998</v>
      </c>
      <c r="O46">
        <v>2016</v>
      </c>
      <c r="P46">
        <v>3910.4259558686499</v>
      </c>
      <c r="Q46">
        <v>2018</v>
      </c>
      <c r="R46">
        <v>4970</v>
      </c>
      <c r="S46">
        <v>2018</v>
      </c>
      <c r="T46">
        <v>44.1</v>
      </c>
      <c r="U46">
        <v>42.4</v>
      </c>
      <c r="W46">
        <v>35.299999999999997</v>
      </c>
      <c r="X46" s="7">
        <v>0.40600000000000003</v>
      </c>
      <c r="Y46" s="3">
        <v>7.714E-2</v>
      </c>
    </row>
    <row r="47" spans="1:27" x14ac:dyDescent="0.3">
      <c r="A47">
        <v>40</v>
      </c>
      <c r="B47" t="s">
        <v>166</v>
      </c>
      <c r="C47" t="s">
        <v>165</v>
      </c>
      <c r="D47" s="4" t="s">
        <v>165</v>
      </c>
      <c r="E47">
        <v>18</v>
      </c>
      <c r="F47">
        <v>35</v>
      </c>
      <c r="G47">
        <v>10</v>
      </c>
      <c r="H47">
        <v>37</v>
      </c>
      <c r="I47">
        <v>82</v>
      </c>
      <c r="J47">
        <v>0.82</v>
      </c>
      <c r="K47" s="7">
        <v>0.42682926829268297</v>
      </c>
      <c r="L47">
        <v>90.6683168316832</v>
      </c>
      <c r="M47">
        <v>2000</v>
      </c>
      <c r="N47">
        <v>345.44191854508199</v>
      </c>
      <c r="O47">
        <v>2016</v>
      </c>
      <c r="P47">
        <v>4259.4576222607702</v>
      </c>
      <c r="Q47">
        <v>2018</v>
      </c>
      <c r="R47">
        <v>6110</v>
      </c>
      <c r="S47">
        <v>2018</v>
      </c>
      <c r="T47">
        <v>49.8</v>
      </c>
      <c r="U47">
        <v>44.1</v>
      </c>
      <c r="V47">
        <v>40.4</v>
      </c>
      <c r="W47">
        <v>90.4</v>
      </c>
      <c r="X47" s="7">
        <v>0.56174999999999997</v>
      </c>
      <c r="Y47" s="3">
        <v>0.45111499999999999</v>
      </c>
    </row>
    <row r="48" spans="1:27" x14ac:dyDescent="0.3">
      <c r="A48">
        <v>173</v>
      </c>
      <c r="B48" t="s">
        <v>508</v>
      </c>
      <c r="C48" t="s">
        <v>507</v>
      </c>
      <c r="D48" s="4" t="s">
        <v>507</v>
      </c>
      <c r="E48">
        <v>18</v>
      </c>
      <c r="F48">
        <v>18</v>
      </c>
      <c r="G48">
        <v>56</v>
      </c>
      <c r="H48">
        <v>8</v>
      </c>
      <c r="I48">
        <v>82</v>
      </c>
      <c r="J48">
        <v>0.82</v>
      </c>
      <c r="K48" s="7">
        <v>0.219512195121951</v>
      </c>
      <c r="L48">
        <v>395.29715436917598</v>
      </c>
      <c r="M48">
        <v>2000</v>
      </c>
      <c r="N48">
        <v>137.70492125018399</v>
      </c>
      <c r="O48">
        <v>2016</v>
      </c>
      <c r="P48">
        <v>15493.409963887399</v>
      </c>
      <c r="Q48">
        <v>2018</v>
      </c>
      <c r="R48">
        <v>10420</v>
      </c>
      <c r="S48">
        <v>2018</v>
      </c>
      <c r="T48">
        <v>62.1</v>
      </c>
      <c r="U48">
        <v>71.8</v>
      </c>
      <c r="V48">
        <v>71.5</v>
      </c>
      <c r="W48">
        <v>58.7</v>
      </c>
      <c r="X48" s="7">
        <v>0.66025</v>
      </c>
      <c r="Y48" s="3">
        <v>0.29884500000000003</v>
      </c>
    </row>
    <row r="49" spans="1:27" x14ac:dyDescent="0.3">
      <c r="A49">
        <v>208</v>
      </c>
      <c r="B49" t="s">
        <v>451</v>
      </c>
      <c r="D49" s="4" t="s">
        <v>450</v>
      </c>
      <c r="E49">
        <v>18</v>
      </c>
      <c r="F49">
        <v>5</v>
      </c>
      <c r="G49">
        <v>32</v>
      </c>
      <c r="H49">
        <v>44</v>
      </c>
      <c r="I49">
        <v>81</v>
      </c>
      <c r="J49">
        <v>0.81</v>
      </c>
      <c r="K49" s="7">
        <v>6.1728395061728399E-2</v>
      </c>
      <c r="L49">
        <v>9.5877277085330803</v>
      </c>
      <c r="M49">
        <v>2000</v>
      </c>
      <c r="R49">
        <v>130</v>
      </c>
      <c r="S49">
        <v>1990</v>
      </c>
      <c r="T49">
        <v>0.7</v>
      </c>
      <c r="V49">
        <v>14.2</v>
      </c>
      <c r="X49" s="7">
        <v>7.4499999999999997E-2</v>
      </c>
      <c r="Y49" s="3">
        <v>6.4155000000000004E-2</v>
      </c>
      <c r="AA49" s="1"/>
    </row>
    <row r="50" spans="1:27" x14ac:dyDescent="0.3">
      <c r="A50">
        <v>156</v>
      </c>
      <c r="B50" t="s">
        <v>533</v>
      </c>
      <c r="C50" t="s">
        <v>532</v>
      </c>
      <c r="D50" s="4" t="s">
        <v>532</v>
      </c>
      <c r="E50">
        <v>17</v>
      </c>
      <c r="F50">
        <v>61</v>
      </c>
      <c r="G50">
        <v>5</v>
      </c>
      <c r="H50">
        <v>17</v>
      </c>
      <c r="I50">
        <v>83</v>
      </c>
      <c r="J50">
        <v>0.83</v>
      </c>
      <c r="K50" s="7">
        <v>0.73493975903614495</v>
      </c>
      <c r="N50">
        <v>183.46752893518499</v>
      </c>
      <c r="O50">
        <v>2016</v>
      </c>
      <c r="P50">
        <v>21767.055184731202</v>
      </c>
      <c r="Q50">
        <v>2014</v>
      </c>
      <c r="R50">
        <v>13080</v>
      </c>
      <c r="S50">
        <v>2014</v>
      </c>
      <c r="T50">
        <v>65.400000000000006</v>
      </c>
      <c r="U50">
        <v>78</v>
      </c>
      <c r="W50">
        <v>70.7</v>
      </c>
      <c r="X50" s="7">
        <v>0.713666666666667</v>
      </c>
      <c r="Y50" s="3">
        <v>0.73132333333333299</v>
      </c>
    </row>
    <row r="51" spans="1:27" x14ac:dyDescent="0.3">
      <c r="A51">
        <v>138</v>
      </c>
      <c r="B51" t="s">
        <v>480</v>
      </c>
      <c r="C51" t="s">
        <v>479</v>
      </c>
      <c r="D51" s="4" t="s">
        <v>479</v>
      </c>
      <c r="E51">
        <v>17</v>
      </c>
      <c r="F51">
        <v>54</v>
      </c>
      <c r="G51">
        <v>24</v>
      </c>
      <c r="H51">
        <v>6</v>
      </c>
      <c r="I51">
        <v>84</v>
      </c>
      <c r="J51">
        <v>0.84</v>
      </c>
      <c r="K51" s="7">
        <v>0.64285714285714302</v>
      </c>
      <c r="L51">
        <v>215.01541171290199</v>
      </c>
      <c r="M51">
        <v>2000</v>
      </c>
      <c r="N51">
        <v>7.5514888755245204</v>
      </c>
      <c r="O51">
        <v>2016</v>
      </c>
      <c r="R51">
        <v>1820</v>
      </c>
      <c r="S51">
        <v>2007</v>
      </c>
      <c r="T51">
        <v>22.5</v>
      </c>
      <c r="V51">
        <v>57.6</v>
      </c>
      <c r="W51">
        <v>10.8</v>
      </c>
      <c r="X51" s="7">
        <v>0.30299999999999999</v>
      </c>
      <c r="Y51" s="3">
        <v>0.58848</v>
      </c>
      <c r="AA51" s="1"/>
    </row>
    <row r="52" spans="1:27" x14ac:dyDescent="0.3">
      <c r="A52">
        <v>87</v>
      </c>
      <c r="B52" t="s">
        <v>346</v>
      </c>
      <c r="C52" t="s">
        <v>345</v>
      </c>
      <c r="D52" s="4" t="s">
        <v>345</v>
      </c>
      <c r="E52">
        <v>17</v>
      </c>
      <c r="F52">
        <v>51</v>
      </c>
      <c r="G52">
        <v>31</v>
      </c>
      <c r="H52">
        <v>0</v>
      </c>
      <c r="I52">
        <v>82</v>
      </c>
      <c r="J52">
        <v>0.82</v>
      </c>
      <c r="K52" s="7">
        <v>0.62195121951219501</v>
      </c>
      <c r="L52">
        <v>40.034071550255497</v>
      </c>
      <c r="M52">
        <v>2000</v>
      </c>
      <c r="N52">
        <v>39.9686710595766</v>
      </c>
      <c r="O52">
        <v>2016</v>
      </c>
      <c r="P52">
        <v>4853.0830305427999</v>
      </c>
      <c r="Q52">
        <v>2018</v>
      </c>
      <c r="R52">
        <v>3660</v>
      </c>
      <c r="S52">
        <v>2018</v>
      </c>
      <c r="T52">
        <v>34.6</v>
      </c>
      <c r="U52">
        <v>46.3</v>
      </c>
      <c r="V52">
        <v>25.2</v>
      </c>
      <c r="W52">
        <v>29.3</v>
      </c>
      <c r="X52" s="7">
        <v>0.33850000000000002</v>
      </c>
      <c r="Y52" s="3">
        <v>0.57093000000000005</v>
      </c>
    </row>
    <row r="53" spans="1:27" x14ac:dyDescent="0.3">
      <c r="A53">
        <v>54</v>
      </c>
      <c r="B53" t="s">
        <v>219</v>
      </c>
      <c r="C53" t="s">
        <v>218</v>
      </c>
      <c r="D53" s="4" t="s">
        <v>218</v>
      </c>
      <c r="E53">
        <v>16</v>
      </c>
      <c r="F53">
        <v>79</v>
      </c>
      <c r="G53">
        <v>4</v>
      </c>
      <c r="H53">
        <v>1</v>
      </c>
      <c r="I53">
        <v>84</v>
      </c>
      <c r="J53">
        <v>0.84</v>
      </c>
      <c r="K53" s="7">
        <v>0.94047619047619002</v>
      </c>
      <c r="N53">
        <v>303.15318662993002</v>
      </c>
      <c r="O53">
        <v>2016</v>
      </c>
      <c r="P53">
        <v>3047.2690950666401</v>
      </c>
      <c r="Q53">
        <v>2018</v>
      </c>
      <c r="R53">
        <v>4400</v>
      </c>
      <c r="S53">
        <v>2018</v>
      </c>
      <c r="T53">
        <v>41.2</v>
      </c>
      <c r="U53">
        <v>37.9</v>
      </c>
      <c r="W53">
        <v>88</v>
      </c>
      <c r="X53" s="7">
        <v>0.55700000000000005</v>
      </c>
      <c r="Y53" s="3">
        <v>0.87912000000000001</v>
      </c>
    </row>
    <row r="54" spans="1:27" x14ac:dyDescent="0.3">
      <c r="A54">
        <v>202</v>
      </c>
      <c r="B54" t="s">
        <v>356</v>
      </c>
      <c r="C54" t="s">
        <v>355</v>
      </c>
      <c r="D54" s="4" t="s">
        <v>355</v>
      </c>
      <c r="E54">
        <v>16</v>
      </c>
      <c r="F54">
        <v>29</v>
      </c>
      <c r="G54">
        <v>55</v>
      </c>
      <c r="H54">
        <v>0</v>
      </c>
      <c r="I54">
        <v>84</v>
      </c>
      <c r="J54">
        <v>0.84</v>
      </c>
      <c r="K54" s="7">
        <v>0.34523809523809501</v>
      </c>
      <c r="N54">
        <v>235.30799804687501</v>
      </c>
      <c r="O54">
        <v>2016</v>
      </c>
      <c r="P54">
        <v>10192.9463003643</v>
      </c>
      <c r="Q54">
        <v>2018</v>
      </c>
      <c r="R54">
        <v>12050</v>
      </c>
      <c r="S54">
        <v>2018</v>
      </c>
      <c r="T54">
        <v>64</v>
      </c>
      <c r="U54">
        <v>61.6</v>
      </c>
      <c r="W54">
        <v>79.599999999999994</v>
      </c>
      <c r="X54" s="7">
        <v>0.68400000000000005</v>
      </c>
      <c r="Y54" s="3">
        <v>0.39944000000000002</v>
      </c>
    </row>
    <row r="55" spans="1:27" x14ac:dyDescent="0.3">
      <c r="A55">
        <v>249</v>
      </c>
      <c r="B55" t="s">
        <v>29</v>
      </c>
      <c r="C55" t="s">
        <v>28</v>
      </c>
      <c r="D55" s="4" t="s">
        <v>28</v>
      </c>
      <c r="E55">
        <v>15</v>
      </c>
      <c r="F55">
        <v>30</v>
      </c>
      <c r="G55">
        <v>56</v>
      </c>
      <c r="H55">
        <v>0</v>
      </c>
      <c r="I55">
        <v>86</v>
      </c>
      <c r="J55">
        <v>0.86</v>
      </c>
      <c r="K55" s="7">
        <v>0.34883720930232598</v>
      </c>
      <c r="X55" s="7" t="e">
        <v>#NUM!</v>
      </c>
      <c r="Y55" s="3" t="e">
        <v>#NUM!</v>
      </c>
    </row>
    <row r="56" spans="1:27" x14ac:dyDescent="0.3">
      <c r="A56">
        <v>169</v>
      </c>
      <c r="B56" t="s">
        <v>379</v>
      </c>
      <c r="C56" t="s">
        <v>378</v>
      </c>
      <c r="D56" s="4" t="s">
        <v>378</v>
      </c>
      <c r="E56">
        <v>15</v>
      </c>
      <c r="F56">
        <v>64</v>
      </c>
      <c r="G56">
        <v>22</v>
      </c>
      <c r="H56">
        <v>0</v>
      </c>
      <c r="I56">
        <v>86</v>
      </c>
      <c r="J56">
        <v>0.86</v>
      </c>
      <c r="K56" s="7">
        <v>0.74418604651162801</v>
      </c>
      <c r="L56">
        <v>1525.18771331058</v>
      </c>
      <c r="M56">
        <v>2000</v>
      </c>
      <c r="N56">
        <v>203.89626396285399</v>
      </c>
      <c r="O56">
        <v>2016</v>
      </c>
      <c r="P56">
        <v>127689.19376719699</v>
      </c>
      <c r="Q56">
        <v>2018</v>
      </c>
      <c r="R56">
        <v>80610</v>
      </c>
      <c r="S56">
        <v>2018</v>
      </c>
      <c r="T56">
        <v>98.6</v>
      </c>
      <c r="U56">
        <v>100</v>
      </c>
      <c r="V56">
        <v>94.7</v>
      </c>
      <c r="W56">
        <v>76.599999999999994</v>
      </c>
      <c r="X56" s="7">
        <v>0.92474999999999996</v>
      </c>
      <c r="Y56" s="3">
        <v>0.76946499999999995</v>
      </c>
    </row>
    <row r="57" spans="1:27" x14ac:dyDescent="0.3">
      <c r="A57">
        <v>141</v>
      </c>
      <c r="B57" t="s">
        <v>497</v>
      </c>
      <c r="C57" t="s">
        <v>496</v>
      </c>
      <c r="D57" s="4" t="s">
        <v>496</v>
      </c>
      <c r="E57">
        <v>15</v>
      </c>
      <c r="F57">
        <v>68</v>
      </c>
      <c r="G57">
        <v>0</v>
      </c>
      <c r="H57">
        <v>17</v>
      </c>
      <c r="I57">
        <v>85</v>
      </c>
      <c r="J57">
        <v>0.85</v>
      </c>
      <c r="K57" s="7">
        <v>0.8</v>
      </c>
      <c r="L57">
        <v>7.0866141732283499</v>
      </c>
      <c r="M57">
        <v>1997</v>
      </c>
      <c r="P57">
        <v>1270.33829542228</v>
      </c>
      <c r="Q57">
        <v>2017</v>
      </c>
      <c r="R57">
        <v>1820</v>
      </c>
      <c r="S57">
        <v>2018</v>
      </c>
      <c r="T57">
        <v>22.5</v>
      </c>
      <c r="U57">
        <v>18.100000000000001</v>
      </c>
      <c r="V57">
        <v>11.9</v>
      </c>
      <c r="X57" s="7">
        <v>0.17499999999999999</v>
      </c>
      <c r="Y57" s="3">
        <v>0.70625000000000004</v>
      </c>
      <c r="AA57" s="1"/>
    </row>
    <row r="58" spans="1:27" x14ac:dyDescent="0.3">
      <c r="A58">
        <v>214</v>
      </c>
      <c r="B58" t="s">
        <v>282</v>
      </c>
      <c r="C58" t="s">
        <v>281</v>
      </c>
      <c r="D58" s="4" t="s">
        <v>281</v>
      </c>
      <c r="E58">
        <v>14</v>
      </c>
      <c r="F58">
        <v>86</v>
      </c>
      <c r="G58">
        <v>0</v>
      </c>
      <c r="H58">
        <v>0</v>
      </c>
      <c r="I58">
        <v>86</v>
      </c>
      <c r="J58">
        <v>0.86</v>
      </c>
      <c r="K58" s="7">
        <v>1</v>
      </c>
      <c r="L58">
        <v>1115.4307334109401</v>
      </c>
      <c r="M58">
        <v>2000</v>
      </c>
      <c r="N58">
        <v>380.28149190710798</v>
      </c>
      <c r="O58">
        <v>2016</v>
      </c>
      <c r="P58">
        <v>19434.252327423499</v>
      </c>
      <c r="Q58">
        <v>2018</v>
      </c>
      <c r="R58">
        <v>30600</v>
      </c>
      <c r="S58">
        <v>2018</v>
      </c>
      <c r="T58">
        <v>83.9</v>
      </c>
      <c r="U58">
        <v>75.7</v>
      </c>
      <c r="V58">
        <v>86.8</v>
      </c>
      <c r="W58">
        <v>91.6</v>
      </c>
      <c r="X58" s="7">
        <v>0.84499999999999997</v>
      </c>
      <c r="Y58" s="3">
        <v>0.97829999999999995</v>
      </c>
    </row>
    <row r="59" spans="1:27" x14ac:dyDescent="0.3">
      <c r="A59">
        <v>243</v>
      </c>
      <c r="B59" t="s">
        <v>155</v>
      </c>
      <c r="C59" t="s">
        <v>154</v>
      </c>
      <c r="D59" s="4" t="s">
        <v>154</v>
      </c>
      <c r="E59">
        <v>14</v>
      </c>
      <c r="F59">
        <v>72</v>
      </c>
      <c r="G59">
        <v>14</v>
      </c>
      <c r="H59">
        <v>0</v>
      </c>
      <c r="I59">
        <v>86</v>
      </c>
      <c r="J59">
        <v>0.86</v>
      </c>
      <c r="K59" s="7">
        <v>0.837209302325581</v>
      </c>
      <c r="L59">
        <v>540.20604997808005</v>
      </c>
      <c r="M59">
        <v>2000</v>
      </c>
      <c r="N59">
        <v>131.14778947368401</v>
      </c>
      <c r="O59">
        <v>2016</v>
      </c>
      <c r="P59">
        <v>51469.795695008397</v>
      </c>
      <c r="Q59">
        <v>2018</v>
      </c>
      <c r="R59">
        <v>60140</v>
      </c>
      <c r="S59">
        <v>2018</v>
      </c>
      <c r="T59">
        <v>93.8</v>
      </c>
      <c r="U59">
        <v>93.2</v>
      </c>
      <c r="V59">
        <v>74.8</v>
      </c>
      <c r="W59">
        <v>55.7</v>
      </c>
      <c r="X59" s="7">
        <v>0.79374999999999996</v>
      </c>
      <c r="Y59" s="3">
        <v>0.831125</v>
      </c>
    </row>
    <row r="60" spans="1:27" x14ac:dyDescent="0.3">
      <c r="A60">
        <v>209</v>
      </c>
      <c r="B60" t="s">
        <v>175</v>
      </c>
      <c r="C60" t="s">
        <v>174</v>
      </c>
      <c r="D60" s="4" t="s">
        <v>174</v>
      </c>
      <c r="E60">
        <v>13</v>
      </c>
      <c r="F60">
        <v>84</v>
      </c>
      <c r="G60">
        <v>3</v>
      </c>
      <c r="H60">
        <v>0</v>
      </c>
      <c r="I60">
        <v>87</v>
      </c>
      <c r="J60">
        <v>0.87</v>
      </c>
      <c r="K60" s="7">
        <v>0.96551724137931005</v>
      </c>
      <c r="L60">
        <v>671.41791044776096</v>
      </c>
      <c r="M60">
        <v>2000</v>
      </c>
      <c r="N60">
        <v>143.96612880653601</v>
      </c>
      <c r="O60">
        <v>2016</v>
      </c>
      <c r="P60">
        <v>49892.037290292297</v>
      </c>
      <c r="Q60">
        <v>2018</v>
      </c>
      <c r="R60">
        <v>29340</v>
      </c>
      <c r="S60">
        <v>2018</v>
      </c>
      <c r="T60">
        <v>82.5</v>
      </c>
      <c r="U60">
        <v>91.5</v>
      </c>
      <c r="V60">
        <v>78.099999999999994</v>
      </c>
      <c r="W60">
        <v>61.7</v>
      </c>
      <c r="X60" s="7">
        <v>0.78449999999999998</v>
      </c>
      <c r="Y60" s="3">
        <v>0.94198499999999996</v>
      </c>
    </row>
    <row r="61" spans="1:27" x14ac:dyDescent="0.3">
      <c r="A61">
        <v>159</v>
      </c>
      <c r="B61" t="s">
        <v>38</v>
      </c>
      <c r="C61" t="s">
        <v>37</v>
      </c>
      <c r="D61" s="4" t="s">
        <v>37</v>
      </c>
      <c r="E61">
        <v>13</v>
      </c>
      <c r="F61">
        <v>3</v>
      </c>
      <c r="G61">
        <v>84</v>
      </c>
      <c r="H61">
        <v>0</v>
      </c>
      <c r="I61">
        <v>87</v>
      </c>
      <c r="J61">
        <v>0.87</v>
      </c>
      <c r="K61" s="7">
        <v>3.4482758620689703E-2</v>
      </c>
      <c r="L61">
        <v>63.3333333333333</v>
      </c>
      <c r="M61">
        <v>2000</v>
      </c>
      <c r="N61">
        <v>714.927236506913</v>
      </c>
      <c r="O61">
        <v>2015</v>
      </c>
      <c r="P61">
        <v>11243.5264220918</v>
      </c>
      <c r="Q61">
        <v>2018</v>
      </c>
      <c r="R61">
        <v>40880</v>
      </c>
      <c r="S61">
        <v>2018</v>
      </c>
      <c r="T61">
        <v>86.3</v>
      </c>
      <c r="U61">
        <v>64.400000000000006</v>
      </c>
      <c r="V61">
        <v>32.5</v>
      </c>
      <c r="W61">
        <v>97</v>
      </c>
      <c r="X61" s="7">
        <v>0.70050000000000001</v>
      </c>
      <c r="Y61" s="3">
        <v>0.12106500000000001</v>
      </c>
    </row>
    <row r="62" spans="1:27" x14ac:dyDescent="0.3">
      <c r="A62">
        <v>62</v>
      </c>
      <c r="B62" t="s">
        <v>260</v>
      </c>
      <c r="C62" t="s">
        <v>259</v>
      </c>
      <c r="D62" s="4" t="s">
        <v>259</v>
      </c>
      <c r="E62">
        <v>12</v>
      </c>
      <c r="F62">
        <v>74</v>
      </c>
      <c r="G62">
        <v>13</v>
      </c>
      <c r="H62">
        <v>1</v>
      </c>
      <c r="I62">
        <v>88</v>
      </c>
      <c r="J62">
        <v>0.88</v>
      </c>
      <c r="K62" s="7">
        <v>0.84090909090909105</v>
      </c>
      <c r="L62">
        <v>695.26627218934902</v>
      </c>
      <c r="M62">
        <v>2000</v>
      </c>
      <c r="N62">
        <v>280.67796610169501</v>
      </c>
      <c r="O62">
        <v>2016</v>
      </c>
      <c r="P62">
        <v>91547.242811867094</v>
      </c>
      <c r="Q62">
        <v>2018</v>
      </c>
      <c r="R62">
        <v>40920</v>
      </c>
      <c r="S62">
        <v>2018</v>
      </c>
      <c r="T62">
        <v>86.7</v>
      </c>
      <c r="U62">
        <v>97.2</v>
      </c>
      <c r="V62">
        <v>80.099999999999994</v>
      </c>
      <c r="W62">
        <v>85</v>
      </c>
      <c r="X62" s="7">
        <v>0.87250000000000005</v>
      </c>
      <c r="Y62" s="3">
        <v>0.84470000000000001</v>
      </c>
    </row>
    <row r="63" spans="1:27" x14ac:dyDescent="0.3">
      <c r="A63">
        <v>33</v>
      </c>
      <c r="B63" t="s">
        <v>131</v>
      </c>
      <c r="C63" t="s">
        <v>130</v>
      </c>
      <c r="D63" s="4" t="s">
        <v>130</v>
      </c>
      <c r="E63">
        <v>12</v>
      </c>
      <c r="F63">
        <v>47</v>
      </c>
      <c r="G63">
        <v>30</v>
      </c>
      <c r="H63">
        <v>11</v>
      </c>
      <c r="I63">
        <v>88</v>
      </c>
      <c r="J63">
        <v>0.88</v>
      </c>
      <c r="K63" s="7">
        <v>0.53409090909090895</v>
      </c>
      <c r="N63">
        <v>604.88583491161603</v>
      </c>
      <c r="O63">
        <v>2016</v>
      </c>
      <c r="P63">
        <v>10553.097333617799</v>
      </c>
      <c r="Q63">
        <v>2018</v>
      </c>
      <c r="R63">
        <v>11520</v>
      </c>
      <c r="S63">
        <v>2018</v>
      </c>
      <c r="T63">
        <v>63.5</v>
      </c>
      <c r="U63">
        <v>63.8</v>
      </c>
      <c r="W63">
        <v>95.2</v>
      </c>
      <c r="X63" s="7">
        <v>0.74166666666666703</v>
      </c>
      <c r="Y63" s="3">
        <v>0.55900000000000005</v>
      </c>
    </row>
    <row r="64" spans="1:27" x14ac:dyDescent="0.3">
      <c r="A64">
        <v>242</v>
      </c>
      <c r="B64" t="s">
        <v>393</v>
      </c>
      <c r="C64" t="s">
        <v>392</v>
      </c>
      <c r="D64" s="4" t="s">
        <v>392</v>
      </c>
      <c r="E64">
        <v>12</v>
      </c>
      <c r="F64">
        <v>30</v>
      </c>
      <c r="G64">
        <v>27</v>
      </c>
      <c r="H64">
        <v>31</v>
      </c>
      <c r="I64">
        <v>88</v>
      </c>
      <c r="J64">
        <v>0.88</v>
      </c>
      <c r="K64" s="7">
        <v>0.34090909090909099</v>
      </c>
      <c r="L64">
        <v>147.189781021898</v>
      </c>
      <c r="M64">
        <v>2000</v>
      </c>
      <c r="N64">
        <v>49.122858674234003</v>
      </c>
      <c r="O64">
        <v>2016</v>
      </c>
      <c r="P64">
        <v>4225.4935026364601</v>
      </c>
      <c r="Q64">
        <v>2018</v>
      </c>
      <c r="R64">
        <v>14370</v>
      </c>
      <c r="S64">
        <v>2018</v>
      </c>
      <c r="T64">
        <v>67.3</v>
      </c>
      <c r="U64">
        <v>43.5</v>
      </c>
      <c r="V64">
        <v>50.3</v>
      </c>
      <c r="W64">
        <v>31.7</v>
      </c>
      <c r="X64" s="7">
        <v>0.48199999999999998</v>
      </c>
      <c r="Y64" s="3">
        <v>0.35783999999999999</v>
      </c>
    </row>
    <row r="65" spans="1:27" x14ac:dyDescent="0.3">
      <c r="A65">
        <v>162</v>
      </c>
      <c r="B65" t="s">
        <v>525</v>
      </c>
      <c r="C65" t="s">
        <v>524</v>
      </c>
      <c r="D65" s="4" t="s">
        <v>524</v>
      </c>
      <c r="E65">
        <v>11</v>
      </c>
      <c r="F65">
        <v>89</v>
      </c>
      <c r="G65">
        <v>0</v>
      </c>
      <c r="H65">
        <v>0</v>
      </c>
      <c r="I65">
        <v>89</v>
      </c>
      <c r="J65">
        <v>0.89</v>
      </c>
      <c r="K65" s="7">
        <v>1</v>
      </c>
      <c r="L65">
        <v>256.80996533004901</v>
      </c>
      <c r="M65">
        <v>2000</v>
      </c>
      <c r="N65">
        <v>138.594847713652</v>
      </c>
      <c r="O65">
        <v>2016</v>
      </c>
      <c r="P65">
        <v>79054.787082719704</v>
      </c>
      <c r="Q65">
        <v>2017</v>
      </c>
      <c r="R65">
        <v>63080</v>
      </c>
      <c r="S65">
        <v>2018</v>
      </c>
      <c r="T65">
        <v>95.3</v>
      </c>
      <c r="U65">
        <v>95.5</v>
      </c>
      <c r="V65">
        <v>62.9</v>
      </c>
      <c r="W65">
        <v>59.3</v>
      </c>
      <c r="X65" s="7">
        <v>0.78249999999999997</v>
      </c>
      <c r="Y65" s="3">
        <v>0.97607500000000003</v>
      </c>
    </row>
    <row r="66" spans="1:27" x14ac:dyDescent="0.3">
      <c r="A66">
        <v>130</v>
      </c>
      <c r="B66" t="s">
        <v>553</v>
      </c>
      <c r="C66" t="s">
        <v>552</v>
      </c>
      <c r="D66" s="4" t="s">
        <v>552</v>
      </c>
      <c r="E66">
        <v>11</v>
      </c>
      <c r="F66">
        <v>25</v>
      </c>
      <c r="G66">
        <v>52</v>
      </c>
      <c r="H66">
        <v>12</v>
      </c>
      <c r="I66">
        <v>89</v>
      </c>
      <c r="J66">
        <v>0.89</v>
      </c>
      <c r="K66" s="7">
        <v>0.28089887640449401</v>
      </c>
      <c r="L66">
        <v>52.345786272806301</v>
      </c>
      <c r="M66">
        <v>2000</v>
      </c>
      <c r="N66">
        <v>58.511600000000001</v>
      </c>
      <c r="O66">
        <v>2016</v>
      </c>
      <c r="P66">
        <v>11816.772295541499</v>
      </c>
      <c r="Q66">
        <v>2018</v>
      </c>
      <c r="R66">
        <v>5750</v>
      </c>
      <c r="S66">
        <v>2018</v>
      </c>
      <c r="T66">
        <v>48.8</v>
      </c>
      <c r="U66">
        <v>67.2</v>
      </c>
      <c r="V66">
        <v>27.8</v>
      </c>
      <c r="W66">
        <v>35.9</v>
      </c>
      <c r="X66" s="7">
        <v>0.44924999999999998</v>
      </c>
      <c r="Y66" s="3">
        <v>0.2994175</v>
      </c>
    </row>
    <row r="67" spans="1:27" x14ac:dyDescent="0.3">
      <c r="A67">
        <v>245</v>
      </c>
      <c r="B67" t="s">
        <v>262</v>
      </c>
      <c r="C67" t="s">
        <v>261</v>
      </c>
      <c r="D67" s="4" t="s">
        <v>261</v>
      </c>
      <c r="E67">
        <v>10</v>
      </c>
      <c r="F67">
        <v>76</v>
      </c>
      <c r="G67">
        <v>14</v>
      </c>
      <c r="H67">
        <v>0</v>
      </c>
      <c r="I67">
        <v>90</v>
      </c>
      <c r="J67">
        <v>0.9</v>
      </c>
      <c r="K67" s="7">
        <v>0.844444444444444</v>
      </c>
      <c r="L67">
        <v>1938.4514683335301</v>
      </c>
      <c r="M67">
        <v>2000</v>
      </c>
      <c r="N67">
        <v>129.84731899424401</v>
      </c>
      <c r="O67">
        <v>2016</v>
      </c>
      <c r="P67">
        <v>44063.690328635799</v>
      </c>
      <c r="Q67">
        <v>2018</v>
      </c>
      <c r="R67">
        <v>33730</v>
      </c>
      <c r="S67">
        <v>2018</v>
      </c>
      <c r="T67">
        <v>84.4</v>
      </c>
      <c r="U67">
        <v>89.8</v>
      </c>
      <c r="V67">
        <v>96</v>
      </c>
      <c r="W67">
        <v>55.1</v>
      </c>
      <c r="X67" s="7">
        <v>0.81325000000000003</v>
      </c>
      <c r="Y67" s="3">
        <v>0.84132499999999999</v>
      </c>
    </row>
    <row r="68" spans="1:27" x14ac:dyDescent="0.3">
      <c r="A68">
        <v>90</v>
      </c>
      <c r="B68" t="s">
        <v>319</v>
      </c>
      <c r="C68" t="s">
        <v>318</v>
      </c>
      <c r="D68" s="4" t="s">
        <v>318</v>
      </c>
      <c r="E68">
        <v>10</v>
      </c>
      <c r="F68">
        <v>52</v>
      </c>
      <c r="G68">
        <v>26</v>
      </c>
      <c r="H68">
        <v>12</v>
      </c>
      <c r="I68">
        <v>90</v>
      </c>
      <c r="J68">
        <v>0.9</v>
      </c>
      <c r="K68" s="7">
        <v>0.57777777777777795</v>
      </c>
      <c r="L68">
        <v>49.020185983216102</v>
      </c>
      <c r="M68">
        <v>1999</v>
      </c>
      <c r="N68">
        <v>71.105634032902799</v>
      </c>
      <c r="O68">
        <v>2016</v>
      </c>
      <c r="P68">
        <v>3752.2650511111401</v>
      </c>
      <c r="Q68">
        <v>2018</v>
      </c>
      <c r="R68">
        <v>3090</v>
      </c>
      <c r="S68">
        <v>2018</v>
      </c>
      <c r="T68">
        <v>30.3</v>
      </c>
      <c r="U68">
        <v>41.2</v>
      </c>
      <c r="V68">
        <v>27.2</v>
      </c>
      <c r="W68">
        <v>38.9</v>
      </c>
      <c r="X68" s="7">
        <v>0.34399999999999997</v>
      </c>
      <c r="Y68" s="3">
        <v>0.5544</v>
      </c>
    </row>
    <row r="69" spans="1:27" x14ac:dyDescent="0.3">
      <c r="A69">
        <v>182</v>
      </c>
      <c r="B69" t="s">
        <v>125</v>
      </c>
      <c r="C69" t="s">
        <v>124</v>
      </c>
      <c r="D69" s="4" t="s">
        <v>124</v>
      </c>
      <c r="E69">
        <v>10</v>
      </c>
      <c r="F69">
        <v>49</v>
      </c>
      <c r="G69">
        <v>15</v>
      </c>
      <c r="H69">
        <v>26</v>
      </c>
      <c r="I69">
        <v>90</v>
      </c>
      <c r="J69">
        <v>0.9</v>
      </c>
      <c r="K69" s="7">
        <v>0.54444444444444395</v>
      </c>
      <c r="L69">
        <v>82.709728239464397</v>
      </c>
      <c r="M69">
        <v>1997</v>
      </c>
      <c r="N69">
        <v>659.452061160075</v>
      </c>
      <c r="O69">
        <v>2016</v>
      </c>
      <c r="P69">
        <v>6080.5116842019197</v>
      </c>
      <c r="Q69">
        <v>2018</v>
      </c>
      <c r="R69">
        <v>6180</v>
      </c>
      <c r="S69">
        <v>2018</v>
      </c>
      <c r="T69">
        <v>50.2</v>
      </c>
      <c r="U69">
        <v>52.5</v>
      </c>
      <c r="V69">
        <v>37.700000000000003</v>
      </c>
      <c r="W69">
        <v>96.4</v>
      </c>
      <c r="X69" s="7">
        <v>0.59199999999999997</v>
      </c>
      <c r="Y69" s="3">
        <v>0.54920000000000002</v>
      </c>
    </row>
    <row r="70" spans="1:27" x14ac:dyDescent="0.3">
      <c r="A70">
        <v>200</v>
      </c>
      <c r="B70" t="s">
        <v>339</v>
      </c>
      <c r="C70" t="s">
        <v>338</v>
      </c>
      <c r="D70" s="4" t="s">
        <v>338</v>
      </c>
      <c r="E70">
        <v>10</v>
      </c>
      <c r="F70">
        <v>0</v>
      </c>
      <c r="G70">
        <v>90</v>
      </c>
      <c r="H70">
        <v>0</v>
      </c>
      <c r="I70">
        <v>90</v>
      </c>
      <c r="J70">
        <v>0.9</v>
      </c>
      <c r="K70" s="7">
        <v>0</v>
      </c>
      <c r="L70">
        <v>1215</v>
      </c>
      <c r="M70">
        <v>2000</v>
      </c>
      <c r="N70">
        <v>264.60198196030899</v>
      </c>
      <c r="O70">
        <v>2016</v>
      </c>
      <c r="P70">
        <v>57958.4814031184</v>
      </c>
      <c r="Q70">
        <v>2010</v>
      </c>
      <c r="R70">
        <v>26480</v>
      </c>
      <c r="S70">
        <v>2018</v>
      </c>
      <c r="T70">
        <v>79.099999999999994</v>
      </c>
      <c r="U70">
        <v>93.8</v>
      </c>
      <c r="V70">
        <v>89.4</v>
      </c>
      <c r="W70">
        <v>84.4</v>
      </c>
      <c r="X70" s="7">
        <v>0.86675000000000002</v>
      </c>
      <c r="Y70" s="3">
        <v>8.6675000000000002E-2</v>
      </c>
    </row>
    <row r="71" spans="1:27" x14ac:dyDescent="0.3">
      <c r="A71">
        <v>129</v>
      </c>
      <c r="B71" t="s">
        <v>452</v>
      </c>
      <c r="C71" t="s">
        <v>450</v>
      </c>
      <c r="D71" s="4" t="s">
        <v>450</v>
      </c>
      <c r="E71">
        <v>10</v>
      </c>
      <c r="F71">
        <v>0</v>
      </c>
      <c r="G71">
        <v>16</v>
      </c>
      <c r="H71">
        <v>74</v>
      </c>
      <c r="I71">
        <v>90</v>
      </c>
      <c r="J71">
        <v>0.9</v>
      </c>
      <c r="K71" s="7">
        <v>0</v>
      </c>
      <c r="L71">
        <v>9.5877277085330803</v>
      </c>
      <c r="M71">
        <v>2000</v>
      </c>
      <c r="R71">
        <v>130</v>
      </c>
      <c r="S71">
        <v>1990</v>
      </c>
      <c r="T71">
        <v>0.7</v>
      </c>
      <c r="V71">
        <v>14.2</v>
      </c>
      <c r="X71" s="7">
        <v>7.4499999999999997E-2</v>
      </c>
      <c r="Y71" s="3">
        <v>7.45E-3</v>
      </c>
      <c r="AA71" s="1"/>
    </row>
    <row r="72" spans="1:27" x14ac:dyDescent="0.3">
      <c r="A72">
        <v>254</v>
      </c>
      <c r="B72" t="s">
        <v>189</v>
      </c>
      <c r="C72" t="s">
        <v>188</v>
      </c>
      <c r="D72" s="4" t="s">
        <v>188</v>
      </c>
      <c r="E72">
        <v>9</v>
      </c>
      <c r="F72">
        <v>91</v>
      </c>
      <c r="G72">
        <v>0</v>
      </c>
      <c r="H72">
        <v>0</v>
      </c>
      <c r="I72">
        <v>91</v>
      </c>
      <c r="J72">
        <v>0.91</v>
      </c>
      <c r="K72" s="7">
        <v>1</v>
      </c>
      <c r="L72">
        <v>688.66319416548299</v>
      </c>
      <c r="M72">
        <v>2000</v>
      </c>
      <c r="N72">
        <v>163.139086068431</v>
      </c>
      <c r="O72">
        <v>2016</v>
      </c>
      <c r="P72">
        <v>62855.103685178103</v>
      </c>
      <c r="Q72">
        <v>2018</v>
      </c>
      <c r="R72">
        <v>41080</v>
      </c>
      <c r="S72">
        <v>2018</v>
      </c>
      <c r="T72">
        <v>87.2</v>
      </c>
      <c r="U72">
        <v>94.4</v>
      </c>
      <c r="V72">
        <v>79.5</v>
      </c>
      <c r="W72">
        <v>65.3</v>
      </c>
      <c r="X72" s="7">
        <v>0.81599999999999995</v>
      </c>
      <c r="Y72" s="3">
        <v>0.98343999999999998</v>
      </c>
    </row>
    <row r="73" spans="1:27" x14ac:dyDescent="0.3">
      <c r="A73">
        <v>39</v>
      </c>
      <c r="B73" t="s">
        <v>157</v>
      </c>
      <c r="C73" t="s">
        <v>156</v>
      </c>
      <c r="D73" s="4" t="s">
        <v>156</v>
      </c>
      <c r="E73">
        <v>9</v>
      </c>
      <c r="F73">
        <v>37</v>
      </c>
      <c r="G73">
        <v>28</v>
      </c>
      <c r="H73">
        <v>26</v>
      </c>
      <c r="I73">
        <v>91</v>
      </c>
      <c r="J73">
        <v>0.91</v>
      </c>
      <c r="K73" s="7">
        <v>0.40659340659340698</v>
      </c>
      <c r="L73">
        <v>20.801781737193799</v>
      </c>
      <c r="M73">
        <v>2000</v>
      </c>
      <c r="N73">
        <v>88.089714355468701</v>
      </c>
      <c r="O73">
        <v>2016</v>
      </c>
      <c r="P73">
        <v>10458.477434239599</v>
      </c>
      <c r="Q73">
        <v>2018</v>
      </c>
      <c r="R73">
        <v>7760</v>
      </c>
      <c r="S73">
        <v>2018</v>
      </c>
      <c r="T73">
        <v>56.4</v>
      </c>
      <c r="U73">
        <v>63.3</v>
      </c>
      <c r="V73">
        <v>19.899999999999999</v>
      </c>
      <c r="W73">
        <v>43.7</v>
      </c>
      <c r="X73" s="7">
        <v>0.45824999999999999</v>
      </c>
      <c r="Y73" s="3">
        <v>0.41124250000000001</v>
      </c>
    </row>
    <row r="74" spans="1:27" x14ac:dyDescent="0.3">
      <c r="A74">
        <v>241</v>
      </c>
      <c r="B74" t="s">
        <v>230</v>
      </c>
      <c r="C74" t="s">
        <v>229</v>
      </c>
      <c r="D74" s="4" t="s">
        <v>229</v>
      </c>
      <c r="E74">
        <v>8</v>
      </c>
      <c r="F74">
        <v>66</v>
      </c>
      <c r="G74">
        <v>0</v>
      </c>
      <c r="H74">
        <v>26</v>
      </c>
      <c r="I74">
        <v>92</v>
      </c>
      <c r="J74">
        <v>0.92</v>
      </c>
      <c r="K74" s="7">
        <v>0.71739130434782605</v>
      </c>
      <c r="L74">
        <v>48.689138576779001</v>
      </c>
      <c r="M74">
        <v>2000</v>
      </c>
      <c r="N74">
        <v>164.31760493259799</v>
      </c>
      <c r="O74">
        <v>2016</v>
      </c>
      <c r="P74">
        <v>2155.3626919319699</v>
      </c>
      <c r="Q74">
        <v>2018</v>
      </c>
      <c r="R74">
        <v>2350</v>
      </c>
      <c r="S74">
        <v>2018</v>
      </c>
      <c r="T74">
        <v>26.5</v>
      </c>
      <c r="U74">
        <v>30.5</v>
      </c>
      <c r="V74">
        <v>26.5</v>
      </c>
      <c r="W74">
        <v>65.900000000000006</v>
      </c>
      <c r="X74" s="7">
        <v>0.3735</v>
      </c>
      <c r="Y74" s="3">
        <v>0.68988000000000005</v>
      </c>
    </row>
    <row r="75" spans="1:27" x14ac:dyDescent="0.3">
      <c r="A75">
        <v>219</v>
      </c>
      <c r="B75" t="s">
        <v>373</v>
      </c>
      <c r="C75" t="s">
        <v>372</v>
      </c>
      <c r="D75" s="4" t="s">
        <v>372</v>
      </c>
      <c r="E75">
        <v>8</v>
      </c>
      <c r="F75">
        <v>58</v>
      </c>
      <c r="G75">
        <v>3</v>
      </c>
      <c r="H75">
        <v>31</v>
      </c>
      <c r="I75">
        <v>92</v>
      </c>
      <c r="J75">
        <v>0.92</v>
      </c>
      <c r="K75" s="7">
        <v>0.63043478260869601</v>
      </c>
      <c r="L75">
        <v>15.4285714285714</v>
      </c>
      <c r="M75">
        <v>1997</v>
      </c>
      <c r="N75">
        <v>61.4632126828457</v>
      </c>
      <c r="O75">
        <v>2016</v>
      </c>
      <c r="P75">
        <v>1978.15922365603</v>
      </c>
      <c r="Q75">
        <v>2018</v>
      </c>
      <c r="R75">
        <v>2030</v>
      </c>
      <c r="S75">
        <v>2018</v>
      </c>
      <c r="T75">
        <v>25.6</v>
      </c>
      <c r="U75">
        <v>29.4</v>
      </c>
      <c r="V75">
        <v>17.2</v>
      </c>
      <c r="W75">
        <v>37.700000000000003</v>
      </c>
      <c r="X75" s="7">
        <v>0.27474999999999999</v>
      </c>
      <c r="Y75" s="3">
        <v>0.60197999999999996</v>
      </c>
      <c r="AA75" s="1"/>
    </row>
    <row r="76" spans="1:27" x14ac:dyDescent="0.3">
      <c r="A76">
        <v>136</v>
      </c>
      <c r="B76" t="s">
        <v>433</v>
      </c>
      <c r="C76" t="s">
        <v>432</v>
      </c>
      <c r="D76" s="4" t="s">
        <v>432</v>
      </c>
      <c r="E76">
        <v>8</v>
      </c>
      <c r="F76">
        <v>36</v>
      </c>
      <c r="G76">
        <v>29</v>
      </c>
      <c r="H76">
        <v>26</v>
      </c>
      <c r="I76">
        <v>91</v>
      </c>
      <c r="J76">
        <v>0.91</v>
      </c>
      <c r="K76" s="7">
        <v>0.39560439560439598</v>
      </c>
      <c r="N76">
        <v>7.1726581976101604</v>
      </c>
      <c r="O76">
        <v>2016</v>
      </c>
      <c r="P76">
        <v>4777.4321424125401</v>
      </c>
      <c r="Q76">
        <v>2018</v>
      </c>
      <c r="R76">
        <v>1560</v>
      </c>
      <c r="S76">
        <v>2018</v>
      </c>
      <c r="T76">
        <v>19</v>
      </c>
      <c r="U76">
        <v>45.2</v>
      </c>
      <c r="W76">
        <v>10.199999999999999</v>
      </c>
      <c r="X76" s="7">
        <v>0.248</v>
      </c>
      <c r="Y76" s="3">
        <v>0.38231999999999999</v>
      </c>
      <c r="AA76" s="1"/>
    </row>
    <row r="77" spans="1:27" x14ac:dyDescent="0.3">
      <c r="A77">
        <v>92</v>
      </c>
      <c r="B77" t="s">
        <v>141</v>
      </c>
      <c r="D77" s="4" t="s">
        <v>140</v>
      </c>
      <c r="E77">
        <v>8</v>
      </c>
      <c r="F77">
        <v>21</v>
      </c>
      <c r="G77">
        <v>62</v>
      </c>
      <c r="H77">
        <v>9</v>
      </c>
      <c r="I77">
        <v>92</v>
      </c>
      <c r="J77">
        <v>0.92</v>
      </c>
      <c r="K77" s="7">
        <v>0.22826086956521699</v>
      </c>
      <c r="L77">
        <v>1454.1666441170501</v>
      </c>
      <c r="M77">
        <v>2000</v>
      </c>
      <c r="N77">
        <v>196.73875151080099</v>
      </c>
      <c r="O77">
        <v>2016</v>
      </c>
      <c r="P77">
        <v>37483.3466713772</v>
      </c>
      <c r="Q77">
        <v>2018</v>
      </c>
      <c r="R77">
        <v>28570</v>
      </c>
      <c r="S77">
        <v>2018</v>
      </c>
      <c r="T77">
        <v>81</v>
      </c>
      <c r="U77">
        <v>85.9</v>
      </c>
      <c r="V77">
        <v>92.1</v>
      </c>
      <c r="W77">
        <v>73.7</v>
      </c>
      <c r="X77" s="7">
        <v>0.83174999999999999</v>
      </c>
      <c r="Y77" s="3">
        <v>0.27654000000000001</v>
      </c>
    </row>
    <row r="78" spans="1:27" x14ac:dyDescent="0.3">
      <c r="A78">
        <v>238</v>
      </c>
      <c r="B78" t="s">
        <v>377</v>
      </c>
      <c r="C78" t="s">
        <v>376</v>
      </c>
      <c r="D78" s="4" t="s">
        <v>376</v>
      </c>
      <c r="E78">
        <v>7</v>
      </c>
      <c r="F78">
        <v>89</v>
      </c>
      <c r="G78">
        <v>4</v>
      </c>
      <c r="H78">
        <v>0</v>
      </c>
      <c r="I78">
        <v>93</v>
      </c>
      <c r="J78">
        <v>0.93</v>
      </c>
      <c r="K78" s="7">
        <v>0.956989247311828</v>
      </c>
      <c r="L78">
        <v>1631.8681318681299</v>
      </c>
      <c r="M78">
        <v>2000</v>
      </c>
      <c r="N78">
        <v>288.92412451361901</v>
      </c>
      <c r="O78">
        <v>2016</v>
      </c>
      <c r="P78">
        <v>80778.6830528547</v>
      </c>
      <c r="Q78">
        <v>2018</v>
      </c>
      <c r="R78">
        <v>51260</v>
      </c>
      <c r="S78">
        <v>2018</v>
      </c>
      <c r="T78">
        <v>91.9</v>
      </c>
      <c r="U78">
        <v>96</v>
      </c>
      <c r="V78">
        <v>95.4</v>
      </c>
      <c r="W78">
        <v>86.2</v>
      </c>
      <c r="X78" s="7">
        <v>0.92374999999999996</v>
      </c>
      <c r="Y78" s="3">
        <v>0.95466249999999997</v>
      </c>
    </row>
    <row r="79" spans="1:27" x14ac:dyDescent="0.3">
      <c r="A79">
        <v>203</v>
      </c>
      <c r="B79" t="s">
        <v>341</v>
      </c>
      <c r="C79" t="s">
        <v>340</v>
      </c>
      <c r="D79" s="4" t="s">
        <v>340</v>
      </c>
      <c r="E79">
        <v>7</v>
      </c>
      <c r="F79">
        <v>2</v>
      </c>
      <c r="G79">
        <v>68</v>
      </c>
      <c r="H79">
        <v>23</v>
      </c>
      <c r="I79">
        <v>93</v>
      </c>
      <c r="J79">
        <v>0.93</v>
      </c>
      <c r="K79" s="7">
        <v>2.1505376344085999E-2</v>
      </c>
      <c r="L79">
        <v>10.7034009486326</v>
      </c>
      <c r="M79">
        <v>2000</v>
      </c>
      <c r="N79">
        <v>17.873173645489501</v>
      </c>
      <c r="O79">
        <v>2016</v>
      </c>
      <c r="P79">
        <v>1712.71899393443</v>
      </c>
      <c r="Q79">
        <v>2018</v>
      </c>
      <c r="R79">
        <v>1310</v>
      </c>
      <c r="S79">
        <v>2018</v>
      </c>
      <c r="T79">
        <v>15.2</v>
      </c>
      <c r="U79">
        <v>26</v>
      </c>
      <c r="V79">
        <v>15.2</v>
      </c>
      <c r="W79">
        <v>21</v>
      </c>
      <c r="X79" s="7">
        <v>0.19350000000000001</v>
      </c>
      <c r="Y79" s="3">
        <v>3.3544999999999998E-2</v>
      </c>
      <c r="AA79" s="1"/>
    </row>
    <row r="80" spans="1:27" x14ac:dyDescent="0.3">
      <c r="A80">
        <v>191</v>
      </c>
      <c r="B80" t="s">
        <v>185</v>
      </c>
      <c r="C80" t="s">
        <v>184</v>
      </c>
      <c r="D80" s="4" t="s">
        <v>184</v>
      </c>
      <c r="E80">
        <v>7</v>
      </c>
      <c r="F80">
        <v>0</v>
      </c>
      <c r="G80">
        <v>93</v>
      </c>
      <c r="H80">
        <v>0</v>
      </c>
      <c r="I80">
        <v>93</v>
      </c>
      <c r="J80">
        <v>0.93</v>
      </c>
      <c r="K80" s="7">
        <v>0</v>
      </c>
      <c r="L80">
        <v>357.64705882352899</v>
      </c>
      <c r="M80">
        <v>2000</v>
      </c>
      <c r="N80">
        <v>46.033151337594703</v>
      </c>
      <c r="O80">
        <v>2016</v>
      </c>
      <c r="P80">
        <v>2667.0188420342402</v>
      </c>
      <c r="Q80">
        <v>2018</v>
      </c>
      <c r="R80">
        <v>5860</v>
      </c>
      <c r="S80">
        <v>2018</v>
      </c>
      <c r="T80">
        <v>49.3</v>
      </c>
      <c r="U80">
        <v>34.5</v>
      </c>
      <c r="V80">
        <v>70.900000000000006</v>
      </c>
      <c r="W80">
        <v>31.1</v>
      </c>
      <c r="X80" s="7">
        <v>0.46450000000000002</v>
      </c>
      <c r="Y80" s="3">
        <v>3.2515000000000002E-2</v>
      </c>
    </row>
    <row r="81" spans="1:27" x14ac:dyDescent="0.3">
      <c r="A81">
        <v>230</v>
      </c>
      <c r="B81" t="s">
        <v>243</v>
      </c>
      <c r="C81" t="s">
        <v>242</v>
      </c>
      <c r="D81" s="4" t="s">
        <v>242</v>
      </c>
      <c r="E81">
        <v>6</v>
      </c>
      <c r="F81">
        <v>65</v>
      </c>
      <c r="G81">
        <v>2</v>
      </c>
      <c r="H81">
        <v>26</v>
      </c>
      <c r="I81">
        <v>93</v>
      </c>
      <c r="J81">
        <v>0.93</v>
      </c>
      <c r="K81" s="7">
        <v>0.69892473118279597</v>
      </c>
      <c r="L81">
        <v>1.9575609756097601</v>
      </c>
      <c r="M81">
        <v>2000</v>
      </c>
      <c r="N81">
        <v>231.36957712765999</v>
      </c>
      <c r="O81">
        <v>2016</v>
      </c>
      <c r="P81">
        <v>3729.6139792578001</v>
      </c>
      <c r="Q81">
        <v>2018</v>
      </c>
      <c r="R81">
        <v>3840</v>
      </c>
      <c r="S81">
        <v>2018</v>
      </c>
      <c r="T81">
        <v>36.5</v>
      </c>
      <c r="U81">
        <v>40.700000000000003</v>
      </c>
      <c r="V81">
        <v>7.3</v>
      </c>
      <c r="W81">
        <v>78.400000000000006</v>
      </c>
      <c r="X81" s="7">
        <v>0.40725</v>
      </c>
      <c r="Y81" s="3">
        <v>0.67850750000000004</v>
      </c>
    </row>
    <row r="82" spans="1:27" x14ac:dyDescent="0.3">
      <c r="A82">
        <v>3</v>
      </c>
      <c r="B82" t="s">
        <v>159</v>
      </c>
      <c r="C82" t="s">
        <v>158</v>
      </c>
      <c r="D82" s="4" t="s">
        <v>158</v>
      </c>
      <c r="E82">
        <v>6</v>
      </c>
      <c r="F82">
        <v>2</v>
      </c>
      <c r="G82">
        <v>40</v>
      </c>
      <c r="H82">
        <v>52</v>
      </c>
      <c r="I82">
        <v>94</v>
      </c>
      <c r="J82">
        <v>0.94</v>
      </c>
      <c r="K82" s="7">
        <v>2.1276595744680899E-2</v>
      </c>
      <c r="L82">
        <v>124.924301748891</v>
      </c>
      <c r="M82">
        <v>2000</v>
      </c>
      <c r="N82">
        <v>22.315273174893701</v>
      </c>
      <c r="O82">
        <v>2016</v>
      </c>
      <c r="P82">
        <v>20820.700305805301</v>
      </c>
      <c r="Q82">
        <v>2018</v>
      </c>
      <c r="R82">
        <v>3920</v>
      </c>
      <c r="S82">
        <v>2017</v>
      </c>
      <c r="T82">
        <v>37</v>
      </c>
      <c r="U82">
        <v>76.3</v>
      </c>
      <c r="V82">
        <v>47.7</v>
      </c>
      <c r="W82">
        <v>24</v>
      </c>
      <c r="X82" s="7">
        <v>0.46250000000000002</v>
      </c>
      <c r="Y82" s="3">
        <v>4.7750000000000001E-2</v>
      </c>
    </row>
    <row r="83" spans="1:27" x14ac:dyDescent="0.3">
      <c r="A83">
        <v>80</v>
      </c>
      <c r="B83" t="s">
        <v>335</v>
      </c>
      <c r="C83" t="s">
        <v>334</v>
      </c>
      <c r="D83" s="4" t="s">
        <v>334</v>
      </c>
      <c r="E83">
        <v>5</v>
      </c>
      <c r="F83">
        <v>86</v>
      </c>
      <c r="G83">
        <v>4</v>
      </c>
      <c r="H83">
        <v>5</v>
      </c>
      <c r="I83">
        <v>95</v>
      </c>
      <c r="J83">
        <v>0.95</v>
      </c>
      <c r="K83" s="7">
        <v>0.90526315789473699</v>
      </c>
      <c r="L83">
        <v>972.97297297297303</v>
      </c>
      <c r="M83">
        <v>2000</v>
      </c>
      <c r="N83">
        <v>79.314881544846799</v>
      </c>
      <c r="O83">
        <v>2016</v>
      </c>
      <c r="P83">
        <v>6284.5192914850904</v>
      </c>
      <c r="Q83">
        <v>2018</v>
      </c>
      <c r="R83">
        <v>5450</v>
      </c>
      <c r="S83">
        <v>2018</v>
      </c>
      <c r="T83">
        <v>46.4</v>
      </c>
      <c r="U83">
        <v>54.2</v>
      </c>
      <c r="V83">
        <v>86.1</v>
      </c>
      <c r="W83">
        <v>40.700000000000003</v>
      </c>
      <c r="X83" s="7">
        <v>0.56850000000000001</v>
      </c>
      <c r="Y83" s="3">
        <v>0.88842500000000002</v>
      </c>
    </row>
    <row r="84" spans="1:27" x14ac:dyDescent="0.3">
      <c r="A84">
        <v>112</v>
      </c>
      <c r="B84" t="s">
        <v>424</v>
      </c>
      <c r="C84" t="s">
        <v>423</v>
      </c>
      <c r="D84" s="4" t="s">
        <v>423</v>
      </c>
      <c r="E84">
        <v>5</v>
      </c>
      <c r="F84">
        <v>85</v>
      </c>
      <c r="G84">
        <v>1</v>
      </c>
      <c r="H84">
        <v>9</v>
      </c>
      <c r="I84">
        <v>95</v>
      </c>
      <c r="J84">
        <v>0.95</v>
      </c>
      <c r="K84" s="7">
        <v>0.89473684210526305</v>
      </c>
      <c r="L84">
        <v>170.614007035497</v>
      </c>
      <c r="M84">
        <v>2000</v>
      </c>
      <c r="N84">
        <v>59.9074807737124</v>
      </c>
      <c r="O84">
        <v>2016</v>
      </c>
      <c r="P84">
        <v>6449.2530318442896</v>
      </c>
      <c r="Q84">
        <v>2018</v>
      </c>
      <c r="R84">
        <v>11290</v>
      </c>
      <c r="S84">
        <v>2018</v>
      </c>
      <c r="T84">
        <v>63</v>
      </c>
      <c r="U84">
        <v>54.8</v>
      </c>
      <c r="V84">
        <v>55</v>
      </c>
      <c r="W84">
        <v>37.1</v>
      </c>
      <c r="X84" s="7">
        <v>0.52475000000000005</v>
      </c>
      <c r="Y84" s="3">
        <v>0.8762375</v>
      </c>
    </row>
    <row r="85" spans="1:27" x14ac:dyDescent="0.3">
      <c r="A85">
        <v>41</v>
      </c>
      <c r="B85" t="s">
        <v>447</v>
      </c>
      <c r="C85" t="s">
        <v>446</v>
      </c>
      <c r="D85" s="4" t="s">
        <v>446</v>
      </c>
      <c r="E85">
        <v>5</v>
      </c>
      <c r="F85">
        <v>77</v>
      </c>
      <c r="G85">
        <v>11</v>
      </c>
      <c r="H85">
        <v>8</v>
      </c>
      <c r="I85">
        <v>96</v>
      </c>
      <c r="J85">
        <v>0.96</v>
      </c>
      <c r="K85" s="7">
        <v>0.80208333333333304</v>
      </c>
      <c r="N85">
        <v>132.37797738933199</v>
      </c>
      <c r="O85">
        <v>2016</v>
      </c>
      <c r="P85">
        <v>2412.6831225316</v>
      </c>
      <c r="Q85">
        <v>2018</v>
      </c>
      <c r="R85">
        <v>3820</v>
      </c>
      <c r="S85">
        <v>2018</v>
      </c>
      <c r="T85">
        <v>35.5</v>
      </c>
      <c r="U85">
        <v>31.6</v>
      </c>
      <c r="W85">
        <v>58.1</v>
      </c>
      <c r="X85" s="7">
        <v>0.417333333333333</v>
      </c>
      <c r="Y85" s="3">
        <v>0.78669333333333302</v>
      </c>
    </row>
    <row r="86" spans="1:27" x14ac:dyDescent="0.3">
      <c r="A86">
        <v>212</v>
      </c>
      <c r="B86" t="s">
        <v>490</v>
      </c>
      <c r="C86" t="s">
        <v>489</v>
      </c>
      <c r="D86" s="4" t="s">
        <v>489</v>
      </c>
      <c r="E86">
        <v>5</v>
      </c>
      <c r="F86">
        <v>68</v>
      </c>
      <c r="G86">
        <v>5</v>
      </c>
      <c r="H86">
        <v>21</v>
      </c>
      <c r="I86">
        <v>94</v>
      </c>
      <c r="J86">
        <v>0.94</v>
      </c>
      <c r="K86" s="7">
        <v>0.72340425531914898</v>
      </c>
      <c r="L86">
        <v>280.52829947617198</v>
      </c>
      <c r="M86">
        <v>2000</v>
      </c>
      <c r="N86">
        <v>161.71031008328401</v>
      </c>
      <c r="O86">
        <v>2016</v>
      </c>
      <c r="P86">
        <v>3344.01242102781</v>
      </c>
      <c r="Q86">
        <v>2018</v>
      </c>
      <c r="R86">
        <v>6610</v>
      </c>
      <c r="S86">
        <v>2018</v>
      </c>
      <c r="T86">
        <v>52.1</v>
      </c>
      <c r="U86">
        <v>39.5</v>
      </c>
      <c r="V86">
        <v>64.900000000000006</v>
      </c>
      <c r="W86">
        <v>64.7</v>
      </c>
      <c r="X86" s="7">
        <v>0.55300000000000005</v>
      </c>
      <c r="Y86" s="3">
        <v>0.71318000000000004</v>
      </c>
    </row>
    <row r="87" spans="1:27" x14ac:dyDescent="0.3">
      <c r="A87">
        <v>17</v>
      </c>
      <c r="B87" t="s">
        <v>87</v>
      </c>
      <c r="C87" t="s">
        <v>86</v>
      </c>
      <c r="D87" s="4" t="s">
        <v>86</v>
      </c>
      <c r="E87">
        <v>5</v>
      </c>
      <c r="F87">
        <v>59</v>
      </c>
      <c r="G87">
        <v>17</v>
      </c>
      <c r="H87">
        <v>18</v>
      </c>
      <c r="I87">
        <v>94</v>
      </c>
      <c r="J87">
        <v>0.94</v>
      </c>
      <c r="K87" s="7">
        <v>0.62765957446808496</v>
      </c>
      <c r="L87">
        <v>19.083969465648899</v>
      </c>
      <c r="M87">
        <v>2000</v>
      </c>
      <c r="N87">
        <v>7.6094745093721903</v>
      </c>
      <c r="O87">
        <v>2016</v>
      </c>
      <c r="P87">
        <v>2058.4366955363098</v>
      </c>
      <c r="Q87">
        <v>2018</v>
      </c>
      <c r="R87">
        <v>3370</v>
      </c>
      <c r="S87">
        <v>2018</v>
      </c>
      <c r="T87">
        <v>32.5</v>
      </c>
      <c r="U87">
        <v>29.9</v>
      </c>
      <c r="V87">
        <v>19.2</v>
      </c>
      <c r="W87">
        <v>11.4</v>
      </c>
      <c r="X87" s="7">
        <v>0.23250000000000001</v>
      </c>
      <c r="Y87" s="3">
        <v>0.60394999999999999</v>
      </c>
      <c r="AA87" s="1"/>
    </row>
    <row r="88" spans="1:27" x14ac:dyDescent="0.3">
      <c r="A88">
        <v>65</v>
      </c>
      <c r="B88" t="s">
        <v>266</v>
      </c>
      <c r="C88" t="s">
        <v>265</v>
      </c>
      <c r="D88" s="4" t="s">
        <v>265</v>
      </c>
      <c r="E88">
        <v>5</v>
      </c>
      <c r="F88">
        <v>57</v>
      </c>
      <c r="G88">
        <v>30</v>
      </c>
      <c r="H88">
        <v>8</v>
      </c>
      <c r="I88">
        <v>95</v>
      </c>
      <c r="J88">
        <v>0.95</v>
      </c>
      <c r="K88" s="7">
        <v>0.6</v>
      </c>
      <c r="L88">
        <v>301.68421052631601</v>
      </c>
      <c r="M88">
        <v>2000</v>
      </c>
      <c r="N88">
        <v>112.045859460028</v>
      </c>
      <c r="O88">
        <v>2016</v>
      </c>
      <c r="P88">
        <v>16860.4688806042</v>
      </c>
      <c r="Q88">
        <v>2018</v>
      </c>
      <c r="R88">
        <v>4200</v>
      </c>
      <c r="S88">
        <v>2018</v>
      </c>
      <c r="T88">
        <v>39.299999999999997</v>
      </c>
      <c r="U88">
        <v>73.400000000000006</v>
      </c>
      <c r="V88">
        <v>66.900000000000006</v>
      </c>
      <c r="W88">
        <v>47.9</v>
      </c>
      <c r="X88" s="7">
        <v>0.56874999999999998</v>
      </c>
      <c r="Y88" s="3">
        <v>0.59843749999999996</v>
      </c>
    </row>
    <row r="89" spans="1:27" x14ac:dyDescent="0.3">
      <c r="A89">
        <v>137</v>
      </c>
      <c r="B89" t="s">
        <v>104</v>
      </c>
      <c r="C89" t="s">
        <v>103</v>
      </c>
      <c r="D89" s="4" t="s">
        <v>103</v>
      </c>
      <c r="E89">
        <v>4</v>
      </c>
      <c r="F89">
        <v>96</v>
      </c>
      <c r="G89">
        <v>0</v>
      </c>
      <c r="H89">
        <v>0</v>
      </c>
      <c r="I89">
        <v>96</v>
      </c>
      <c r="J89">
        <v>0.96</v>
      </c>
      <c r="K89" s="7">
        <v>1</v>
      </c>
      <c r="L89">
        <v>2681.0176925813698</v>
      </c>
      <c r="M89">
        <v>2000</v>
      </c>
      <c r="N89">
        <v>214.40729323403801</v>
      </c>
      <c r="O89">
        <v>2016</v>
      </c>
      <c r="P89">
        <v>28237.1189084982</v>
      </c>
      <c r="Q89">
        <v>2018</v>
      </c>
      <c r="R89">
        <v>84410</v>
      </c>
      <c r="S89">
        <v>2018</v>
      </c>
      <c r="T89">
        <v>99.1</v>
      </c>
      <c r="U89">
        <v>83.6</v>
      </c>
      <c r="V89">
        <v>98</v>
      </c>
      <c r="W89">
        <v>77.2</v>
      </c>
      <c r="X89" s="7">
        <v>0.89475000000000005</v>
      </c>
      <c r="Y89" s="3">
        <v>0.99578999999999995</v>
      </c>
    </row>
    <row r="90" spans="1:27" x14ac:dyDescent="0.3">
      <c r="A90">
        <v>240</v>
      </c>
      <c r="B90" t="s">
        <v>472</v>
      </c>
      <c r="C90" t="s">
        <v>471</v>
      </c>
      <c r="D90" s="4" t="s">
        <v>471</v>
      </c>
      <c r="E90">
        <v>4</v>
      </c>
      <c r="F90">
        <v>74</v>
      </c>
      <c r="G90">
        <v>22</v>
      </c>
      <c r="H90">
        <v>0</v>
      </c>
      <c r="I90">
        <v>96</v>
      </c>
      <c r="J90">
        <v>0.96</v>
      </c>
      <c r="K90" s="7">
        <v>0.77083333333333304</v>
      </c>
      <c r="L90">
        <v>610.43285238623798</v>
      </c>
      <c r="M90">
        <v>2000</v>
      </c>
      <c r="N90">
        <v>96.336441813153201</v>
      </c>
      <c r="O90">
        <v>2016</v>
      </c>
      <c r="P90">
        <v>97612.041357604801</v>
      </c>
      <c r="Q90">
        <v>2018</v>
      </c>
      <c r="R90">
        <v>55490</v>
      </c>
      <c r="S90">
        <v>2018</v>
      </c>
      <c r="T90">
        <v>92.9</v>
      </c>
      <c r="U90">
        <v>98.3</v>
      </c>
      <c r="V90">
        <v>76.8</v>
      </c>
      <c r="W90">
        <v>45.5</v>
      </c>
      <c r="X90" s="7">
        <v>0.78374999999999995</v>
      </c>
      <c r="Y90" s="3">
        <v>0.77134999999999998</v>
      </c>
    </row>
    <row r="91" spans="1:27" x14ac:dyDescent="0.3">
      <c r="A91">
        <v>58</v>
      </c>
      <c r="B91" t="s">
        <v>235</v>
      </c>
      <c r="C91" t="s">
        <v>234</v>
      </c>
      <c r="D91" s="4" t="s">
        <v>234</v>
      </c>
      <c r="E91">
        <v>4</v>
      </c>
      <c r="F91">
        <v>33</v>
      </c>
      <c r="G91">
        <v>4</v>
      </c>
      <c r="H91">
        <v>58</v>
      </c>
      <c r="I91">
        <v>95</v>
      </c>
      <c r="J91">
        <v>0.95</v>
      </c>
      <c r="K91" s="7">
        <v>0.34736842105263199</v>
      </c>
      <c r="L91">
        <v>1.62222222222222</v>
      </c>
      <c r="M91">
        <v>1998</v>
      </c>
      <c r="P91">
        <v>797.05727642898296</v>
      </c>
      <c r="Q91">
        <v>2018</v>
      </c>
      <c r="R91">
        <v>800</v>
      </c>
      <c r="S91">
        <v>2018</v>
      </c>
      <c r="T91">
        <v>10.4</v>
      </c>
      <c r="U91">
        <v>10.7</v>
      </c>
      <c r="V91">
        <v>5.3</v>
      </c>
      <c r="X91" s="7">
        <v>8.7999999999999995E-2</v>
      </c>
      <c r="Y91" s="3">
        <v>0.33439999999999998</v>
      </c>
      <c r="AA91" s="1"/>
    </row>
    <row r="92" spans="1:27" x14ac:dyDescent="0.3">
      <c r="A92">
        <v>70</v>
      </c>
      <c r="B92" t="s">
        <v>287</v>
      </c>
      <c r="C92" t="s">
        <v>286</v>
      </c>
      <c r="D92" s="4" t="s">
        <v>286</v>
      </c>
      <c r="E92">
        <v>4</v>
      </c>
      <c r="F92">
        <v>26</v>
      </c>
      <c r="G92">
        <v>24</v>
      </c>
      <c r="H92">
        <v>45</v>
      </c>
      <c r="I92">
        <v>95</v>
      </c>
      <c r="J92">
        <v>0.95</v>
      </c>
      <c r="K92" s="7">
        <v>0.27368421052631597</v>
      </c>
      <c r="P92">
        <v>784.58527151751002</v>
      </c>
      <c r="Q92">
        <v>2018</v>
      </c>
      <c r="R92">
        <v>2450</v>
      </c>
      <c r="S92">
        <v>2018</v>
      </c>
      <c r="T92">
        <v>27.5</v>
      </c>
      <c r="U92">
        <v>10.199999999999999</v>
      </c>
      <c r="X92" s="7">
        <v>0.1885</v>
      </c>
      <c r="Y92" s="3">
        <v>0.26942500000000003</v>
      </c>
      <c r="AA92" s="1"/>
    </row>
    <row r="93" spans="1:27" x14ac:dyDescent="0.3">
      <c r="A93">
        <v>197</v>
      </c>
      <c r="B93" t="s">
        <v>270</v>
      </c>
      <c r="C93" t="s">
        <v>269</v>
      </c>
      <c r="D93" s="4" t="s">
        <v>269</v>
      </c>
      <c r="E93">
        <v>4</v>
      </c>
      <c r="F93">
        <v>8</v>
      </c>
      <c r="G93">
        <v>87</v>
      </c>
      <c r="H93">
        <v>1</v>
      </c>
      <c r="I93">
        <v>96</v>
      </c>
      <c r="J93">
        <v>0.96</v>
      </c>
      <c r="K93" s="7">
        <v>8.3333333333333301E-2</v>
      </c>
      <c r="L93">
        <v>17.269631142238101</v>
      </c>
      <c r="M93">
        <v>2000</v>
      </c>
      <c r="N93">
        <v>4.3255655723762496</v>
      </c>
      <c r="O93">
        <v>2016</v>
      </c>
      <c r="P93">
        <v>6950.9268066096101</v>
      </c>
      <c r="Q93">
        <v>2018</v>
      </c>
      <c r="R93">
        <v>8070</v>
      </c>
      <c r="S93">
        <v>2018</v>
      </c>
      <c r="T93">
        <v>57.3</v>
      </c>
      <c r="U93">
        <v>58.2</v>
      </c>
      <c r="V93">
        <v>17.899999999999999</v>
      </c>
      <c r="W93">
        <v>7.2</v>
      </c>
      <c r="X93" s="7">
        <v>0.35149999999999998</v>
      </c>
      <c r="Y93" s="3">
        <v>9.4060000000000005E-2</v>
      </c>
    </row>
    <row r="94" spans="1:27" x14ac:dyDescent="0.3">
      <c r="A94">
        <v>153</v>
      </c>
      <c r="B94" t="s">
        <v>173</v>
      </c>
      <c r="C94" t="s">
        <v>172</v>
      </c>
      <c r="D94" s="4" t="s">
        <v>172</v>
      </c>
      <c r="E94">
        <v>3</v>
      </c>
      <c r="F94">
        <v>0</v>
      </c>
      <c r="G94">
        <v>97</v>
      </c>
      <c r="H94">
        <v>0</v>
      </c>
      <c r="I94">
        <v>97</v>
      </c>
      <c r="J94">
        <v>0.97</v>
      </c>
      <c r="K94" s="7">
        <v>0</v>
      </c>
      <c r="X94" s="7" t="e">
        <v>#NUM!</v>
      </c>
      <c r="Y94" s="3" t="e">
        <v>#NUM!</v>
      </c>
    </row>
    <row r="95" spans="1:27" x14ac:dyDescent="0.3">
      <c r="A95">
        <v>9</v>
      </c>
      <c r="B95" t="s">
        <v>56</v>
      </c>
      <c r="C95" t="s">
        <v>55</v>
      </c>
      <c r="D95" s="4" t="s">
        <v>55</v>
      </c>
      <c r="E95">
        <v>3</v>
      </c>
      <c r="F95">
        <v>97</v>
      </c>
      <c r="G95">
        <v>0</v>
      </c>
      <c r="H95">
        <v>0</v>
      </c>
      <c r="I95">
        <v>97</v>
      </c>
      <c r="J95">
        <v>0.97</v>
      </c>
      <c r="K95" s="7">
        <v>1</v>
      </c>
      <c r="L95">
        <v>2394.7676912080101</v>
      </c>
      <c r="M95">
        <v>2000</v>
      </c>
      <c r="N95">
        <v>141.83742637366601</v>
      </c>
      <c r="O95">
        <v>2016</v>
      </c>
      <c r="P95">
        <v>35257.714035235796</v>
      </c>
      <c r="Q95">
        <v>2018</v>
      </c>
      <c r="R95">
        <v>49310</v>
      </c>
      <c r="S95">
        <v>2018</v>
      </c>
      <c r="T95">
        <v>91</v>
      </c>
      <c r="U95">
        <v>84.2</v>
      </c>
      <c r="V95">
        <v>96.7</v>
      </c>
      <c r="W95">
        <v>60.5</v>
      </c>
      <c r="X95" s="7">
        <v>0.83099999999999996</v>
      </c>
      <c r="Y95" s="3">
        <v>0.99492999999999998</v>
      </c>
    </row>
    <row r="96" spans="1:27" x14ac:dyDescent="0.3">
      <c r="A96">
        <v>233</v>
      </c>
      <c r="B96" t="s">
        <v>101</v>
      </c>
      <c r="C96" t="s">
        <v>100</v>
      </c>
      <c r="D96" s="4" t="s">
        <v>100</v>
      </c>
      <c r="E96">
        <v>3</v>
      </c>
      <c r="F96">
        <v>97</v>
      </c>
      <c r="G96">
        <v>0</v>
      </c>
      <c r="H96">
        <v>0</v>
      </c>
      <c r="I96">
        <v>97</v>
      </c>
      <c r="J96">
        <v>0.97</v>
      </c>
      <c r="K96" s="7">
        <v>1</v>
      </c>
      <c r="L96">
        <v>159.13555992141499</v>
      </c>
      <c r="M96">
        <v>2000</v>
      </c>
      <c r="N96">
        <v>87.625097107343606</v>
      </c>
      <c r="O96">
        <v>2016</v>
      </c>
      <c r="P96">
        <v>95687.115450940895</v>
      </c>
      <c r="Q96">
        <v>2018</v>
      </c>
      <c r="R96">
        <v>44940</v>
      </c>
      <c r="S96">
        <v>2018</v>
      </c>
      <c r="T96">
        <v>88.6</v>
      </c>
      <c r="U96">
        <v>97.7</v>
      </c>
      <c r="V96">
        <v>53</v>
      </c>
      <c r="W96">
        <v>42.5</v>
      </c>
      <c r="X96" s="7">
        <v>0.70450000000000002</v>
      </c>
      <c r="Y96" s="3">
        <v>0.99113499999999999</v>
      </c>
    </row>
    <row r="97" spans="1:27" x14ac:dyDescent="0.3">
      <c r="A97">
        <v>227</v>
      </c>
      <c r="B97" t="s">
        <v>149</v>
      </c>
      <c r="C97" t="s">
        <v>148</v>
      </c>
      <c r="D97" s="4" t="s">
        <v>148</v>
      </c>
      <c r="E97">
        <v>3</v>
      </c>
      <c r="F97">
        <v>97</v>
      </c>
      <c r="G97">
        <v>1</v>
      </c>
      <c r="H97">
        <v>0</v>
      </c>
      <c r="I97">
        <v>98</v>
      </c>
      <c r="J97">
        <v>0.98</v>
      </c>
      <c r="K97" s="7">
        <v>0.98979591836734704</v>
      </c>
      <c r="L97">
        <v>838.264994916977</v>
      </c>
      <c r="M97">
        <v>2000</v>
      </c>
      <c r="N97">
        <v>197.228258097424</v>
      </c>
      <c r="O97">
        <v>2016</v>
      </c>
      <c r="P97">
        <v>46326.085308383997</v>
      </c>
      <c r="Q97">
        <v>2018</v>
      </c>
      <c r="R97">
        <v>47090</v>
      </c>
      <c r="S97">
        <v>2018</v>
      </c>
      <c r="T97">
        <v>89.6</v>
      </c>
      <c r="U97">
        <v>90.4</v>
      </c>
      <c r="V97">
        <v>82.8</v>
      </c>
      <c r="W97">
        <v>75.400000000000006</v>
      </c>
      <c r="X97" s="7">
        <v>0.84550000000000003</v>
      </c>
      <c r="Y97" s="3">
        <v>0.98690999999999995</v>
      </c>
    </row>
    <row r="98" spans="1:27" x14ac:dyDescent="0.3">
      <c r="A98">
        <v>225</v>
      </c>
      <c r="B98" t="s">
        <v>302</v>
      </c>
      <c r="C98" t="s">
        <v>301</v>
      </c>
      <c r="D98" s="4" t="s">
        <v>301</v>
      </c>
      <c r="E98">
        <v>3</v>
      </c>
      <c r="F98">
        <v>97</v>
      </c>
      <c r="G98">
        <v>0</v>
      </c>
      <c r="H98">
        <v>0</v>
      </c>
      <c r="I98">
        <v>97</v>
      </c>
      <c r="J98">
        <v>0.97</v>
      </c>
      <c r="K98" s="7">
        <v>1</v>
      </c>
      <c r="N98">
        <v>131.92262620192301</v>
      </c>
      <c r="O98">
        <v>2016</v>
      </c>
      <c r="P98">
        <v>2788.6156283179098</v>
      </c>
      <c r="Q98">
        <v>2018</v>
      </c>
      <c r="R98">
        <v>4060</v>
      </c>
      <c r="S98">
        <v>2018</v>
      </c>
      <c r="T98">
        <v>38.9</v>
      </c>
      <c r="U98">
        <v>36.700000000000003</v>
      </c>
      <c r="W98">
        <v>57.5</v>
      </c>
      <c r="X98" s="7">
        <v>0.44366666666666699</v>
      </c>
      <c r="Y98" s="3">
        <v>0.98331000000000002</v>
      </c>
    </row>
    <row r="99" spans="1:27" x14ac:dyDescent="0.3">
      <c r="A99">
        <v>85</v>
      </c>
      <c r="B99" t="s">
        <v>323</v>
      </c>
      <c r="C99" t="s">
        <v>322</v>
      </c>
      <c r="D99" s="4" t="s">
        <v>322</v>
      </c>
      <c r="E99">
        <v>3</v>
      </c>
      <c r="F99">
        <v>86</v>
      </c>
      <c r="G99">
        <v>8</v>
      </c>
      <c r="H99">
        <v>3</v>
      </c>
      <c r="I99">
        <v>97</v>
      </c>
      <c r="J99">
        <v>0.97</v>
      </c>
      <c r="K99" s="7">
        <v>0.88659793814432997</v>
      </c>
      <c r="L99">
        <v>229.085933223864</v>
      </c>
      <c r="M99">
        <v>2000</v>
      </c>
      <c r="N99">
        <v>24.4075952543221</v>
      </c>
      <c r="O99">
        <v>2016</v>
      </c>
      <c r="P99">
        <v>2748.96330686902</v>
      </c>
      <c r="Q99">
        <v>2018</v>
      </c>
      <c r="R99">
        <v>2980</v>
      </c>
      <c r="S99">
        <v>2018</v>
      </c>
      <c r="T99">
        <v>29.9</v>
      </c>
      <c r="U99">
        <v>35.6</v>
      </c>
      <c r="V99">
        <v>61.6</v>
      </c>
      <c r="W99">
        <v>25.1</v>
      </c>
      <c r="X99" s="7">
        <v>0.3805</v>
      </c>
      <c r="Y99" s="3">
        <v>0.87141500000000005</v>
      </c>
    </row>
    <row r="100" spans="1:27" x14ac:dyDescent="0.3">
      <c r="A100">
        <v>236</v>
      </c>
      <c r="B100" t="s">
        <v>399</v>
      </c>
      <c r="C100" t="s">
        <v>398</v>
      </c>
      <c r="D100" s="4" t="s">
        <v>398</v>
      </c>
      <c r="E100">
        <v>3</v>
      </c>
      <c r="F100">
        <v>73</v>
      </c>
      <c r="G100">
        <v>1</v>
      </c>
      <c r="H100">
        <v>23</v>
      </c>
      <c r="I100">
        <v>97</v>
      </c>
      <c r="J100">
        <v>0.97</v>
      </c>
      <c r="K100" s="7">
        <v>0.75257731958762897</v>
      </c>
      <c r="L100">
        <v>116.805721096544</v>
      </c>
      <c r="M100">
        <v>2000</v>
      </c>
      <c r="N100">
        <v>157.424038461538</v>
      </c>
      <c r="O100">
        <v>2016</v>
      </c>
      <c r="P100">
        <v>2556.9337859130501</v>
      </c>
      <c r="Q100">
        <v>2018</v>
      </c>
      <c r="R100">
        <v>3830</v>
      </c>
      <c r="S100">
        <v>2018</v>
      </c>
      <c r="T100">
        <v>36</v>
      </c>
      <c r="U100">
        <v>32.799999999999997</v>
      </c>
      <c r="V100">
        <v>45</v>
      </c>
      <c r="W100">
        <v>64.099999999999994</v>
      </c>
      <c r="X100" s="7">
        <v>0.44474999999999998</v>
      </c>
      <c r="Y100" s="3">
        <v>0.74334250000000002</v>
      </c>
    </row>
    <row r="101" spans="1:27" x14ac:dyDescent="0.3">
      <c r="A101">
        <v>239</v>
      </c>
      <c r="B101" t="s">
        <v>183</v>
      </c>
      <c r="C101" t="s">
        <v>182</v>
      </c>
      <c r="D101" s="4" t="s">
        <v>182</v>
      </c>
      <c r="E101">
        <v>3</v>
      </c>
      <c r="F101">
        <v>70</v>
      </c>
      <c r="G101">
        <v>28</v>
      </c>
      <c r="H101">
        <v>0</v>
      </c>
      <c r="I101">
        <v>98</v>
      </c>
      <c r="J101">
        <v>0.98</v>
      </c>
      <c r="K101" s="7">
        <v>0.71428571428571397</v>
      </c>
      <c r="L101">
        <v>778.94516883649499</v>
      </c>
      <c r="M101">
        <v>2000</v>
      </c>
      <c r="N101">
        <v>80.509795191451502</v>
      </c>
      <c r="O101">
        <v>2016</v>
      </c>
      <c r="P101">
        <v>75835.855386349707</v>
      </c>
      <c r="Q101">
        <v>2018</v>
      </c>
      <c r="R101">
        <v>48280</v>
      </c>
      <c r="S101">
        <v>2018</v>
      </c>
      <c r="T101">
        <v>90.5</v>
      </c>
      <c r="U101">
        <v>94.9</v>
      </c>
      <c r="V101">
        <v>82.1</v>
      </c>
      <c r="W101">
        <v>41.3</v>
      </c>
      <c r="X101" s="7">
        <v>0.77200000000000002</v>
      </c>
      <c r="Y101" s="3">
        <v>0.71543999999999996</v>
      </c>
    </row>
    <row r="102" spans="1:27" x14ac:dyDescent="0.3">
      <c r="A102">
        <v>149</v>
      </c>
      <c r="B102" t="s">
        <v>523</v>
      </c>
      <c r="C102" t="s">
        <v>522</v>
      </c>
      <c r="D102" s="4" t="s">
        <v>522</v>
      </c>
      <c r="E102">
        <v>3</v>
      </c>
      <c r="F102">
        <v>68</v>
      </c>
      <c r="G102">
        <v>28</v>
      </c>
      <c r="H102">
        <v>1</v>
      </c>
      <c r="I102">
        <v>97</v>
      </c>
      <c r="J102">
        <v>0.97</v>
      </c>
      <c r="K102" s="7">
        <v>0.70103092783505105</v>
      </c>
      <c r="L102">
        <v>265.58630735615401</v>
      </c>
      <c r="M102">
        <v>2000</v>
      </c>
      <c r="N102">
        <v>143.66846137937699</v>
      </c>
      <c r="O102">
        <v>2016</v>
      </c>
      <c r="P102">
        <v>24056.358169069001</v>
      </c>
      <c r="Q102">
        <v>2018</v>
      </c>
      <c r="R102">
        <v>15650</v>
      </c>
      <c r="S102">
        <v>2018</v>
      </c>
      <c r="T102">
        <v>70.099999999999994</v>
      </c>
      <c r="U102">
        <v>80.2</v>
      </c>
      <c r="V102">
        <v>64.2</v>
      </c>
      <c r="W102">
        <v>61.1</v>
      </c>
      <c r="X102" s="7">
        <v>0.68899999999999995</v>
      </c>
      <c r="Y102" s="3">
        <v>0.70067000000000002</v>
      </c>
    </row>
    <row r="103" spans="1:27" x14ac:dyDescent="0.3">
      <c r="A103">
        <v>171</v>
      </c>
      <c r="B103" t="s">
        <v>506</v>
      </c>
      <c r="C103" t="s">
        <v>505</v>
      </c>
      <c r="D103" s="4" t="s">
        <v>505</v>
      </c>
      <c r="E103">
        <v>3</v>
      </c>
      <c r="F103">
        <v>49</v>
      </c>
      <c r="G103">
        <v>35</v>
      </c>
      <c r="H103">
        <v>13</v>
      </c>
      <c r="I103">
        <v>97</v>
      </c>
      <c r="J103">
        <v>0.97</v>
      </c>
      <c r="K103" s="7">
        <v>0.50515463917525805</v>
      </c>
      <c r="L103">
        <v>114.17597765363099</v>
      </c>
      <c r="M103">
        <v>2000</v>
      </c>
      <c r="N103">
        <v>59.251282495959103</v>
      </c>
      <c r="O103">
        <v>2016</v>
      </c>
      <c r="P103">
        <v>8667.8149666076806</v>
      </c>
      <c r="Q103">
        <v>2018</v>
      </c>
      <c r="R103">
        <v>3500</v>
      </c>
      <c r="S103">
        <v>2018</v>
      </c>
      <c r="T103">
        <v>34.1</v>
      </c>
      <c r="U103">
        <v>60.5</v>
      </c>
      <c r="V103">
        <v>44.4</v>
      </c>
      <c r="W103">
        <v>36.5</v>
      </c>
      <c r="X103" s="7">
        <v>0.43874999999999997</v>
      </c>
      <c r="Y103" s="3">
        <v>0.50316249999999996</v>
      </c>
    </row>
    <row r="104" spans="1:27" x14ac:dyDescent="0.3">
      <c r="A104">
        <v>229</v>
      </c>
      <c r="B104" t="s">
        <v>41</v>
      </c>
      <c r="C104" t="s">
        <v>40</v>
      </c>
      <c r="D104" s="4" t="s">
        <v>40</v>
      </c>
      <c r="E104">
        <v>3</v>
      </c>
      <c r="F104">
        <v>45</v>
      </c>
      <c r="G104">
        <v>46</v>
      </c>
      <c r="H104">
        <v>7</v>
      </c>
      <c r="I104">
        <v>98</v>
      </c>
      <c r="J104">
        <v>0.98</v>
      </c>
      <c r="K104" s="7">
        <v>0.45918367346938799</v>
      </c>
      <c r="L104">
        <v>89.580318379160602</v>
      </c>
      <c r="M104">
        <v>2000</v>
      </c>
      <c r="N104">
        <v>50.336331313775503</v>
      </c>
      <c r="O104">
        <v>2016</v>
      </c>
      <c r="Q104">
        <v>2018</v>
      </c>
      <c r="R104">
        <v>12390</v>
      </c>
      <c r="S104">
        <v>2018</v>
      </c>
      <c r="T104">
        <v>64.900000000000006</v>
      </c>
      <c r="V104">
        <v>39.700000000000003</v>
      </c>
      <c r="W104">
        <v>33.5</v>
      </c>
      <c r="X104" s="7">
        <v>0.46033333333333298</v>
      </c>
      <c r="Y104" s="3">
        <v>0.45920666666666698</v>
      </c>
    </row>
    <row r="105" spans="1:27" x14ac:dyDescent="0.3">
      <c r="A105">
        <v>26</v>
      </c>
      <c r="B105" t="s">
        <v>276</v>
      </c>
      <c r="C105" t="s">
        <v>275</v>
      </c>
      <c r="D105" s="4" t="s">
        <v>275</v>
      </c>
      <c r="E105">
        <v>3</v>
      </c>
      <c r="F105">
        <v>14</v>
      </c>
      <c r="G105">
        <v>20</v>
      </c>
      <c r="H105">
        <v>64</v>
      </c>
      <c r="I105">
        <v>98</v>
      </c>
      <c r="J105">
        <v>0.98</v>
      </c>
      <c r="K105" s="7">
        <v>0.14285714285714299</v>
      </c>
      <c r="L105">
        <v>5.8540540540540498</v>
      </c>
      <c r="M105">
        <v>2000</v>
      </c>
      <c r="N105">
        <v>17.3935973478618</v>
      </c>
      <c r="O105">
        <v>2016</v>
      </c>
      <c r="P105">
        <v>1596.75292498156</v>
      </c>
      <c r="Q105">
        <v>2018</v>
      </c>
      <c r="R105">
        <v>1390</v>
      </c>
      <c r="S105">
        <v>2018</v>
      </c>
      <c r="T105">
        <v>16.399999999999999</v>
      </c>
      <c r="U105">
        <v>23.2</v>
      </c>
      <c r="V105">
        <v>11.3</v>
      </c>
      <c r="W105">
        <v>20.399999999999999</v>
      </c>
      <c r="X105" s="7">
        <v>0.17824999999999999</v>
      </c>
      <c r="Y105" s="3">
        <v>0.143565</v>
      </c>
      <c r="AA105" s="1"/>
    </row>
    <row r="106" spans="1:27" x14ac:dyDescent="0.3">
      <c r="A106">
        <v>155</v>
      </c>
      <c r="B106" t="s">
        <v>557</v>
      </c>
      <c r="C106" t="s">
        <v>556</v>
      </c>
      <c r="D106" s="4" t="s">
        <v>556</v>
      </c>
      <c r="E106">
        <v>3</v>
      </c>
      <c r="F106">
        <v>4</v>
      </c>
      <c r="G106">
        <v>25</v>
      </c>
      <c r="H106">
        <v>68</v>
      </c>
      <c r="I106">
        <v>97</v>
      </c>
      <c r="J106">
        <v>0.97</v>
      </c>
      <c r="K106" s="7">
        <v>4.1237113402061903E-2</v>
      </c>
      <c r="L106">
        <v>64.274285714285696</v>
      </c>
      <c r="M106">
        <v>1997</v>
      </c>
      <c r="N106">
        <v>22.9</v>
      </c>
      <c r="O106">
        <v>2016</v>
      </c>
      <c r="P106">
        <v>404.98694810462501</v>
      </c>
      <c r="Q106">
        <v>2018</v>
      </c>
      <c r="R106">
        <v>1790</v>
      </c>
      <c r="S106">
        <v>2018</v>
      </c>
      <c r="T106">
        <v>21.8</v>
      </c>
      <c r="U106">
        <v>2.8</v>
      </c>
      <c r="V106">
        <v>33.1</v>
      </c>
      <c r="W106">
        <v>24.6</v>
      </c>
      <c r="X106" s="7">
        <v>0.20574999999999999</v>
      </c>
      <c r="Y106" s="3">
        <v>4.6172499999999998E-2</v>
      </c>
      <c r="AA106" s="1"/>
    </row>
    <row r="107" spans="1:27" x14ac:dyDescent="0.3">
      <c r="A107">
        <v>127</v>
      </c>
      <c r="B107" t="s">
        <v>468</v>
      </c>
      <c r="C107" t="s">
        <v>467</v>
      </c>
      <c r="D107" s="4" t="s">
        <v>467</v>
      </c>
      <c r="E107">
        <v>2</v>
      </c>
      <c r="F107">
        <v>94</v>
      </c>
      <c r="G107">
        <v>1</v>
      </c>
      <c r="H107">
        <v>3</v>
      </c>
      <c r="I107">
        <v>98</v>
      </c>
      <c r="J107">
        <v>0.98</v>
      </c>
      <c r="K107" s="7">
        <v>0.95918367346938804</v>
      </c>
      <c r="L107">
        <v>153.658376963351</v>
      </c>
      <c r="M107">
        <v>2000</v>
      </c>
      <c r="N107">
        <v>125.76243504083099</v>
      </c>
      <c r="O107">
        <v>2016</v>
      </c>
      <c r="P107">
        <v>42006.960712803702</v>
      </c>
      <c r="Q107">
        <v>2018</v>
      </c>
      <c r="R107">
        <v>18260</v>
      </c>
      <c r="S107">
        <v>2018</v>
      </c>
      <c r="T107">
        <v>73.5</v>
      </c>
      <c r="U107">
        <v>89.3</v>
      </c>
      <c r="V107">
        <v>52.3</v>
      </c>
      <c r="W107">
        <v>52.7</v>
      </c>
      <c r="X107" s="7">
        <v>0.66949999999999998</v>
      </c>
      <c r="Y107" s="3">
        <v>0.95338999999999996</v>
      </c>
    </row>
    <row r="108" spans="1:27" x14ac:dyDescent="0.3">
      <c r="A108">
        <v>160</v>
      </c>
      <c r="B108" t="s">
        <v>197</v>
      </c>
      <c r="C108" t="s">
        <v>196</v>
      </c>
      <c r="D108" s="4" t="s">
        <v>196</v>
      </c>
      <c r="E108">
        <v>2</v>
      </c>
      <c r="F108">
        <v>91</v>
      </c>
      <c r="G108">
        <v>7</v>
      </c>
      <c r="H108">
        <v>0</v>
      </c>
      <c r="I108">
        <v>98</v>
      </c>
      <c r="J108">
        <v>0.98</v>
      </c>
      <c r="K108" s="7">
        <v>0.92857142857142905</v>
      </c>
      <c r="N108">
        <v>252.90367245894001</v>
      </c>
      <c r="O108">
        <v>2016</v>
      </c>
      <c r="P108">
        <v>46691.550549653599</v>
      </c>
      <c r="Q108">
        <v>2018</v>
      </c>
      <c r="R108">
        <v>41770</v>
      </c>
      <c r="S108">
        <v>2018</v>
      </c>
      <c r="T108">
        <v>88.2</v>
      </c>
      <c r="U108">
        <v>91</v>
      </c>
      <c r="W108">
        <v>82.6</v>
      </c>
      <c r="X108" s="7">
        <v>0.87266666666666703</v>
      </c>
      <c r="Y108" s="3">
        <v>0.92745333333333302</v>
      </c>
    </row>
    <row r="109" spans="1:27" x14ac:dyDescent="0.3">
      <c r="A109">
        <v>148</v>
      </c>
      <c r="B109" t="s">
        <v>518</v>
      </c>
      <c r="C109" t="s">
        <v>517</v>
      </c>
      <c r="D109" s="4" t="s">
        <v>517</v>
      </c>
      <c r="E109">
        <v>2</v>
      </c>
      <c r="F109">
        <v>88</v>
      </c>
      <c r="G109">
        <v>7</v>
      </c>
      <c r="H109">
        <v>3</v>
      </c>
      <c r="I109">
        <v>98</v>
      </c>
      <c r="J109">
        <v>0.98</v>
      </c>
      <c r="K109" s="7">
        <v>0.89795918367346905</v>
      </c>
      <c r="L109">
        <v>97.930229701510896</v>
      </c>
      <c r="M109">
        <v>2000</v>
      </c>
      <c r="N109">
        <v>52.747437149133503</v>
      </c>
      <c r="O109">
        <v>2016</v>
      </c>
      <c r="P109">
        <v>5099.2633488435404</v>
      </c>
      <c r="Q109">
        <v>2018</v>
      </c>
      <c r="R109">
        <v>2660</v>
      </c>
      <c r="S109">
        <v>2018</v>
      </c>
      <c r="T109">
        <v>28.4</v>
      </c>
      <c r="U109">
        <v>47.5</v>
      </c>
      <c r="V109">
        <v>41.1</v>
      </c>
      <c r="W109">
        <v>34.700000000000003</v>
      </c>
      <c r="X109" s="7">
        <v>0.37924999999999998</v>
      </c>
      <c r="Y109" s="3">
        <v>0.88758499999999996</v>
      </c>
    </row>
    <row r="110" spans="1:27" x14ac:dyDescent="0.3">
      <c r="A110">
        <v>247</v>
      </c>
      <c r="B110" t="s">
        <v>426</v>
      </c>
      <c r="C110" t="s">
        <v>425</v>
      </c>
      <c r="D110" s="4" t="s">
        <v>425</v>
      </c>
      <c r="E110">
        <v>2</v>
      </c>
      <c r="F110">
        <v>85</v>
      </c>
      <c r="G110">
        <v>8</v>
      </c>
      <c r="H110">
        <v>5</v>
      </c>
      <c r="I110">
        <v>98</v>
      </c>
      <c r="J110">
        <v>0.98</v>
      </c>
      <c r="K110" s="7">
        <v>0.86734693877550995</v>
      </c>
      <c r="L110">
        <v>60.060784408316799</v>
      </c>
      <c r="M110">
        <v>2000</v>
      </c>
      <c r="N110">
        <v>18.4636402729436</v>
      </c>
      <c r="O110">
        <v>2016</v>
      </c>
      <c r="P110">
        <v>15820.577644487001</v>
      </c>
      <c r="Q110">
        <v>2018</v>
      </c>
      <c r="R110">
        <v>10230</v>
      </c>
      <c r="S110">
        <v>2018</v>
      </c>
      <c r="T110">
        <v>61.6</v>
      </c>
      <c r="U110">
        <v>72.3</v>
      </c>
      <c r="V110">
        <v>30.5</v>
      </c>
      <c r="W110">
        <v>21.6</v>
      </c>
      <c r="X110" s="7">
        <v>0.46500000000000002</v>
      </c>
      <c r="Y110" s="3">
        <v>0.85929999999999995</v>
      </c>
    </row>
    <row r="111" spans="1:27" x14ac:dyDescent="0.3">
      <c r="A111">
        <v>235</v>
      </c>
      <c r="B111" t="s">
        <v>54</v>
      </c>
      <c r="C111" t="s">
        <v>53</v>
      </c>
      <c r="D111" s="4" t="s">
        <v>53</v>
      </c>
      <c r="E111">
        <v>2</v>
      </c>
      <c r="F111">
        <v>54</v>
      </c>
      <c r="G111">
        <v>45</v>
      </c>
      <c r="H111">
        <v>0</v>
      </c>
      <c r="I111">
        <v>99</v>
      </c>
      <c r="J111">
        <v>0.99</v>
      </c>
      <c r="K111" s="7">
        <v>0.54545454545454497</v>
      </c>
      <c r="N111">
        <v>68.103696143155005</v>
      </c>
      <c r="O111">
        <v>2016</v>
      </c>
      <c r="P111">
        <v>82837.876884229103</v>
      </c>
      <c r="Q111">
        <v>2018</v>
      </c>
      <c r="R111">
        <v>53230</v>
      </c>
      <c r="S111">
        <v>2018</v>
      </c>
      <c r="T111">
        <v>92.4</v>
      </c>
      <c r="U111">
        <v>96.6</v>
      </c>
      <c r="W111">
        <v>38.299999999999997</v>
      </c>
      <c r="X111" s="7">
        <v>0.75766666666666704</v>
      </c>
      <c r="Y111" s="3">
        <v>0.54757666666666704</v>
      </c>
    </row>
    <row r="112" spans="1:27" x14ac:dyDescent="0.3">
      <c r="A112">
        <v>106</v>
      </c>
      <c r="B112" t="s">
        <v>414</v>
      </c>
      <c r="C112" t="s">
        <v>413</v>
      </c>
      <c r="D112" s="4" t="s">
        <v>413</v>
      </c>
      <c r="E112">
        <v>2</v>
      </c>
      <c r="F112">
        <v>34</v>
      </c>
      <c r="G112">
        <v>63</v>
      </c>
      <c r="H112">
        <v>1</v>
      </c>
      <c r="I112">
        <v>98</v>
      </c>
      <c r="J112">
        <v>0.98</v>
      </c>
      <c r="K112" s="7">
        <v>0.34693877551020402</v>
      </c>
      <c r="L112">
        <v>69.9834437086093</v>
      </c>
      <c r="M112">
        <v>2000</v>
      </c>
      <c r="N112">
        <v>110.34957031250001</v>
      </c>
      <c r="O112">
        <v>2016</v>
      </c>
      <c r="P112">
        <v>6892.7132998284997</v>
      </c>
      <c r="Q112">
        <v>2018</v>
      </c>
      <c r="R112">
        <v>5670</v>
      </c>
      <c r="S112">
        <v>2018</v>
      </c>
      <c r="T112">
        <v>47.6</v>
      </c>
      <c r="U112">
        <v>57.6</v>
      </c>
      <c r="V112">
        <v>34.4</v>
      </c>
      <c r="W112">
        <v>46.7</v>
      </c>
      <c r="X112" s="7">
        <v>0.46575</v>
      </c>
      <c r="Y112" s="3">
        <v>0.34931499999999999</v>
      </c>
    </row>
    <row r="113" spans="1:27" x14ac:dyDescent="0.3">
      <c r="A113">
        <v>23</v>
      </c>
      <c r="B113" t="s">
        <v>70</v>
      </c>
      <c r="C113" t="s">
        <v>69</v>
      </c>
      <c r="D113" s="4" t="s">
        <v>69</v>
      </c>
      <c r="E113">
        <v>2</v>
      </c>
      <c r="F113">
        <v>29</v>
      </c>
      <c r="G113">
        <v>36</v>
      </c>
      <c r="H113">
        <v>33</v>
      </c>
      <c r="I113">
        <v>98</v>
      </c>
      <c r="J113">
        <v>0.98</v>
      </c>
      <c r="K113" s="7">
        <v>0.29591836734693899</v>
      </c>
      <c r="L113">
        <v>98.4373227453205</v>
      </c>
      <c r="M113">
        <v>2000</v>
      </c>
      <c r="N113">
        <v>125.543386638301</v>
      </c>
      <c r="O113">
        <v>2016</v>
      </c>
      <c r="P113">
        <v>10269.866829348201</v>
      </c>
      <c r="Q113">
        <v>2018</v>
      </c>
      <c r="R113">
        <v>8860</v>
      </c>
      <c r="S113">
        <v>2018</v>
      </c>
      <c r="T113">
        <v>58.3</v>
      </c>
      <c r="U113">
        <v>62.1</v>
      </c>
      <c r="V113">
        <v>41.7</v>
      </c>
      <c r="W113">
        <v>52.1</v>
      </c>
      <c r="X113" s="7">
        <v>0.53549999999999998</v>
      </c>
      <c r="Y113" s="3">
        <v>0.30070999999999998</v>
      </c>
    </row>
    <row r="114" spans="1:27" x14ac:dyDescent="0.3">
      <c r="A114">
        <v>154</v>
      </c>
      <c r="B114" t="s">
        <v>555</v>
      </c>
      <c r="C114" t="s">
        <v>554</v>
      </c>
      <c r="D114" s="4" t="s">
        <v>554</v>
      </c>
      <c r="E114">
        <v>2</v>
      </c>
      <c r="F114">
        <v>17</v>
      </c>
      <c r="G114">
        <v>35</v>
      </c>
      <c r="H114">
        <v>45</v>
      </c>
      <c r="I114">
        <v>97</v>
      </c>
      <c r="J114">
        <v>0.97</v>
      </c>
      <c r="K114" s="7">
        <v>0.17525773195876301</v>
      </c>
      <c r="N114">
        <v>89.594069695723704</v>
      </c>
      <c r="O114">
        <v>2016</v>
      </c>
      <c r="P114">
        <v>476.34696942940201</v>
      </c>
      <c r="Q114">
        <v>2018</v>
      </c>
      <c r="R114">
        <v>1430</v>
      </c>
      <c r="S114">
        <v>2018</v>
      </c>
      <c r="T114">
        <v>17.5</v>
      </c>
      <c r="U114">
        <v>5.0999999999999996</v>
      </c>
      <c r="W114">
        <v>44.9</v>
      </c>
      <c r="X114" s="7">
        <v>0.22500000000000001</v>
      </c>
      <c r="Y114" s="3">
        <v>0.17674999999999999</v>
      </c>
      <c r="AA114" s="1"/>
    </row>
    <row r="115" spans="1:27" x14ac:dyDescent="0.3">
      <c r="A115">
        <v>81</v>
      </c>
      <c r="B115" t="s">
        <v>325</v>
      </c>
      <c r="C115" t="s">
        <v>324</v>
      </c>
      <c r="D115" s="4" t="s">
        <v>324</v>
      </c>
      <c r="E115">
        <v>2</v>
      </c>
      <c r="F115">
        <v>6</v>
      </c>
      <c r="G115">
        <v>30</v>
      </c>
      <c r="H115">
        <v>62</v>
      </c>
      <c r="I115">
        <v>98</v>
      </c>
      <c r="J115">
        <v>0.98</v>
      </c>
      <c r="K115" s="7">
        <v>6.1224489795918401E-2</v>
      </c>
      <c r="L115">
        <v>2.66896551724138</v>
      </c>
      <c r="M115">
        <v>2000</v>
      </c>
      <c r="N115">
        <v>5.1749714006696399</v>
      </c>
      <c r="O115">
        <v>2016</v>
      </c>
      <c r="P115">
        <v>338.08141617573</v>
      </c>
      <c r="Q115">
        <v>2018</v>
      </c>
      <c r="R115">
        <v>510</v>
      </c>
      <c r="S115">
        <v>2018</v>
      </c>
      <c r="T115">
        <v>4.7</v>
      </c>
      <c r="U115">
        <v>1.7</v>
      </c>
      <c r="V115">
        <v>7.9</v>
      </c>
      <c r="W115">
        <v>8.4</v>
      </c>
      <c r="X115" s="7">
        <v>5.6750000000000002E-2</v>
      </c>
      <c r="Y115" s="3">
        <v>6.1135000000000002E-2</v>
      </c>
      <c r="AA115" s="1"/>
    </row>
    <row r="116" spans="1:27" x14ac:dyDescent="0.3">
      <c r="A116">
        <v>60</v>
      </c>
      <c r="B116" t="s">
        <v>237</v>
      </c>
      <c r="C116" t="s">
        <v>236</v>
      </c>
      <c r="D116" s="4" t="s">
        <v>236</v>
      </c>
      <c r="E116">
        <v>1</v>
      </c>
      <c r="F116">
        <v>98</v>
      </c>
      <c r="G116">
        <v>1</v>
      </c>
      <c r="H116">
        <v>0</v>
      </c>
      <c r="I116">
        <v>99</v>
      </c>
      <c r="J116">
        <v>0.99</v>
      </c>
      <c r="K116" s="7">
        <v>0.98989898989898994</v>
      </c>
      <c r="L116">
        <v>246.21034332898699</v>
      </c>
      <c r="M116">
        <v>2000</v>
      </c>
      <c r="N116">
        <v>128.25254394079599</v>
      </c>
      <c r="O116">
        <v>2016</v>
      </c>
      <c r="P116">
        <v>23388.289078829199</v>
      </c>
      <c r="Q116">
        <v>2018</v>
      </c>
      <c r="R116">
        <v>14780</v>
      </c>
      <c r="S116">
        <v>2018</v>
      </c>
      <c r="T116">
        <v>68.2</v>
      </c>
      <c r="U116">
        <v>79.099999999999994</v>
      </c>
      <c r="V116">
        <v>62.3</v>
      </c>
      <c r="W116">
        <v>54.5</v>
      </c>
      <c r="X116" s="7">
        <v>0.66025</v>
      </c>
      <c r="Y116" s="3">
        <v>0.98660250000000005</v>
      </c>
    </row>
    <row r="117" spans="1:27" x14ac:dyDescent="0.3">
      <c r="A117">
        <v>43</v>
      </c>
      <c r="B117" t="s">
        <v>179</v>
      </c>
      <c r="C117" t="s">
        <v>178</v>
      </c>
      <c r="D117" s="4" t="s">
        <v>178</v>
      </c>
      <c r="E117">
        <v>1</v>
      </c>
      <c r="F117">
        <v>26</v>
      </c>
      <c r="G117">
        <v>44</v>
      </c>
      <c r="H117">
        <v>30</v>
      </c>
      <c r="I117">
        <v>100</v>
      </c>
      <c r="J117">
        <v>1</v>
      </c>
      <c r="K117" s="7">
        <v>0.26</v>
      </c>
      <c r="N117">
        <v>14.433712112343001</v>
      </c>
      <c r="O117">
        <v>2016</v>
      </c>
      <c r="P117">
        <v>581.03148020852598</v>
      </c>
      <c r="Q117">
        <v>2018</v>
      </c>
      <c r="R117">
        <v>790</v>
      </c>
      <c r="S117">
        <v>2018</v>
      </c>
      <c r="T117">
        <v>10</v>
      </c>
      <c r="U117">
        <v>7.3</v>
      </c>
      <c r="W117">
        <v>18</v>
      </c>
      <c r="X117" s="7">
        <v>0.117666666666667</v>
      </c>
      <c r="Y117" s="3">
        <v>0.26</v>
      </c>
      <c r="AA117" s="1"/>
    </row>
    <row r="118" spans="1:27" x14ac:dyDescent="0.3">
      <c r="A118">
        <v>228</v>
      </c>
      <c r="B118" t="s">
        <v>89</v>
      </c>
      <c r="C118" t="s">
        <v>88</v>
      </c>
      <c r="D118" s="4" t="s">
        <v>88</v>
      </c>
      <c r="E118">
        <v>1</v>
      </c>
      <c r="F118">
        <v>23</v>
      </c>
      <c r="G118">
        <v>71</v>
      </c>
      <c r="H118">
        <v>4</v>
      </c>
      <c r="I118">
        <v>98</v>
      </c>
      <c r="J118">
        <v>0.98</v>
      </c>
      <c r="K118" s="7">
        <v>0.23469387755102</v>
      </c>
      <c r="L118">
        <v>138.02625666649399</v>
      </c>
      <c r="M118">
        <v>2000</v>
      </c>
      <c r="N118">
        <v>186.09611489824101</v>
      </c>
      <c r="O118">
        <v>2016</v>
      </c>
      <c r="P118">
        <v>13213.676018132301</v>
      </c>
      <c r="Q118">
        <v>2018</v>
      </c>
      <c r="R118">
        <v>9140</v>
      </c>
      <c r="S118">
        <v>2018</v>
      </c>
      <c r="T118">
        <v>58.8</v>
      </c>
      <c r="U118">
        <v>68.900000000000006</v>
      </c>
      <c r="V118">
        <v>49</v>
      </c>
      <c r="W118">
        <v>71.3</v>
      </c>
      <c r="X118" s="7">
        <v>0.62</v>
      </c>
      <c r="Y118" s="3">
        <v>0.2424</v>
      </c>
    </row>
    <row r="119" spans="1:27" x14ac:dyDescent="0.3">
      <c r="A119">
        <v>36</v>
      </c>
      <c r="B119" t="s">
        <v>115</v>
      </c>
      <c r="C119" t="s">
        <v>114</v>
      </c>
      <c r="D119" s="4" t="s">
        <v>114</v>
      </c>
      <c r="E119">
        <v>1</v>
      </c>
      <c r="F119">
        <v>21</v>
      </c>
      <c r="G119">
        <v>33</v>
      </c>
      <c r="H119">
        <v>45</v>
      </c>
      <c r="I119">
        <v>99</v>
      </c>
      <c r="J119">
        <v>0.99</v>
      </c>
      <c r="K119" s="7">
        <v>0.21212121212121199</v>
      </c>
      <c r="L119">
        <v>30</v>
      </c>
      <c r="M119">
        <v>2000</v>
      </c>
      <c r="N119">
        <v>51.683337823275899</v>
      </c>
      <c r="O119">
        <v>2016</v>
      </c>
      <c r="P119">
        <v>2528.8171554375199</v>
      </c>
      <c r="Q119">
        <v>2018</v>
      </c>
      <c r="R119">
        <v>1600</v>
      </c>
      <c r="S119">
        <v>2018</v>
      </c>
      <c r="T119">
        <v>19.899999999999999</v>
      </c>
      <c r="U119">
        <v>32.200000000000003</v>
      </c>
      <c r="V119">
        <v>23.8</v>
      </c>
      <c r="W119">
        <v>34.1</v>
      </c>
      <c r="X119" s="7">
        <v>0.27500000000000002</v>
      </c>
      <c r="Y119" s="3">
        <v>0.21274999999999999</v>
      </c>
      <c r="AA119" s="1"/>
    </row>
    <row r="120" spans="1:27" x14ac:dyDescent="0.3">
      <c r="A120">
        <v>82</v>
      </c>
      <c r="B120" t="s">
        <v>358</v>
      </c>
      <c r="C120" t="s">
        <v>357</v>
      </c>
      <c r="D120" s="4" t="s">
        <v>357</v>
      </c>
      <c r="E120">
        <v>1</v>
      </c>
      <c r="F120">
        <v>21</v>
      </c>
      <c r="G120">
        <v>23</v>
      </c>
      <c r="H120">
        <v>55</v>
      </c>
      <c r="I120">
        <v>99</v>
      </c>
      <c r="J120">
        <v>0.99</v>
      </c>
      <c r="K120" s="7">
        <v>0.21212121212121199</v>
      </c>
      <c r="N120">
        <v>21.605895610608599</v>
      </c>
      <c r="O120">
        <v>2016</v>
      </c>
      <c r="P120">
        <v>470.22349170266801</v>
      </c>
      <c r="Q120">
        <v>2017</v>
      </c>
      <c r="R120">
        <v>360</v>
      </c>
      <c r="S120">
        <v>2018</v>
      </c>
      <c r="T120">
        <v>1.9</v>
      </c>
      <c r="U120">
        <v>4.5</v>
      </c>
      <c r="W120">
        <v>22.8</v>
      </c>
      <c r="X120" s="7">
        <v>9.73333333333333E-2</v>
      </c>
      <c r="Y120" s="3">
        <v>0.21097333333333301</v>
      </c>
      <c r="AA120" s="1"/>
    </row>
    <row r="121" spans="1:27" x14ac:dyDescent="0.3">
      <c r="A121">
        <v>84</v>
      </c>
      <c r="B121" t="s">
        <v>337</v>
      </c>
      <c r="C121" t="s">
        <v>336</v>
      </c>
      <c r="D121" s="4" t="s">
        <v>336</v>
      </c>
      <c r="E121">
        <v>1</v>
      </c>
      <c r="F121">
        <v>20</v>
      </c>
      <c r="G121">
        <v>40</v>
      </c>
      <c r="H121">
        <v>38</v>
      </c>
      <c r="I121">
        <v>98</v>
      </c>
      <c r="J121">
        <v>0.98</v>
      </c>
      <c r="K121" s="7">
        <v>0.20408163265306101</v>
      </c>
      <c r="L121">
        <v>4.2188898836168303</v>
      </c>
      <c r="M121">
        <v>2000</v>
      </c>
      <c r="N121">
        <v>44.235022081188603</v>
      </c>
      <c r="O121">
        <v>2016</v>
      </c>
      <c r="P121">
        <v>1217.9586240225999</v>
      </c>
      <c r="Q121">
        <v>2018</v>
      </c>
      <c r="R121">
        <v>840</v>
      </c>
      <c r="S121">
        <v>2018</v>
      </c>
      <c r="T121">
        <v>10.9</v>
      </c>
      <c r="U121">
        <v>16.899999999999999</v>
      </c>
      <c r="V121">
        <v>8.6</v>
      </c>
      <c r="W121">
        <v>29.9</v>
      </c>
      <c r="X121" s="7">
        <v>0.16575000000000001</v>
      </c>
      <c r="Y121" s="3">
        <v>0.203315</v>
      </c>
      <c r="AA121" s="1"/>
    </row>
    <row r="122" spans="1:27" x14ac:dyDescent="0.3">
      <c r="A122">
        <v>167</v>
      </c>
      <c r="B122" t="s">
        <v>514</v>
      </c>
      <c r="C122" t="s">
        <v>513</v>
      </c>
      <c r="D122" s="4" t="s">
        <v>513</v>
      </c>
      <c r="E122">
        <v>1</v>
      </c>
      <c r="F122">
        <v>20</v>
      </c>
      <c r="G122">
        <v>41</v>
      </c>
      <c r="H122">
        <v>38</v>
      </c>
      <c r="I122">
        <v>99</v>
      </c>
      <c r="J122">
        <v>0.99</v>
      </c>
      <c r="K122" s="7">
        <v>0.20202020202020199</v>
      </c>
      <c r="L122">
        <v>18.953488372092998</v>
      </c>
      <c r="M122">
        <v>2000</v>
      </c>
      <c r="N122">
        <v>12.6044950448495</v>
      </c>
      <c r="O122">
        <v>2016</v>
      </c>
      <c r="P122">
        <v>669.56206796978699</v>
      </c>
      <c r="Q122">
        <v>2017</v>
      </c>
      <c r="R122">
        <v>1020</v>
      </c>
      <c r="S122">
        <v>2018</v>
      </c>
      <c r="T122">
        <v>13.3</v>
      </c>
      <c r="U122">
        <v>9</v>
      </c>
      <c r="V122">
        <v>18.5</v>
      </c>
      <c r="W122">
        <v>15.6</v>
      </c>
      <c r="X122" s="7">
        <v>0.14099999999999999</v>
      </c>
      <c r="Y122" s="3">
        <v>0.20141000000000001</v>
      </c>
      <c r="AA122" s="1"/>
    </row>
    <row r="123" spans="1:27" x14ac:dyDescent="0.3">
      <c r="A123">
        <v>121</v>
      </c>
      <c r="B123" t="s">
        <v>435</v>
      </c>
      <c r="C123" t="s">
        <v>434</v>
      </c>
      <c r="D123" s="4" t="s">
        <v>434</v>
      </c>
      <c r="E123">
        <v>1</v>
      </c>
      <c r="F123">
        <v>16</v>
      </c>
      <c r="G123">
        <v>37</v>
      </c>
      <c r="H123">
        <v>46</v>
      </c>
      <c r="I123">
        <v>99</v>
      </c>
      <c r="J123">
        <v>0.99</v>
      </c>
      <c r="K123" s="7">
        <v>0.16161616161616199</v>
      </c>
      <c r="L123">
        <v>1.8332329921733901</v>
      </c>
      <c r="M123">
        <v>2000</v>
      </c>
      <c r="N123">
        <v>16.409375000000001</v>
      </c>
      <c r="O123">
        <v>2016</v>
      </c>
      <c r="P123">
        <v>2781.7503550066999</v>
      </c>
      <c r="Q123">
        <v>2018</v>
      </c>
      <c r="R123">
        <v>1410</v>
      </c>
      <c r="S123">
        <v>2018</v>
      </c>
      <c r="T123">
        <v>17.100000000000001</v>
      </c>
      <c r="U123">
        <v>36.200000000000003</v>
      </c>
      <c r="V123">
        <v>6.6</v>
      </c>
      <c r="W123">
        <v>19.8</v>
      </c>
      <c r="X123" s="7">
        <v>0.19925000000000001</v>
      </c>
      <c r="Y123" s="3">
        <v>0.16199250000000001</v>
      </c>
      <c r="AA123" s="1"/>
    </row>
    <row r="124" spans="1:27" x14ac:dyDescent="0.3">
      <c r="A124">
        <v>91</v>
      </c>
      <c r="B124" t="s">
        <v>350</v>
      </c>
      <c r="C124" t="s">
        <v>349</v>
      </c>
      <c r="D124" s="4" t="s">
        <v>349</v>
      </c>
      <c r="E124">
        <v>1</v>
      </c>
      <c r="F124">
        <v>16</v>
      </c>
      <c r="G124">
        <v>22</v>
      </c>
      <c r="H124">
        <v>62</v>
      </c>
      <c r="I124">
        <v>100</v>
      </c>
      <c r="J124">
        <v>1</v>
      </c>
      <c r="K124" s="7">
        <v>0.16</v>
      </c>
      <c r="N124">
        <v>3.7227133313744498</v>
      </c>
      <c r="O124">
        <v>2016</v>
      </c>
      <c r="P124">
        <v>432.39903442757202</v>
      </c>
      <c r="Q124">
        <v>2018</v>
      </c>
      <c r="R124">
        <v>460</v>
      </c>
      <c r="S124">
        <v>2018</v>
      </c>
      <c r="T124">
        <v>2.8</v>
      </c>
      <c r="U124">
        <v>4</v>
      </c>
      <c r="W124">
        <v>6.6</v>
      </c>
      <c r="X124" s="7">
        <v>4.4666666666666702E-2</v>
      </c>
      <c r="Y124" s="3">
        <v>0.16</v>
      </c>
      <c r="AA124" s="1"/>
    </row>
    <row r="125" spans="1:27" x14ac:dyDescent="0.3">
      <c r="A125">
        <v>45</v>
      </c>
      <c r="B125" t="s">
        <v>119</v>
      </c>
      <c r="C125" t="s">
        <v>118</v>
      </c>
      <c r="D125" s="4" t="s">
        <v>118</v>
      </c>
      <c r="E125">
        <v>1</v>
      </c>
      <c r="F125">
        <v>7</v>
      </c>
      <c r="G125">
        <v>24</v>
      </c>
      <c r="H125">
        <v>68</v>
      </c>
      <c r="I125">
        <v>99</v>
      </c>
      <c r="J125">
        <v>0.99</v>
      </c>
      <c r="K125" s="7">
        <v>7.0707070707070704E-2</v>
      </c>
      <c r="N125">
        <v>2.47670284647337</v>
      </c>
      <c r="O125">
        <v>2016</v>
      </c>
      <c r="P125">
        <v>317.95598539404898</v>
      </c>
      <c r="Q125">
        <v>2018</v>
      </c>
      <c r="R125">
        <v>490</v>
      </c>
      <c r="S125">
        <v>2018</v>
      </c>
      <c r="T125">
        <v>3.8</v>
      </c>
      <c r="U125">
        <v>1.1000000000000001</v>
      </c>
      <c r="W125">
        <v>5.4</v>
      </c>
      <c r="X125" s="7">
        <v>3.4333333333333299E-2</v>
      </c>
      <c r="Y125" s="3">
        <v>7.0343333333333299E-2</v>
      </c>
      <c r="AA125" s="1"/>
    </row>
    <row r="126" spans="1:27" x14ac:dyDescent="0.3">
      <c r="A126">
        <v>6</v>
      </c>
      <c r="B126" t="s">
        <v>23</v>
      </c>
      <c r="C126" t="s">
        <v>22</v>
      </c>
      <c r="D126" s="4" t="s">
        <v>22</v>
      </c>
      <c r="E126">
        <v>1</v>
      </c>
      <c r="F126">
        <v>3</v>
      </c>
      <c r="G126">
        <v>18</v>
      </c>
      <c r="H126">
        <v>78</v>
      </c>
      <c r="I126">
        <v>99</v>
      </c>
      <c r="J126">
        <v>0.99</v>
      </c>
      <c r="K126" s="7">
        <v>3.03030303030303E-2</v>
      </c>
      <c r="N126">
        <v>7.9827429448341798</v>
      </c>
      <c r="O126">
        <v>2016</v>
      </c>
      <c r="P126">
        <v>1511.24009412135</v>
      </c>
      <c r="Q126">
        <v>2017</v>
      </c>
      <c r="R126">
        <v>3370</v>
      </c>
      <c r="S126">
        <v>2018</v>
      </c>
      <c r="T126">
        <v>32.5</v>
      </c>
      <c r="U126">
        <v>20.9</v>
      </c>
      <c r="W126">
        <v>12</v>
      </c>
      <c r="X126" s="7">
        <v>0.218</v>
      </c>
      <c r="Y126" s="3">
        <v>3.218E-2</v>
      </c>
      <c r="AA126" s="1"/>
    </row>
    <row r="127" spans="1:27" x14ac:dyDescent="0.3">
      <c r="A127">
        <v>19</v>
      </c>
      <c r="B127" t="s">
        <v>97</v>
      </c>
      <c r="C127" t="s">
        <v>96</v>
      </c>
      <c r="D127" s="4" t="s">
        <v>96</v>
      </c>
      <c r="E127">
        <v>1</v>
      </c>
      <c r="F127">
        <v>2</v>
      </c>
      <c r="G127">
        <v>21</v>
      </c>
      <c r="H127">
        <v>76</v>
      </c>
      <c r="I127">
        <v>99</v>
      </c>
      <c r="J127">
        <v>0.99</v>
      </c>
      <c r="K127" s="7">
        <v>2.02020202020202E-2</v>
      </c>
      <c r="L127">
        <v>76.8</v>
      </c>
      <c r="M127">
        <v>2000</v>
      </c>
      <c r="N127">
        <v>89.572417000359493</v>
      </c>
      <c r="O127">
        <v>2016</v>
      </c>
      <c r="P127">
        <v>1543.80220002242</v>
      </c>
      <c r="Q127">
        <v>2018</v>
      </c>
      <c r="R127">
        <v>7750</v>
      </c>
      <c r="S127">
        <v>2018</v>
      </c>
      <c r="T127">
        <v>55.9</v>
      </c>
      <c r="U127">
        <v>21.5</v>
      </c>
      <c r="V127">
        <v>35.799999999999997</v>
      </c>
      <c r="W127">
        <v>44.3</v>
      </c>
      <c r="X127" s="7">
        <v>0.39374999999999999</v>
      </c>
      <c r="Y127" s="3">
        <v>2.39375E-2</v>
      </c>
    </row>
    <row r="128" spans="1:27" x14ac:dyDescent="0.3">
      <c r="A128">
        <v>99</v>
      </c>
      <c r="B128" t="s">
        <v>371</v>
      </c>
      <c r="C128" t="s">
        <v>370</v>
      </c>
      <c r="D128" s="4" t="s">
        <v>370</v>
      </c>
      <c r="E128">
        <v>1</v>
      </c>
      <c r="F128">
        <v>1</v>
      </c>
      <c r="G128">
        <v>25</v>
      </c>
      <c r="H128">
        <v>73</v>
      </c>
      <c r="I128">
        <v>99</v>
      </c>
      <c r="J128">
        <v>0.99</v>
      </c>
      <c r="K128" s="7">
        <v>1.01010101010101E-2</v>
      </c>
      <c r="L128">
        <v>5.54285714285714</v>
      </c>
      <c r="M128">
        <v>2000</v>
      </c>
      <c r="N128">
        <v>5.4703673023897101</v>
      </c>
      <c r="O128">
        <v>2016</v>
      </c>
      <c r="P128">
        <v>5588.8889116383298</v>
      </c>
      <c r="Q128">
        <v>2018</v>
      </c>
      <c r="R128">
        <v>1960</v>
      </c>
      <c r="S128">
        <v>2018</v>
      </c>
      <c r="T128">
        <v>23.7</v>
      </c>
      <c r="U128">
        <v>49.2</v>
      </c>
      <c r="V128">
        <v>9.9</v>
      </c>
      <c r="W128">
        <v>9.6</v>
      </c>
      <c r="X128" s="7">
        <v>0.23100000000000001</v>
      </c>
      <c r="Y128" s="3">
        <v>1.231E-2</v>
      </c>
      <c r="AA128" s="1"/>
    </row>
    <row r="129" spans="1:27" x14ac:dyDescent="0.3">
      <c r="A129">
        <v>16</v>
      </c>
      <c r="B129" t="s">
        <v>95</v>
      </c>
      <c r="C129" t="s">
        <v>94</v>
      </c>
      <c r="D129" s="4" t="s">
        <v>94</v>
      </c>
      <c r="E129">
        <v>1</v>
      </c>
      <c r="F129">
        <v>0</v>
      </c>
      <c r="G129">
        <v>18</v>
      </c>
      <c r="H129">
        <v>81</v>
      </c>
      <c r="I129">
        <v>99</v>
      </c>
      <c r="J129">
        <v>0.99</v>
      </c>
      <c r="K129" s="7">
        <v>0</v>
      </c>
      <c r="L129">
        <v>11.037735849056601</v>
      </c>
      <c r="M129">
        <v>2000</v>
      </c>
      <c r="N129">
        <v>13.253299865722701</v>
      </c>
      <c r="O129">
        <v>2016</v>
      </c>
      <c r="P129">
        <v>1407.90065425741</v>
      </c>
      <c r="Q129">
        <v>2018</v>
      </c>
      <c r="R129">
        <v>2970</v>
      </c>
      <c r="S129">
        <v>2018</v>
      </c>
      <c r="T129">
        <v>29.4</v>
      </c>
      <c r="U129">
        <v>19.8</v>
      </c>
      <c r="V129">
        <v>16.600000000000001</v>
      </c>
      <c r="W129">
        <v>16.2</v>
      </c>
      <c r="X129" s="7">
        <v>0.20499999999999999</v>
      </c>
      <c r="Y129" s="3">
        <v>2.0500000000000002E-3</v>
      </c>
      <c r="AA129" s="1"/>
    </row>
    <row r="130" spans="1:27" x14ac:dyDescent="0.3">
      <c r="A130">
        <v>231</v>
      </c>
      <c r="B130" t="s">
        <v>512</v>
      </c>
      <c r="C130" t="s">
        <v>511</v>
      </c>
      <c r="D130" s="4" t="s">
        <v>511</v>
      </c>
      <c r="E130">
        <v>0</v>
      </c>
      <c r="F130">
        <v>73</v>
      </c>
      <c r="G130">
        <v>20</v>
      </c>
      <c r="H130">
        <v>8</v>
      </c>
      <c r="I130">
        <v>100</v>
      </c>
      <c r="J130">
        <v>1</v>
      </c>
      <c r="K130" s="7">
        <v>0.73</v>
      </c>
      <c r="X130" s="7" t="e">
        <v>#NUM!</v>
      </c>
      <c r="Y130" s="3" t="e">
        <v>#NUM!</v>
      </c>
    </row>
    <row r="131" spans="1:27" x14ac:dyDescent="0.3">
      <c r="A131">
        <v>53</v>
      </c>
      <c r="B131" t="s">
        <v>221</v>
      </c>
      <c r="C131" t="s">
        <v>220</v>
      </c>
      <c r="D131" s="4" t="s">
        <v>220</v>
      </c>
      <c r="E131">
        <v>0</v>
      </c>
      <c r="F131">
        <v>0</v>
      </c>
      <c r="G131">
        <v>100</v>
      </c>
      <c r="H131">
        <v>0</v>
      </c>
      <c r="I131">
        <v>100</v>
      </c>
      <c r="J131">
        <v>1</v>
      </c>
      <c r="K131" s="7">
        <v>0</v>
      </c>
      <c r="X131" s="7" t="e">
        <v>#NUM!</v>
      </c>
      <c r="Y131" s="3" t="e">
        <v>#NUM!</v>
      </c>
    </row>
    <row r="132" spans="1:27" x14ac:dyDescent="0.3">
      <c r="A132">
        <v>89</v>
      </c>
      <c r="B132" t="s">
        <v>354</v>
      </c>
      <c r="C132" t="s">
        <v>353</v>
      </c>
      <c r="D132" s="4" t="s">
        <v>353</v>
      </c>
      <c r="E132">
        <v>0</v>
      </c>
      <c r="F132">
        <v>0</v>
      </c>
      <c r="G132">
        <v>100</v>
      </c>
      <c r="H132">
        <v>0</v>
      </c>
      <c r="I132">
        <v>100</v>
      </c>
      <c r="J132">
        <v>1</v>
      </c>
      <c r="K132" s="7">
        <v>0</v>
      </c>
      <c r="X132" s="7" t="e">
        <v>#NUM!</v>
      </c>
      <c r="Y132" s="3" t="e">
        <v>#NUM!</v>
      </c>
    </row>
    <row r="133" spans="1:27" x14ac:dyDescent="0.3">
      <c r="A133">
        <v>100</v>
      </c>
      <c r="B133" t="s">
        <v>375</v>
      </c>
      <c r="C133" t="s">
        <v>374</v>
      </c>
      <c r="D133" s="4" t="s">
        <v>374</v>
      </c>
      <c r="E133">
        <v>0</v>
      </c>
      <c r="F133">
        <v>0</v>
      </c>
      <c r="G133">
        <v>100</v>
      </c>
      <c r="H133">
        <v>0</v>
      </c>
      <c r="I133">
        <v>100</v>
      </c>
      <c r="J133">
        <v>1</v>
      </c>
      <c r="K133" s="7">
        <v>0</v>
      </c>
      <c r="X133" s="7" t="e">
        <v>#NUM!</v>
      </c>
      <c r="Y133" s="3" t="e">
        <v>#NUM!</v>
      </c>
    </row>
    <row r="134" spans="1:27" x14ac:dyDescent="0.3">
      <c r="A134">
        <v>157</v>
      </c>
      <c r="B134" t="s">
        <v>544</v>
      </c>
      <c r="C134" t="s">
        <v>543</v>
      </c>
      <c r="D134" s="4" t="s">
        <v>543</v>
      </c>
      <c r="E134">
        <v>0</v>
      </c>
      <c r="F134">
        <v>0</v>
      </c>
      <c r="G134">
        <v>100</v>
      </c>
      <c r="H134">
        <v>0</v>
      </c>
      <c r="I134">
        <v>100</v>
      </c>
      <c r="J134">
        <v>1</v>
      </c>
      <c r="K134" s="7">
        <v>0</v>
      </c>
      <c r="X134" s="7" t="e">
        <v>#NUM!</v>
      </c>
      <c r="Y134" s="3" t="e">
        <v>#NUM!</v>
      </c>
    </row>
    <row r="135" spans="1:27" x14ac:dyDescent="0.3">
      <c r="A135">
        <v>256</v>
      </c>
      <c r="B135" t="s">
        <v>573</v>
      </c>
      <c r="D135" s="4"/>
      <c r="E135">
        <v>0</v>
      </c>
      <c r="F135">
        <v>0</v>
      </c>
      <c r="G135">
        <v>100</v>
      </c>
      <c r="H135">
        <v>0</v>
      </c>
      <c r="I135">
        <v>100</v>
      </c>
      <c r="J135">
        <v>1</v>
      </c>
      <c r="K135" s="7">
        <v>0</v>
      </c>
      <c r="X135" s="7" t="e">
        <v>#NUM!</v>
      </c>
      <c r="Y135" s="3" t="e">
        <v>#NUM!</v>
      </c>
    </row>
    <row r="136" spans="1:27" x14ac:dyDescent="0.3">
      <c r="A136">
        <v>258</v>
      </c>
      <c r="B136" t="s">
        <v>561</v>
      </c>
      <c r="D136" s="4"/>
      <c r="E136">
        <v>0</v>
      </c>
      <c r="F136">
        <v>0</v>
      </c>
      <c r="G136">
        <v>100</v>
      </c>
      <c r="H136">
        <v>0</v>
      </c>
      <c r="I136">
        <v>100</v>
      </c>
      <c r="J136">
        <v>1</v>
      </c>
      <c r="K136" s="7">
        <v>0</v>
      </c>
      <c r="X136" s="7" t="e">
        <v>#NUM!</v>
      </c>
      <c r="Y136" s="3" t="e">
        <v>#NUM!</v>
      </c>
    </row>
    <row r="137" spans="1:27" x14ac:dyDescent="0.3">
      <c r="A137">
        <v>257</v>
      </c>
      <c r="B137" t="s">
        <v>574</v>
      </c>
      <c r="D137" s="4"/>
      <c r="E137">
        <v>0</v>
      </c>
      <c r="F137">
        <v>0</v>
      </c>
      <c r="G137">
        <v>100</v>
      </c>
      <c r="H137">
        <v>0</v>
      </c>
      <c r="I137">
        <v>100</v>
      </c>
      <c r="J137">
        <v>1</v>
      </c>
      <c r="K137" s="7">
        <v>0</v>
      </c>
      <c r="X137" s="7" t="e">
        <v>#NUM!</v>
      </c>
      <c r="Y137" s="3" t="e">
        <v>#NUM!</v>
      </c>
    </row>
    <row r="138" spans="1:27" x14ac:dyDescent="0.3">
      <c r="A138">
        <v>78</v>
      </c>
      <c r="B138" t="s">
        <v>311</v>
      </c>
      <c r="C138" t="s">
        <v>310</v>
      </c>
      <c r="D138" s="4" t="s">
        <v>310</v>
      </c>
      <c r="E138">
        <v>0</v>
      </c>
      <c r="F138">
        <v>100</v>
      </c>
      <c r="G138">
        <v>0</v>
      </c>
      <c r="H138">
        <v>0</v>
      </c>
      <c r="I138">
        <v>100</v>
      </c>
      <c r="J138">
        <v>1</v>
      </c>
      <c r="K138" s="7">
        <v>1</v>
      </c>
      <c r="L138">
        <v>1155.6451612903199</v>
      </c>
      <c r="M138">
        <v>2000</v>
      </c>
      <c r="N138">
        <v>262.107983188199</v>
      </c>
      <c r="O138">
        <v>2016</v>
      </c>
      <c r="P138">
        <v>26291.312297025899</v>
      </c>
      <c r="Q138">
        <v>2018</v>
      </c>
      <c r="R138">
        <v>70870</v>
      </c>
      <c r="S138">
        <v>2018</v>
      </c>
      <c r="T138">
        <v>97.2</v>
      </c>
      <c r="U138">
        <v>82.5</v>
      </c>
      <c r="V138">
        <v>88.7</v>
      </c>
      <c r="W138">
        <v>83.8</v>
      </c>
      <c r="X138" s="7">
        <v>0.88049999999999995</v>
      </c>
      <c r="Y138" s="3">
        <v>1</v>
      </c>
    </row>
    <row r="139" spans="1:27" x14ac:dyDescent="0.3">
      <c r="A139">
        <v>253</v>
      </c>
      <c r="B139" t="s">
        <v>258</v>
      </c>
      <c r="C139" t="s">
        <v>257</v>
      </c>
      <c r="D139" s="4" t="s">
        <v>257</v>
      </c>
      <c r="E139">
        <v>0</v>
      </c>
      <c r="F139">
        <v>100</v>
      </c>
      <c r="G139">
        <v>0</v>
      </c>
      <c r="H139">
        <v>0</v>
      </c>
      <c r="I139">
        <v>100</v>
      </c>
      <c r="J139">
        <v>1</v>
      </c>
      <c r="K139" s="7">
        <v>1</v>
      </c>
      <c r="L139">
        <v>699.14728682170596</v>
      </c>
      <c r="M139">
        <v>2000</v>
      </c>
      <c r="N139">
        <v>181.52892561983501</v>
      </c>
      <c r="O139">
        <v>2016</v>
      </c>
      <c r="P139">
        <v>120233.30942385099</v>
      </c>
      <c r="Q139">
        <v>2016</v>
      </c>
      <c r="R139">
        <v>67960</v>
      </c>
      <c r="S139">
        <v>2018</v>
      </c>
      <c r="T139">
        <v>96.7</v>
      </c>
      <c r="U139">
        <v>99.4</v>
      </c>
      <c r="V139">
        <v>80.8</v>
      </c>
      <c r="W139">
        <v>70.099999999999994</v>
      </c>
      <c r="X139" s="7">
        <v>0.86750000000000005</v>
      </c>
      <c r="Y139" s="3">
        <v>1</v>
      </c>
    </row>
    <row r="140" spans="1:27" x14ac:dyDescent="0.3">
      <c r="A140">
        <v>88</v>
      </c>
      <c r="B140" t="s">
        <v>344</v>
      </c>
      <c r="C140" t="s">
        <v>343</v>
      </c>
      <c r="D140" s="4" t="s">
        <v>343</v>
      </c>
      <c r="E140">
        <v>0</v>
      </c>
      <c r="F140">
        <v>100</v>
      </c>
      <c r="G140">
        <v>0</v>
      </c>
      <c r="H140">
        <v>0</v>
      </c>
      <c r="I140">
        <v>100</v>
      </c>
      <c r="J140">
        <v>1</v>
      </c>
      <c r="K140" s="7">
        <v>1</v>
      </c>
      <c r="N140">
        <v>285.20777045355902</v>
      </c>
      <c r="O140">
        <v>2016</v>
      </c>
      <c r="P140">
        <v>22090.505445158298</v>
      </c>
      <c r="Q140">
        <v>2018</v>
      </c>
      <c r="R140">
        <v>8430</v>
      </c>
      <c r="S140">
        <v>2018</v>
      </c>
      <c r="T140">
        <v>57.8</v>
      </c>
      <c r="U140">
        <v>78.5</v>
      </c>
      <c r="W140">
        <v>85.6</v>
      </c>
      <c r="X140" s="7">
        <v>0.73966666666666703</v>
      </c>
      <c r="Y140" s="3">
        <v>1</v>
      </c>
    </row>
    <row r="141" spans="1:27" x14ac:dyDescent="0.3">
      <c r="A141">
        <v>125</v>
      </c>
      <c r="B141" t="s">
        <v>437</v>
      </c>
      <c r="C141" t="s">
        <v>436</v>
      </c>
      <c r="D141" s="4" t="s">
        <v>436</v>
      </c>
      <c r="E141">
        <v>0</v>
      </c>
      <c r="F141">
        <v>100</v>
      </c>
      <c r="G141">
        <v>0</v>
      </c>
      <c r="H141">
        <v>0</v>
      </c>
      <c r="I141">
        <v>100</v>
      </c>
      <c r="J141">
        <v>1</v>
      </c>
      <c r="K141" s="7">
        <v>1</v>
      </c>
      <c r="O141">
        <v>2016</v>
      </c>
      <c r="P141">
        <v>5768.7447904638902</v>
      </c>
      <c r="Q141">
        <v>2018</v>
      </c>
      <c r="R141">
        <v>58770</v>
      </c>
      <c r="S141">
        <v>2018</v>
      </c>
      <c r="T141">
        <v>93.4</v>
      </c>
      <c r="U141">
        <v>50.3</v>
      </c>
      <c r="X141" s="7">
        <v>0.71850000000000003</v>
      </c>
      <c r="Y141" s="3">
        <v>1</v>
      </c>
    </row>
    <row r="142" spans="1:27" x14ac:dyDescent="0.3">
      <c r="A142">
        <v>189</v>
      </c>
      <c r="B142" t="s">
        <v>177</v>
      </c>
      <c r="C142" t="s">
        <v>176</v>
      </c>
      <c r="D142" s="4" t="s">
        <v>176</v>
      </c>
      <c r="E142">
        <v>0</v>
      </c>
      <c r="F142">
        <v>100</v>
      </c>
      <c r="G142">
        <v>0</v>
      </c>
      <c r="H142">
        <v>0</v>
      </c>
      <c r="I142">
        <v>100</v>
      </c>
      <c r="J142">
        <v>1</v>
      </c>
      <c r="K142" s="7">
        <v>1</v>
      </c>
      <c r="L142">
        <v>600.52194543297799</v>
      </c>
      <c r="M142">
        <v>2000</v>
      </c>
      <c r="N142">
        <v>112.681034482759</v>
      </c>
      <c r="O142">
        <v>2016</v>
      </c>
      <c r="P142">
        <v>24999.807470096501</v>
      </c>
      <c r="Q142">
        <v>2018</v>
      </c>
      <c r="R142">
        <v>21140</v>
      </c>
      <c r="S142">
        <v>2018</v>
      </c>
      <c r="T142">
        <v>76.3</v>
      </c>
      <c r="U142">
        <v>81.400000000000006</v>
      </c>
      <c r="V142">
        <v>76.2</v>
      </c>
      <c r="W142">
        <v>49.1</v>
      </c>
      <c r="X142" s="7">
        <v>0.70750000000000002</v>
      </c>
      <c r="Y142" s="3">
        <v>1</v>
      </c>
    </row>
    <row r="143" spans="1:27" x14ac:dyDescent="0.3">
      <c r="A143">
        <v>18</v>
      </c>
      <c r="B143" t="s">
        <v>76</v>
      </c>
      <c r="C143" t="s">
        <v>75</v>
      </c>
      <c r="D143" s="4" t="s">
        <v>75</v>
      </c>
      <c r="E143">
        <v>0</v>
      </c>
      <c r="F143">
        <v>100</v>
      </c>
      <c r="G143">
        <v>0</v>
      </c>
      <c r="H143">
        <v>0</v>
      </c>
      <c r="I143">
        <v>100</v>
      </c>
      <c r="J143">
        <v>1</v>
      </c>
      <c r="K143" s="7">
        <v>1</v>
      </c>
      <c r="L143">
        <v>322.222222222222</v>
      </c>
      <c r="M143">
        <v>1996</v>
      </c>
      <c r="N143">
        <v>131.80003121954201</v>
      </c>
      <c r="O143">
        <v>2016</v>
      </c>
      <c r="P143">
        <v>6863.5553618243202</v>
      </c>
      <c r="Q143">
        <v>2018</v>
      </c>
      <c r="R143">
        <v>5740</v>
      </c>
      <c r="S143">
        <v>2018</v>
      </c>
      <c r="T143">
        <v>48.3</v>
      </c>
      <c r="U143">
        <v>56.5</v>
      </c>
      <c r="V143">
        <v>69.5</v>
      </c>
      <c r="W143">
        <v>56.3</v>
      </c>
      <c r="X143" s="7">
        <v>0.57650000000000001</v>
      </c>
      <c r="Y143" s="3">
        <v>1</v>
      </c>
    </row>
    <row r="144" spans="1:27" x14ac:dyDescent="0.3">
      <c r="A144">
        <v>163</v>
      </c>
      <c r="B144" t="s">
        <v>456</v>
      </c>
      <c r="C144" t="s">
        <v>455</v>
      </c>
      <c r="D144" s="4" t="s">
        <v>455</v>
      </c>
      <c r="E144">
        <v>0</v>
      </c>
      <c r="F144">
        <v>100</v>
      </c>
      <c r="G144">
        <v>0</v>
      </c>
      <c r="H144">
        <v>0</v>
      </c>
      <c r="I144">
        <v>100</v>
      </c>
      <c r="J144">
        <v>1</v>
      </c>
      <c r="K144" s="7">
        <v>1</v>
      </c>
      <c r="L144">
        <v>21.9657959030257</v>
      </c>
      <c r="M144">
        <v>2008</v>
      </c>
      <c r="N144">
        <v>244.78710486431899</v>
      </c>
      <c r="O144">
        <v>2016</v>
      </c>
      <c r="P144">
        <v>6836.3409047045097</v>
      </c>
      <c r="Q144">
        <v>2018</v>
      </c>
      <c r="R144">
        <v>6390</v>
      </c>
      <c r="S144">
        <v>2018</v>
      </c>
      <c r="T144">
        <v>50.7</v>
      </c>
      <c r="U144">
        <v>55.9</v>
      </c>
      <c r="V144">
        <v>20.5</v>
      </c>
      <c r="W144">
        <v>81.400000000000006</v>
      </c>
      <c r="X144" s="7">
        <v>0.52124999999999999</v>
      </c>
      <c r="Y144" s="3">
        <v>1</v>
      </c>
    </row>
    <row r="145" spans="1:27" x14ac:dyDescent="0.3">
      <c r="A145">
        <v>67</v>
      </c>
      <c r="B145" t="s">
        <v>548</v>
      </c>
      <c r="C145" t="s">
        <v>549</v>
      </c>
      <c r="D145" s="4" t="s">
        <v>547</v>
      </c>
      <c r="E145">
        <v>0</v>
      </c>
      <c r="F145">
        <v>100</v>
      </c>
      <c r="G145">
        <v>0</v>
      </c>
      <c r="H145">
        <v>0</v>
      </c>
      <c r="I145">
        <v>100</v>
      </c>
      <c r="J145">
        <v>1</v>
      </c>
      <c r="K145" s="7">
        <v>1</v>
      </c>
      <c r="R145">
        <v>4220</v>
      </c>
      <c r="S145">
        <v>2018</v>
      </c>
      <c r="T145">
        <v>39.799999999999997</v>
      </c>
      <c r="X145" s="7">
        <v>0.39800000000000002</v>
      </c>
      <c r="Y145" s="3">
        <v>1</v>
      </c>
    </row>
    <row r="146" spans="1:27" x14ac:dyDescent="0.3">
      <c r="A146">
        <v>184</v>
      </c>
      <c r="B146" t="s">
        <v>233</v>
      </c>
      <c r="C146" t="s">
        <v>232</v>
      </c>
      <c r="D146" s="4" t="s">
        <v>232</v>
      </c>
      <c r="E146">
        <v>0</v>
      </c>
      <c r="F146">
        <v>99</v>
      </c>
      <c r="G146">
        <v>1</v>
      </c>
      <c r="H146">
        <v>0</v>
      </c>
      <c r="I146">
        <v>100</v>
      </c>
      <c r="J146">
        <v>1</v>
      </c>
      <c r="K146" s="7">
        <v>0.99</v>
      </c>
      <c r="L146">
        <v>27.315914489311201</v>
      </c>
      <c r="M146">
        <v>2000</v>
      </c>
      <c r="N146">
        <v>119.30963302752301</v>
      </c>
      <c r="O146">
        <v>2016</v>
      </c>
      <c r="P146">
        <v>15128.378025833799</v>
      </c>
      <c r="Q146">
        <v>2018</v>
      </c>
      <c r="R146">
        <v>14000</v>
      </c>
      <c r="S146">
        <v>2018</v>
      </c>
      <c r="T146">
        <v>65.900000000000006</v>
      </c>
      <c r="U146">
        <v>71.2</v>
      </c>
      <c r="V146">
        <v>23.2</v>
      </c>
      <c r="W146">
        <v>50.9</v>
      </c>
      <c r="X146" s="7">
        <v>0.52800000000000002</v>
      </c>
      <c r="Y146" s="3">
        <v>0.99</v>
      </c>
    </row>
    <row r="147" spans="1:27" x14ac:dyDescent="0.3">
      <c r="A147">
        <v>13</v>
      </c>
      <c r="B147" t="s">
        <v>80</v>
      </c>
      <c r="C147" t="s">
        <v>79</v>
      </c>
      <c r="D147" s="4" t="s">
        <v>79</v>
      </c>
      <c r="E147">
        <v>0</v>
      </c>
      <c r="F147">
        <v>98</v>
      </c>
      <c r="G147">
        <v>1</v>
      </c>
      <c r="H147">
        <v>0</v>
      </c>
      <c r="I147">
        <v>99</v>
      </c>
      <c r="J147">
        <v>0.99</v>
      </c>
      <c r="K147" s="7">
        <v>0.98989898989898994</v>
      </c>
      <c r="L147">
        <v>118.86841676178101</v>
      </c>
      <c r="M147">
        <v>2000</v>
      </c>
      <c r="N147">
        <v>146.61864045822401</v>
      </c>
      <c r="O147">
        <v>2016</v>
      </c>
      <c r="P147">
        <v>11533.0301345231</v>
      </c>
      <c r="Q147">
        <v>2018</v>
      </c>
      <c r="R147">
        <v>5670</v>
      </c>
      <c r="S147">
        <v>2018</v>
      </c>
      <c r="T147">
        <v>47.6</v>
      </c>
      <c r="U147">
        <v>65.5</v>
      </c>
      <c r="V147">
        <v>45.7</v>
      </c>
      <c r="W147">
        <v>63.5</v>
      </c>
      <c r="X147" s="7">
        <v>0.55574999999999997</v>
      </c>
      <c r="Y147" s="3">
        <v>0.98555749999999998</v>
      </c>
    </row>
    <row r="148" spans="1:27" x14ac:dyDescent="0.3">
      <c r="A148">
        <v>199</v>
      </c>
      <c r="B148" t="s">
        <v>360</v>
      </c>
      <c r="C148" t="s">
        <v>359</v>
      </c>
      <c r="D148" s="4" t="s">
        <v>359</v>
      </c>
      <c r="E148">
        <v>0</v>
      </c>
      <c r="F148">
        <v>95</v>
      </c>
      <c r="G148">
        <v>0</v>
      </c>
      <c r="H148">
        <v>5</v>
      </c>
      <c r="I148">
        <v>100</v>
      </c>
      <c r="J148">
        <v>1</v>
      </c>
      <c r="K148" s="7">
        <v>0.95</v>
      </c>
      <c r="L148">
        <v>480.52164261931199</v>
      </c>
      <c r="M148">
        <v>1995</v>
      </c>
      <c r="N148">
        <v>1723.3893140589601</v>
      </c>
      <c r="O148">
        <v>2016</v>
      </c>
      <c r="P148">
        <v>18008.2145237361</v>
      </c>
      <c r="Q148">
        <v>2018</v>
      </c>
      <c r="R148">
        <v>10590</v>
      </c>
      <c r="S148">
        <v>2018</v>
      </c>
      <c r="T148">
        <v>62.6</v>
      </c>
      <c r="U148">
        <v>75.099999999999994</v>
      </c>
      <c r="V148">
        <v>72.2</v>
      </c>
      <c r="W148">
        <v>99.4</v>
      </c>
      <c r="X148" s="7">
        <v>0.77324999999999999</v>
      </c>
      <c r="Y148" s="3">
        <v>0.95</v>
      </c>
    </row>
    <row r="149" spans="1:27" x14ac:dyDescent="0.3">
      <c r="A149">
        <v>234</v>
      </c>
      <c r="B149" t="s">
        <v>252</v>
      </c>
      <c r="C149" t="s">
        <v>251</v>
      </c>
      <c r="D149" s="4" t="s">
        <v>251</v>
      </c>
      <c r="E149">
        <v>0</v>
      </c>
      <c r="F149">
        <v>93</v>
      </c>
      <c r="G149">
        <v>7</v>
      </c>
      <c r="H149">
        <v>0</v>
      </c>
      <c r="I149">
        <v>100</v>
      </c>
      <c r="J149">
        <v>1</v>
      </c>
      <c r="K149" s="7">
        <v>0.93</v>
      </c>
      <c r="L149">
        <v>1481.1977715877399</v>
      </c>
      <c r="M149">
        <v>2000</v>
      </c>
      <c r="N149">
        <v>1247.93825322309</v>
      </c>
      <c r="O149">
        <v>2016</v>
      </c>
      <c r="P149">
        <v>25305.6169316286</v>
      </c>
      <c r="Q149">
        <v>2018</v>
      </c>
      <c r="R149">
        <v>61390</v>
      </c>
      <c r="S149">
        <v>2018</v>
      </c>
      <c r="T149">
        <v>94.8</v>
      </c>
      <c r="U149">
        <v>81.900000000000006</v>
      </c>
      <c r="V149">
        <v>94</v>
      </c>
      <c r="W149">
        <v>98.2</v>
      </c>
      <c r="X149" s="7">
        <v>0.92225000000000001</v>
      </c>
      <c r="Y149" s="3">
        <v>0.93</v>
      </c>
    </row>
    <row r="150" spans="1:27" x14ac:dyDescent="0.3">
      <c r="A150">
        <v>128</v>
      </c>
      <c r="B150" t="s">
        <v>470</v>
      </c>
      <c r="C150" t="s">
        <v>469</v>
      </c>
      <c r="D150" s="4" t="s">
        <v>469</v>
      </c>
      <c r="E150">
        <v>0</v>
      </c>
      <c r="F150">
        <v>90</v>
      </c>
      <c r="G150">
        <v>1</v>
      </c>
      <c r="H150">
        <v>8</v>
      </c>
      <c r="I150">
        <v>99</v>
      </c>
      <c r="J150">
        <v>0.99</v>
      </c>
      <c r="K150" s="7">
        <v>0.90909090909090895</v>
      </c>
      <c r="L150">
        <v>6600.4624277456596</v>
      </c>
      <c r="M150">
        <v>2000</v>
      </c>
      <c r="N150">
        <v>258.94060656755198</v>
      </c>
      <c r="O150">
        <v>2016</v>
      </c>
      <c r="P150">
        <v>21130.309984601401</v>
      </c>
      <c r="Q150">
        <v>2018</v>
      </c>
      <c r="R150">
        <v>24580</v>
      </c>
      <c r="S150">
        <v>2018</v>
      </c>
      <c r="T150">
        <v>78.7</v>
      </c>
      <c r="U150">
        <v>76.8</v>
      </c>
      <c r="V150">
        <v>100</v>
      </c>
      <c r="W150">
        <v>83.2</v>
      </c>
      <c r="X150" s="7">
        <v>0.84675</v>
      </c>
      <c r="Y150" s="3">
        <v>0.90846749999999998</v>
      </c>
    </row>
    <row r="151" spans="1:27" x14ac:dyDescent="0.3">
      <c r="A151">
        <v>164</v>
      </c>
      <c r="B151" t="s">
        <v>147</v>
      </c>
      <c r="C151" t="s">
        <v>146</v>
      </c>
      <c r="D151" s="4" t="s">
        <v>146</v>
      </c>
      <c r="E151">
        <v>0</v>
      </c>
      <c r="F151">
        <v>90</v>
      </c>
      <c r="G151">
        <v>0</v>
      </c>
      <c r="H151">
        <v>9</v>
      </c>
      <c r="I151">
        <v>99</v>
      </c>
      <c r="J151">
        <v>0.99</v>
      </c>
      <c r="K151" s="7">
        <v>0.90909090909090895</v>
      </c>
      <c r="L151">
        <v>298.230033919211</v>
      </c>
      <c r="M151">
        <v>2000</v>
      </c>
      <c r="N151">
        <v>196.147153167602</v>
      </c>
      <c r="O151">
        <v>2016</v>
      </c>
      <c r="P151">
        <v>26732.775137596302</v>
      </c>
      <c r="Q151">
        <v>2018</v>
      </c>
      <c r="R151">
        <v>20240</v>
      </c>
      <c r="S151">
        <v>2018</v>
      </c>
      <c r="T151">
        <v>75.400000000000006</v>
      </c>
      <c r="U151">
        <v>83.1</v>
      </c>
      <c r="V151">
        <v>66.2</v>
      </c>
      <c r="W151">
        <v>71.900000000000006</v>
      </c>
      <c r="X151" s="7">
        <v>0.74150000000000005</v>
      </c>
      <c r="Y151" s="3">
        <v>0.90741499999999997</v>
      </c>
    </row>
    <row r="152" spans="1:27" x14ac:dyDescent="0.3">
      <c r="A152">
        <v>109</v>
      </c>
      <c r="B152" t="s">
        <v>405</v>
      </c>
      <c r="C152" t="s">
        <v>404</v>
      </c>
      <c r="D152" s="4" t="s">
        <v>404</v>
      </c>
      <c r="E152">
        <v>0</v>
      </c>
      <c r="F152">
        <v>83</v>
      </c>
      <c r="G152">
        <v>6</v>
      </c>
      <c r="H152">
        <v>11</v>
      </c>
      <c r="I152">
        <v>100</v>
      </c>
      <c r="J152">
        <v>1</v>
      </c>
      <c r="K152" s="7">
        <v>0.83</v>
      </c>
      <c r="L152">
        <v>933.82405488458505</v>
      </c>
      <c r="M152">
        <v>2000</v>
      </c>
      <c r="N152">
        <v>172.817138626689</v>
      </c>
      <c r="O152">
        <v>2016</v>
      </c>
      <c r="P152">
        <v>5879.5439752221</v>
      </c>
      <c r="Q152">
        <v>2018</v>
      </c>
      <c r="R152">
        <v>14100</v>
      </c>
      <c r="S152">
        <v>2018</v>
      </c>
      <c r="T152">
        <v>66.8</v>
      </c>
      <c r="U152">
        <v>51.4</v>
      </c>
      <c r="V152">
        <v>84.8</v>
      </c>
      <c r="W152">
        <v>68.3</v>
      </c>
      <c r="X152" s="7">
        <v>0.67825000000000002</v>
      </c>
      <c r="Y152" s="3">
        <v>0.83</v>
      </c>
    </row>
    <row r="153" spans="1:27" x14ac:dyDescent="0.3">
      <c r="A153">
        <v>77</v>
      </c>
      <c r="B153" t="s">
        <v>309</v>
      </c>
      <c r="C153" t="s">
        <v>308</v>
      </c>
      <c r="D153" s="4" t="s">
        <v>308</v>
      </c>
      <c r="E153">
        <v>0</v>
      </c>
      <c r="F153">
        <v>71</v>
      </c>
      <c r="G153">
        <v>25</v>
      </c>
      <c r="H153">
        <v>4</v>
      </c>
      <c r="I153">
        <v>100</v>
      </c>
      <c r="J153">
        <v>1</v>
      </c>
      <c r="K153" s="7">
        <v>0.71</v>
      </c>
      <c r="L153">
        <v>354.412786657401</v>
      </c>
      <c r="M153">
        <v>2000</v>
      </c>
      <c r="N153">
        <v>131.865017792662</v>
      </c>
      <c r="O153">
        <v>2016</v>
      </c>
      <c r="P153">
        <v>11627.1956081315</v>
      </c>
      <c r="Q153">
        <v>2018</v>
      </c>
      <c r="R153">
        <v>17430</v>
      </c>
      <c r="S153">
        <v>2018</v>
      </c>
      <c r="T153">
        <v>73</v>
      </c>
      <c r="U153">
        <v>66.099999999999994</v>
      </c>
      <c r="V153">
        <v>70.2</v>
      </c>
      <c r="W153">
        <v>56.9</v>
      </c>
      <c r="X153" s="7">
        <v>0.66549999999999998</v>
      </c>
      <c r="Y153" s="3">
        <v>0.71</v>
      </c>
    </row>
    <row r="154" spans="1:27" x14ac:dyDescent="0.3">
      <c r="A154">
        <v>71</v>
      </c>
      <c r="B154" t="s">
        <v>313</v>
      </c>
      <c r="C154" t="s">
        <v>312</v>
      </c>
      <c r="D154" s="4" t="s">
        <v>312</v>
      </c>
      <c r="E154">
        <v>0</v>
      </c>
      <c r="F154">
        <v>66</v>
      </c>
      <c r="G154">
        <v>26</v>
      </c>
      <c r="H154">
        <v>8</v>
      </c>
      <c r="I154">
        <v>100</v>
      </c>
      <c r="J154">
        <v>1</v>
      </c>
      <c r="K154" s="7">
        <v>0.66</v>
      </c>
      <c r="L154">
        <v>575.41237113402099</v>
      </c>
      <c r="M154">
        <v>2000</v>
      </c>
      <c r="N154">
        <v>104.192546583851</v>
      </c>
      <c r="O154">
        <v>2016</v>
      </c>
      <c r="P154">
        <v>17658.026411218001</v>
      </c>
      <c r="Q154">
        <v>2018</v>
      </c>
      <c r="R154">
        <v>16510</v>
      </c>
      <c r="S154">
        <v>2018</v>
      </c>
      <c r="T154">
        <v>72</v>
      </c>
      <c r="U154">
        <v>74.599999999999994</v>
      </c>
      <c r="V154">
        <v>75.5</v>
      </c>
      <c r="W154">
        <v>46.1</v>
      </c>
      <c r="X154" s="7">
        <v>0.67049999999999998</v>
      </c>
      <c r="Y154" s="3">
        <v>0.66</v>
      </c>
    </row>
    <row r="155" spans="1:27" x14ac:dyDescent="0.3">
      <c r="A155">
        <v>22</v>
      </c>
      <c r="B155" t="s">
        <v>93</v>
      </c>
      <c r="C155" t="s">
        <v>92</v>
      </c>
      <c r="D155" s="4" t="s">
        <v>92</v>
      </c>
      <c r="E155">
        <v>0</v>
      </c>
      <c r="F155">
        <v>58</v>
      </c>
      <c r="G155">
        <v>3</v>
      </c>
      <c r="H155">
        <v>39</v>
      </c>
      <c r="I155">
        <v>100</v>
      </c>
      <c r="J155">
        <v>1</v>
      </c>
      <c r="K155" s="7">
        <v>0.57999999999999996</v>
      </c>
      <c r="N155">
        <v>141.80000000000001</v>
      </c>
      <c r="O155">
        <v>2016</v>
      </c>
      <c r="P155">
        <v>41663.994215787199</v>
      </c>
      <c r="Q155">
        <v>2018</v>
      </c>
      <c r="R155">
        <v>29660</v>
      </c>
      <c r="S155">
        <v>2018</v>
      </c>
      <c r="T155">
        <v>82.9</v>
      </c>
      <c r="U155">
        <v>88.7</v>
      </c>
      <c r="W155">
        <v>59.9</v>
      </c>
      <c r="X155" s="7">
        <v>0.77166666666666694</v>
      </c>
      <c r="Y155" s="3">
        <v>0.57999999999999996</v>
      </c>
    </row>
    <row r="156" spans="1:27" x14ac:dyDescent="0.3">
      <c r="A156">
        <v>248</v>
      </c>
      <c r="B156" t="s">
        <v>403</v>
      </c>
      <c r="C156" t="s">
        <v>402</v>
      </c>
      <c r="D156" s="4" t="s">
        <v>402</v>
      </c>
      <c r="E156">
        <v>0</v>
      </c>
      <c r="F156">
        <v>42</v>
      </c>
      <c r="G156">
        <v>1</v>
      </c>
      <c r="H156">
        <v>57</v>
      </c>
      <c r="I156">
        <v>100</v>
      </c>
      <c r="J156">
        <v>1</v>
      </c>
      <c r="K156" s="7">
        <v>0.42</v>
      </c>
      <c r="L156">
        <v>58.883248730964503</v>
      </c>
      <c r="M156">
        <v>1997</v>
      </c>
      <c r="N156">
        <v>112.052132568359</v>
      </c>
      <c r="O156">
        <v>2016</v>
      </c>
      <c r="P156">
        <v>1968.4858530264801</v>
      </c>
      <c r="Q156">
        <v>2017</v>
      </c>
      <c r="R156">
        <v>2570</v>
      </c>
      <c r="S156">
        <v>2018</v>
      </c>
      <c r="T156">
        <v>28</v>
      </c>
      <c r="U156">
        <v>28.8</v>
      </c>
      <c r="V156">
        <v>29.1</v>
      </c>
      <c r="W156">
        <v>48.5</v>
      </c>
      <c r="X156" s="7">
        <v>0.33600000000000002</v>
      </c>
      <c r="Y156" s="3">
        <v>0.42</v>
      </c>
    </row>
    <row r="157" spans="1:27" x14ac:dyDescent="0.3">
      <c r="A157">
        <v>57</v>
      </c>
      <c r="B157" t="s">
        <v>209</v>
      </c>
      <c r="C157" t="s">
        <v>208</v>
      </c>
      <c r="D157" s="4" t="s">
        <v>208</v>
      </c>
      <c r="E157">
        <v>0</v>
      </c>
      <c r="F157">
        <v>36</v>
      </c>
      <c r="G157">
        <v>30</v>
      </c>
      <c r="H157">
        <v>33</v>
      </c>
      <c r="I157">
        <v>99</v>
      </c>
      <c r="J157">
        <v>0.99</v>
      </c>
      <c r="K157" s="7">
        <v>0.36363636363636398</v>
      </c>
      <c r="L157">
        <v>0.70370370370370405</v>
      </c>
      <c r="M157">
        <v>1996</v>
      </c>
      <c r="P157">
        <v>859.52960476760597</v>
      </c>
      <c r="Q157">
        <v>2018</v>
      </c>
      <c r="R157">
        <v>750</v>
      </c>
      <c r="S157">
        <v>2018</v>
      </c>
      <c r="T157">
        <v>9</v>
      </c>
      <c r="U157">
        <v>12.4</v>
      </c>
      <c r="V157">
        <v>3.3</v>
      </c>
      <c r="X157" s="7">
        <v>8.23333333333333E-2</v>
      </c>
      <c r="Y157" s="3">
        <v>0.360823333333333</v>
      </c>
      <c r="AA157" s="1"/>
    </row>
    <row r="158" spans="1:27" x14ac:dyDescent="0.3">
      <c r="A158">
        <v>51</v>
      </c>
      <c r="B158" t="s">
        <v>201</v>
      </c>
      <c r="C158" t="s">
        <v>200</v>
      </c>
      <c r="D158" s="4" t="s">
        <v>200</v>
      </c>
      <c r="E158">
        <v>0</v>
      </c>
      <c r="F158">
        <v>29</v>
      </c>
      <c r="G158">
        <v>39</v>
      </c>
      <c r="H158">
        <v>32</v>
      </c>
      <c r="I158">
        <v>100</v>
      </c>
      <c r="J158">
        <v>1</v>
      </c>
      <c r="K158" s="7">
        <v>0.28999999999999998</v>
      </c>
      <c r="L158">
        <v>4.92151898734177</v>
      </c>
      <c r="M158">
        <v>2000</v>
      </c>
      <c r="N158">
        <v>20.876595744680898</v>
      </c>
      <c r="O158">
        <v>2016</v>
      </c>
      <c r="P158">
        <v>2934.4595399787299</v>
      </c>
      <c r="Q158">
        <v>2018</v>
      </c>
      <c r="R158">
        <v>2130</v>
      </c>
      <c r="S158">
        <v>2018</v>
      </c>
      <c r="T158">
        <v>26.1</v>
      </c>
      <c r="U158">
        <v>37.299999999999997</v>
      </c>
      <c r="V158">
        <v>9.3000000000000007</v>
      </c>
      <c r="W158">
        <v>22.2</v>
      </c>
      <c r="X158" s="7">
        <v>0.23724999999999999</v>
      </c>
      <c r="Y158" s="3">
        <v>0.28999999999999998</v>
      </c>
      <c r="AA158" s="1"/>
    </row>
    <row r="159" spans="1:27" x14ac:dyDescent="0.3">
      <c r="A159">
        <v>27</v>
      </c>
      <c r="B159" t="s">
        <v>117</v>
      </c>
      <c r="C159" t="s">
        <v>116</v>
      </c>
      <c r="D159" s="4" t="s">
        <v>116</v>
      </c>
      <c r="E159">
        <v>0</v>
      </c>
      <c r="F159">
        <v>28</v>
      </c>
      <c r="G159">
        <v>37</v>
      </c>
      <c r="H159">
        <v>34</v>
      </c>
      <c r="I159">
        <v>99</v>
      </c>
      <c r="J159">
        <v>0.99</v>
      </c>
      <c r="K159" s="7">
        <v>0.28282828282828298</v>
      </c>
      <c r="N159">
        <v>9.6675291393649196</v>
      </c>
      <c r="O159">
        <v>2016</v>
      </c>
      <c r="P159">
        <v>1080.031110675</v>
      </c>
      <c r="Q159">
        <v>2018</v>
      </c>
      <c r="R159">
        <v>1440</v>
      </c>
      <c r="S159">
        <v>2018</v>
      </c>
      <c r="T159">
        <v>18</v>
      </c>
      <c r="U159">
        <v>14.7</v>
      </c>
      <c r="W159">
        <v>12.6</v>
      </c>
      <c r="X159" s="7">
        <v>0.151</v>
      </c>
      <c r="Y159" s="3">
        <v>0.28150999999999998</v>
      </c>
      <c r="AA159" s="1"/>
    </row>
    <row r="160" spans="1:27" x14ac:dyDescent="0.3">
      <c r="A160">
        <v>49</v>
      </c>
      <c r="B160" t="s">
        <v>207</v>
      </c>
      <c r="C160" t="s">
        <v>206</v>
      </c>
      <c r="D160" s="4" t="s">
        <v>206</v>
      </c>
      <c r="E160">
        <v>0</v>
      </c>
      <c r="F160">
        <v>26</v>
      </c>
      <c r="G160">
        <v>39</v>
      </c>
      <c r="H160">
        <v>35</v>
      </c>
      <c r="I160">
        <v>100</v>
      </c>
      <c r="J160">
        <v>1</v>
      </c>
      <c r="K160" s="7">
        <v>0.26</v>
      </c>
      <c r="N160">
        <v>1.2353408986871901</v>
      </c>
      <c r="O160">
        <v>2016</v>
      </c>
      <c r="P160">
        <v>1742.8642309471099</v>
      </c>
      <c r="Q160">
        <v>2018</v>
      </c>
      <c r="R160">
        <v>710</v>
      </c>
      <c r="S160">
        <v>2018</v>
      </c>
      <c r="T160">
        <v>8.1</v>
      </c>
      <c r="U160">
        <v>26.6</v>
      </c>
      <c r="W160">
        <v>3</v>
      </c>
      <c r="X160" s="7">
        <v>0.12566666666666701</v>
      </c>
      <c r="Y160" s="3">
        <v>0.26</v>
      </c>
      <c r="AA160" s="1"/>
    </row>
    <row r="161" spans="1:27" x14ac:dyDescent="0.3">
      <c r="A161">
        <v>24</v>
      </c>
      <c r="B161" t="s">
        <v>66</v>
      </c>
      <c r="C161" t="s">
        <v>65</v>
      </c>
      <c r="D161" s="4" t="s">
        <v>65</v>
      </c>
      <c r="E161">
        <v>0</v>
      </c>
      <c r="F161">
        <v>25</v>
      </c>
      <c r="G161">
        <v>39</v>
      </c>
      <c r="H161">
        <v>36</v>
      </c>
      <c r="I161">
        <v>100</v>
      </c>
      <c r="J161">
        <v>1</v>
      </c>
      <c r="K161" s="7">
        <v>0.25</v>
      </c>
      <c r="L161">
        <v>5.7189349112425996</v>
      </c>
      <c r="M161">
        <v>1995</v>
      </c>
      <c r="N161">
        <v>21.773516601562498</v>
      </c>
      <c r="O161">
        <v>2016</v>
      </c>
      <c r="P161">
        <v>1826.4405731848699</v>
      </c>
      <c r="Q161">
        <v>2018</v>
      </c>
      <c r="R161">
        <v>670</v>
      </c>
      <c r="S161">
        <v>2018</v>
      </c>
      <c r="T161">
        <v>7.3</v>
      </c>
      <c r="U161">
        <v>28.2</v>
      </c>
      <c r="V161">
        <v>10.6</v>
      </c>
      <c r="W161">
        <v>23.4</v>
      </c>
      <c r="X161" s="7">
        <v>0.17374999999999999</v>
      </c>
      <c r="Y161" s="3">
        <v>0.25</v>
      </c>
      <c r="AA161" s="1"/>
    </row>
    <row r="162" spans="1:27" x14ac:dyDescent="0.3">
      <c r="A162">
        <v>66</v>
      </c>
      <c r="B162" t="s">
        <v>272</v>
      </c>
      <c r="C162" t="s">
        <v>271</v>
      </c>
      <c r="D162" s="4" t="s">
        <v>271</v>
      </c>
      <c r="E162">
        <v>0</v>
      </c>
      <c r="F162">
        <v>21</v>
      </c>
      <c r="G162">
        <v>40</v>
      </c>
      <c r="H162">
        <v>40</v>
      </c>
      <c r="I162">
        <v>100</v>
      </c>
      <c r="J162">
        <v>1</v>
      </c>
      <c r="K162" s="7">
        <v>0.21</v>
      </c>
      <c r="L162">
        <v>24.943774279288501</v>
      </c>
      <c r="M162">
        <v>2000</v>
      </c>
      <c r="N162">
        <v>38.180219305630402</v>
      </c>
      <c r="O162">
        <v>2016</v>
      </c>
      <c r="P162">
        <v>1288.8627152372601</v>
      </c>
      <c r="Q162">
        <v>2018</v>
      </c>
      <c r="R162">
        <v>1620</v>
      </c>
      <c r="S162">
        <v>2018</v>
      </c>
      <c r="T162">
        <v>20.399999999999999</v>
      </c>
      <c r="U162">
        <v>18.600000000000001</v>
      </c>
      <c r="V162">
        <v>21.2</v>
      </c>
      <c r="W162">
        <v>28.1</v>
      </c>
      <c r="X162" s="7">
        <v>0.22075</v>
      </c>
      <c r="Y162" s="3">
        <v>0.21</v>
      </c>
      <c r="AA162" s="1"/>
    </row>
    <row r="163" spans="1:27" x14ac:dyDescent="0.3">
      <c r="A163">
        <v>25</v>
      </c>
      <c r="B163" t="s">
        <v>60</v>
      </c>
      <c r="C163" t="s">
        <v>59</v>
      </c>
      <c r="D163" s="4" t="s">
        <v>59</v>
      </c>
      <c r="E163">
        <v>0</v>
      </c>
      <c r="F163">
        <v>20</v>
      </c>
      <c r="G163">
        <v>34</v>
      </c>
      <c r="H163">
        <v>46</v>
      </c>
      <c r="I163">
        <v>100</v>
      </c>
      <c r="J163">
        <v>1</v>
      </c>
      <c r="K163" s="7">
        <v>0.2</v>
      </c>
      <c r="N163">
        <v>5.4242583719889401</v>
      </c>
      <c r="O163">
        <v>2016</v>
      </c>
      <c r="P163">
        <v>184.936510295988</v>
      </c>
      <c r="Q163">
        <v>2018</v>
      </c>
      <c r="R163">
        <v>280</v>
      </c>
      <c r="S163">
        <v>2018</v>
      </c>
      <c r="T163">
        <v>1.4</v>
      </c>
      <c r="U163">
        <v>0.6</v>
      </c>
      <c r="W163">
        <v>9</v>
      </c>
      <c r="X163" s="7">
        <v>3.6666666666666702E-2</v>
      </c>
      <c r="Y163" s="3">
        <v>0.2</v>
      </c>
      <c r="AA163" s="1"/>
    </row>
    <row r="164" spans="1:27" x14ac:dyDescent="0.3">
      <c r="A164">
        <v>98</v>
      </c>
      <c r="B164" t="s">
        <v>367</v>
      </c>
      <c r="C164" t="s">
        <v>366</v>
      </c>
      <c r="D164" s="4" t="s">
        <v>366</v>
      </c>
      <c r="E164">
        <v>0</v>
      </c>
      <c r="F164">
        <v>20</v>
      </c>
      <c r="G164">
        <v>40</v>
      </c>
      <c r="H164">
        <v>40</v>
      </c>
      <c r="I164">
        <v>100</v>
      </c>
      <c r="J164">
        <v>1</v>
      </c>
      <c r="K164" s="7">
        <v>0.2</v>
      </c>
      <c r="L164">
        <v>9.2963386727688793E-2</v>
      </c>
      <c r="M164">
        <v>1998</v>
      </c>
      <c r="N164">
        <v>0.40209046772548102</v>
      </c>
      <c r="O164">
        <v>2016</v>
      </c>
      <c r="P164">
        <v>540.61038144987197</v>
      </c>
      <c r="Q164">
        <v>2018</v>
      </c>
      <c r="R164">
        <v>390</v>
      </c>
      <c r="S164">
        <v>2018</v>
      </c>
      <c r="T164">
        <v>2.4</v>
      </c>
      <c r="U164">
        <v>6.2</v>
      </c>
      <c r="V164">
        <v>0.7</v>
      </c>
      <c r="W164">
        <v>1.2</v>
      </c>
      <c r="X164" s="7">
        <v>2.6249999999999999E-2</v>
      </c>
      <c r="Y164" s="3">
        <v>0.2</v>
      </c>
      <c r="AA164" s="1"/>
    </row>
    <row r="165" spans="1:27" x14ac:dyDescent="0.3">
      <c r="A165">
        <v>48</v>
      </c>
      <c r="B165" t="s">
        <v>195</v>
      </c>
      <c r="C165" t="s">
        <v>194</v>
      </c>
      <c r="D165" s="4" t="s">
        <v>194</v>
      </c>
      <c r="E165">
        <v>0</v>
      </c>
      <c r="F165">
        <v>15</v>
      </c>
      <c r="G165">
        <v>24</v>
      </c>
      <c r="H165">
        <v>62</v>
      </c>
      <c r="I165">
        <v>100</v>
      </c>
      <c r="J165">
        <v>1</v>
      </c>
      <c r="K165" s="7">
        <v>0.15</v>
      </c>
      <c r="N165">
        <v>26.766400240384598</v>
      </c>
      <c r="O165">
        <v>2016</v>
      </c>
      <c r="P165">
        <v>4865.7213596422498</v>
      </c>
      <c r="Q165">
        <v>2018</v>
      </c>
      <c r="R165">
        <v>6830</v>
      </c>
      <c r="S165">
        <v>2018</v>
      </c>
      <c r="T165">
        <v>53.1</v>
      </c>
      <c r="U165">
        <v>46.9</v>
      </c>
      <c r="W165">
        <v>26.3</v>
      </c>
      <c r="X165" s="7">
        <v>0.42099999999999999</v>
      </c>
      <c r="Y165" s="3">
        <v>0.15</v>
      </c>
    </row>
    <row r="166" spans="1:27" x14ac:dyDescent="0.3">
      <c r="A166">
        <v>15</v>
      </c>
      <c r="B166" t="s">
        <v>64</v>
      </c>
      <c r="C166" t="s">
        <v>63</v>
      </c>
      <c r="D166" s="4" t="s">
        <v>63</v>
      </c>
      <c r="E166">
        <v>0</v>
      </c>
      <c r="F166">
        <v>15</v>
      </c>
      <c r="G166">
        <v>35</v>
      </c>
      <c r="H166">
        <v>50</v>
      </c>
      <c r="I166">
        <v>100</v>
      </c>
      <c r="J166">
        <v>1</v>
      </c>
      <c r="K166" s="7">
        <v>0.15</v>
      </c>
      <c r="L166">
        <v>0.80888888888888899</v>
      </c>
      <c r="M166">
        <v>1998</v>
      </c>
      <c r="N166">
        <v>14.747607421874999</v>
      </c>
      <c r="O166">
        <v>2016</v>
      </c>
      <c r="P166">
        <v>1142.4536475155901</v>
      </c>
      <c r="Q166">
        <v>2018</v>
      </c>
      <c r="R166">
        <v>870</v>
      </c>
      <c r="S166">
        <v>2018</v>
      </c>
      <c r="T166">
        <v>11.8</v>
      </c>
      <c r="U166">
        <v>15.3</v>
      </c>
      <c r="V166">
        <v>4</v>
      </c>
      <c r="W166">
        <v>18.600000000000001</v>
      </c>
      <c r="X166" s="7">
        <v>0.12425</v>
      </c>
      <c r="Y166" s="3">
        <v>0.15</v>
      </c>
      <c r="AA166" s="1"/>
    </row>
    <row r="167" spans="1:27" x14ac:dyDescent="0.3">
      <c r="A167">
        <v>113</v>
      </c>
      <c r="B167" t="s">
        <v>428</v>
      </c>
      <c r="C167" t="s">
        <v>427</v>
      </c>
      <c r="D167" s="4" t="s">
        <v>427</v>
      </c>
      <c r="E167">
        <v>0</v>
      </c>
      <c r="F167">
        <v>15</v>
      </c>
      <c r="G167">
        <v>28</v>
      </c>
      <c r="H167">
        <v>58</v>
      </c>
      <c r="I167">
        <v>100</v>
      </c>
      <c r="J167">
        <v>1</v>
      </c>
      <c r="K167" s="7">
        <v>0.15</v>
      </c>
      <c r="L167">
        <v>0.66666666666666696</v>
      </c>
      <c r="M167">
        <v>2000</v>
      </c>
      <c r="N167">
        <v>10.857498034389099</v>
      </c>
      <c r="O167">
        <v>2016</v>
      </c>
      <c r="P167">
        <v>602.04655884670603</v>
      </c>
      <c r="Q167">
        <v>2018</v>
      </c>
      <c r="R167">
        <v>780</v>
      </c>
      <c r="S167">
        <v>2018</v>
      </c>
      <c r="T167">
        <v>9.5</v>
      </c>
      <c r="U167">
        <v>8.5</v>
      </c>
      <c r="V167">
        <v>2.6</v>
      </c>
      <c r="W167">
        <v>13.2</v>
      </c>
      <c r="X167" s="7">
        <v>8.4500000000000006E-2</v>
      </c>
      <c r="Y167" s="3">
        <v>0.15</v>
      </c>
      <c r="AA167" s="1"/>
    </row>
    <row r="168" spans="1:27" x14ac:dyDescent="0.3">
      <c r="A168">
        <v>46</v>
      </c>
      <c r="B168" t="s">
        <v>121</v>
      </c>
      <c r="C168" t="s">
        <v>120</v>
      </c>
      <c r="D168" s="4" t="s">
        <v>120</v>
      </c>
      <c r="E168">
        <v>0</v>
      </c>
      <c r="F168">
        <v>14</v>
      </c>
      <c r="G168">
        <v>40</v>
      </c>
      <c r="H168">
        <v>46</v>
      </c>
      <c r="I168">
        <v>100</v>
      </c>
      <c r="J168">
        <v>1</v>
      </c>
      <c r="K168" s="7">
        <v>0.14000000000000001</v>
      </c>
      <c r="N168">
        <v>1.84409088134766</v>
      </c>
      <c r="O168">
        <v>2016</v>
      </c>
      <c r="P168">
        <v>1001.86395044397</v>
      </c>
      <c r="Q168">
        <v>2018</v>
      </c>
      <c r="R168">
        <v>1640</v>
      </c>
      <c r="S168">
        <v>2018</v>
      </c>
      <c r="T168">
        <v>20.9</v>
      </c>
      <c r="U168">
        <v>13.6</v>
      </c>
      <c r="W168">
        <v>4.2</v>
      </c>
      <c r="X168" s="7">
        <v>0.129</v>
      </c>
      <c r="Y168" s="3">
        <v>0.14000000000000001</v>
      </c>
      <c r="AA168" s="1"/>
    </row>
    <row r="169" spans="1:27" x14ac:dyDescent="0.3">
      <c r="A169">
        <v>29</v>
      </c>
      <c r="B169" t="s">
        <v>99</v>
      </c>
      <c r="C169" t="s">
        <v>98</v>
      </c>
      <c r="D169" s="4" t="s">
        <v>98</v>
      </c>
      <c r="E169">
        <v>0</v>
      </c>
      <c r="F169">
        <v>13</v>
      </c>
      <c r="G169">
        <v>33</v>
      </c>
      <c r="H169">
        <v>55</v>
      </c>
      <c r="I169">
        <v>100</v>
      </c>
      <c r="J169">
        <v>1</v>
      </c>
      <c r="K169" s="7">
        <v>0.13</v>
      </c>
      <c r="N169">
        <v>0.34097222434149799</v>
      </c>
      <c r="O169">
        <v>2015</v>
      </c>
      <c r="P169">
        <v>408.66984176871398</v>
      </c>
      <c r="Q169">
        <v>2018</v>
      </c>
      <c r="R169">
        <v>490</v>
      </c>
      <c r="S169">
        <v>2018</v>
      </c>
      <c r="T169">
        <v>3.8</v>
      </c>
      <c r="U169">
        <v>3.4</v>
      </c>
      <c r="W169">
        <v>0.6</v>
      </c>
      <c r="X169" s="7">
        <v>2.5999999999999999E-2</v>
      </c>
      <c r="Y169" s="3">
        <v>0.13</v>
      </c>
      <c r="AA169" s="1"/>
    </row>
    <row r="170" spans="1:27" x14ac:dyDescent="0.3">
      <c r="A170">
        <v>188</v>
      </c>
      <c r="B170" t="s">
        <v>171</v>
      </c>
      <c r="C170" t="s">
        <v>170</v>
      </c>
      <c r="D170" s="4" t="s">
        <v>170</v>
      </c>
      <c r="E170">
        <v>0</v>
      </c>
      <c r="F170">
        <v>12</v>
      </c>
      <c r="G170">
        <v>46</v>
      </c>
      <c r="H170">
        <v>42</v>
      </c>
      <c r="I170">
        <v>100</v>
      </c>
      <c r="J170">
        <v>1</v>
      </c>
      <c r="K170" s="7">
        <v>0.12</v>
      </c>
      <c r="L170">
        <v>8.2678571428571406</v>
      </c>
      <c r="M170">
        <v>2000</v>
      </c>
      <c r="N170">
        <v>2.7860289642776199</v>
      </c>
      <c r="O170">
        <v>2016</v>
      </c>
      <c r="R170">
        <v>720</v>
      </c>
      <c r="S170">
        <v>2011</v>
      </c>
      <c r="T170">
        <v>8.5</v>
      </c>
      <c r="V170">
        <v>13.2</v>
      </c>
      <c r="W170">
        <v>6</v>
      </c>
      <c r="X170" s="7">
        <v>9.2333333333333295E-2</v>
      </c>
      <c r="Y170" s="3">
        <v>0.12</v>
      </c>
      <c r="AA170" s="1"/>
    </row>
    <row r="171" spans="1:27" x14ac:dyDescent="0.3">
      <c r="A171">
        <v>124</v>
      </c>
      <c r="B171" t="s">
        <v>445</v>
      </c>
      <c r="C171" t="s">
        <v>444</v>
      </c>
      <c r="D171" s="4" t="s">
        <v>444</v>
      </c>
      <c r="E171">
        <v>0</v>
      </c>
      <c r="F171">
        <v>11</v>
      </c>
      <c r="G171">
        <v>24</v>
      </c>
      <c r="H171">
        <v>65</v>
      </c>
      <c r="I171">
        <v>100</v>
      </c>
      <c r="J171">
        <v>1</v>
      </c>
      <c r="K171" s="7">
        <v>0.11</v>
      </c>
      <c r="L171">
        <v>1.6735537190082601</v>
      </c>
      <c r="M171">
        <v>1997</v>
      </c>
      <c r="P171">
        <v>1240.9921979717799</v>
      </c>
      <c r="Q171">
        <v>2018</v>
      </c>
      <c r="R171">
        <v>490</v>
      </c>
      <c r="S171">
        <v>2018</v>
      </c>
      <c r="T171">
        <v>3.8</v>
      </c>
      <c r="U171">
        <v>17.5</v>
      </c>
      <c r="V171">
        <v>6</v>
      </c>
      <c r="X171" s="7">
        <v>9.0999999999999998E-2</v>
      </c>
      <c r="Y171" s="3">
        <v>0.11</v>
      </c>
      <c r="AA171" s="1"/>
    </row>
    <row r="172" spans="1:27" x14ac:dyDescent="0.3">
      <c r="A172">
        <v>30</v>
      </c>
      <c r="B172" t="s">
        <v>484</v>
      </c>
      <c r="C172" t="s">
        <v>483</v>
      </c>
      <c r="D172" s="4" t="s">
        <v>483</v>
      </c>
      <c r="E172">
        <v>0</v>
      </c>
      <c r="F172">
        <v>10</v>
      </c>
      <c r="G172">
        <v>38</v>
      </c>
      <c r="H172">
        <v>52</v>
      </c>
      <c r="I172">
        <v>100</v>
      </c>
      <c r="J172">
        <v>1</v>
      </c>
      <c r="K172" s="7">
        <v>0.1</v>
      </c>
      <c r="P172">
        <v>1419.99967390496</v>
      </c>
      <c r="Q172">
        <v>2018</v>
      </c>
      <c r="R172">
        <v>670</v>
      </c>
      <c r="S172">
        <v>2018</v>
      </c>
      <c r="T172">
        <v>7.3</v>
      </c>
      <c r="U172">
        <v>20.3</v>
      </c>
      <c r="X172" s="7">
        <v>0.13800000000000001</v>
      </c>
      <c r="Y172" s="3">
        <v>0.1</v>
      </c>
      <c r="AA172" s="1"/>
    </row>
    <row r="173" spans="1:27" x14ac:dyDescent="0.3">
      <c r="A173">
        <v>179</v>
      </c>
      <c r="B173" t="s">
        <v>82</v>
      </c>
      <c r="C173" t="s">
        <v>81</v>
      </c>
      <c r="D173" s="4" t="s">
        <v>81</v>
      </c>
      <c r="E173">
        <v>0</v>
      </c>
      <c r="F173">
        <v>9</v>
      </c>
      <c r="G173">
        <v>91</v>
      </c>
      <c r="H173">
        <v>0</v>
      </c>
      <c r="I173">
        <v>100</v>
      </c>
      <c r="J173">
        <v>1</v>
      </c>
      <c r="K173" s="7">
        <v>0.09</v>
      </c>
      <c r="N173">
        <v>466.24886067708297</v>
      </c>
      <c r="O173">
        <v>2016</v>
      </c>
      <c r="P173">
        <v>4489.5020375197801</v>
      </c>
      <c r="Q173">
        <v>2018</v>
      </c>
      <c r="R173">
        <v>4470</v>
      </c>
      <c r="S173">
        <v>2018</v>
      </c>
      <c r="T173">
        <v>42.2</v>
      </c>
      <c r="U173">
        <v>44.6</v>
      </c>
      <c r="W173">
        <v>92.8</v>
      </c>
      <c r="X173" s="7">
        <v>0.59866666666666701</v>
      </c>
      <c r="Y173" s="3">
        <v>0.09</v>
      </c>
    </row>
    <row r="174" spans="1:27" x14ac:dyDescent="0.3">
      <c r="A174">
        <v>110</v>
      </c>
      <c r="B174" t="s">
        <v>408</v>
      </c>
      <c r="C174" t="s">
        <v>407</v>
      </c>
      <c r="D174" s="4" t="s">
        <v>407</v>
      </c>
      <c r="E174">
        <v>0</v>
      </c>
      <c r="F174">
        <v>8</v>
      </c>
      <c r="G174">
        <v>92</v>
      </c>
      <c r="H174">
        <v>0</v>
      </c>
      <c r="I174">
        <v>100</v>
      </c>
      <c r="J174">
        <v>1</v>
      </c>
      <c r="K174" s="7">
        <v>0.08</v>
      </c>
      <c r="L174">
        <v>501.17252290847</v>
      </c>
      <c r="M174">
        <v>2000</v>
      </c>
      <c r="P174">
        <v>50660.913863348404</v>
      </c>
      <c r="Q174">
        <v>2010</v>
      </c>
      <c r="R174">
        <v>21100</v>
      </c>
      <c r="S174">
        <v>2018</v>
      </c>
      <c r="T174">
        <v>75.8</v>
      </c>
      <c r="U174">
        <v>92.7</v>
      </c>
      <c r="V174">
        <v>73.5</v>
      </c>
      <c r="X174" s="7">
        <v>0.80666666666666698</v>
      </c>
      <c r="Y174" s="3">
        <v>0.08</v>
      </c>
    </row>
    <row r="175" spans="1:27" x14ac:dyDescent="0.3">
      <c r="A175">
        <v>142</v>
      </c>
      <c r="B175" t="s">
        <v>488</v>
      </c>
      <c r="C175" t="s">
        <v>487</v>
      </c>
      <c r="D175" s="4" t="s">
        <v>487</v>
      </c>
      <c r="E175">
        <v>0</v>
      </c>
      <c r="F175">
        <v>8</v>
      </c>
      <c r="G175">
        <v>30</v>
      </c>
      <c r="H175">
        <v>62</v>
      </c>
      <c r="I175">
        <v>100</v>
      </c>
      <c r="J175">
        <v>1</v>
      </c>
      <c r="K175" s="7">
        <v>0.08</v>
      </c>
      <c r="L175">
        <v>0.32</v>
      </c>
      <c r="M175">
        <v>2000</v>
      </c>
      <c r="N175">
        <v>11.0261247051887</v>
      </c>
      <c r="O175">
        <v>2016</v>
      </c>
      <c r="P175">
        <v>1160.4361165739299</v>
      </c>
      <c r="Q175">
        <v>2018</v>
      </c>
      <c r="R175">
        <v>660</v>
      </c>
      <c r="S175">
        <v>2018</v>
      </c>
      <c r="T175">
        <v>6.6</v>
      </c>
      <c r="U175">
        <v>15.8</v>
      </c>
      <c r="V175">
        <v>2</v>
      </c>
      <c r="W175">
        <v>13.8</v>
      </c>
      <c r="X175" s="7">
        <v>9.5500000000000002E-2</v>
      </c>
      <c r="Y175" s="3">
        <v>0.08</v>
      </c>
      <c r="AA175" s="1"/>
    </row>
    <row r="176" spans="1:27" x14ac:dyDescent="0.3">
      <c r="A176">
        <v>223</v>
      </c>
      <c r="B176" t="s">
        <v>215</v>
      </c>
      <c r="C176" t="s">
        <v>214</v>
      </c>
      <c r="D176" s="4" t="s">
        <v>214</v>
      </c>
      <c r="E176">
        <v>0</v>
      </c>
      <c r="F176">
        <v>7</v>
      </c>
      <c r="G176">
        <v>93</v>
      </c>
      <c r="H176">
        <v>0</v>
      </c>
      <c r="I176">
        <v>100</v>
      </c>
      <c r="J176">
        <v>1</v>
      </c>
      <c r="K176" s="7">
        <v>7.0000000000000007E-2</v>
      </c>
      <c r="L176">
        <v>120</v>
      </c>
      <c r="M176">
        <v>1999</v>
      </c>
      <c r="R176">
        <v>9650</v>
      </c>
      <c r="S176">
        <v>2018</v>
      </c>
      <c r="T176">
        <v>61.1</v>
      </c>
      <c r="V176">
        <v>47</v>
      </c>
      <c r="X176" s="7">
        <v>0.54049999999999998</v>
      </c>
      <c r="Y176" s="3">
        <v>7.0000000000000007E-2</v>
      </c>
    </row>
    <row r="177" spans="1:27" x14ac:dyDescent="0.3">
      <c r="A177">
        <v>187</v>
      </c>
      <c r="B177" t="s">
        <v>211</v>
      </c>
      <c r="C177" t="s">
        <v>210</v>
      </c>
      <c r="D177" s="4" t="s">
        <v>210</v>
      </c>
      <c r="E177">
        <v>0</v>
      </c>
      <c r="F177">
        <v>7</v>
      </c>
      <c r="G177">
        <v>27</v>
      </c>
      <c r="H177">
        <v>66</v>
      </c>
      <c r="I177">
        <v>100</v>
      </c>
      <c r="J177">
        <v>1</v>
      </c>
      <c r="K177" s="7">
        <v>7.0000000000000007E-2</v>
      </c>
      <c r="P177">
        <v>1679.66519127175</v>
      </c>
      <c r="Q177">
        <v>2018</v>
      </c>
      <c r="R177">
        <v>6840</v>
      </c>
      <c r="S177">
        <v>2018</v>
      </c>
      <c r="T177">
        <v>53.6</v>
      </c>
      <c r="U177">
        <v>24.3</v>
      </c>
      <c r="X177" s="7">
        <v>0.38950000000000001</v>
      </c>
      <c r="Y177" s="3">
        <v>7.0000000000000007E-2</v>
      </c>
    </row>
    <row r="178" spans="1:27" x14ac:dyDescent="0.3">
      <c r="A178">
        <v>56</v>
      </c>
      <c r="B178" t="s">
        <v>205</v>
      </c>
      <c r="C178" t="s">
        <v>204</v>
      </c>
      <c r="D178" s="4" t="s">
        <v>204</v>
      </c>
      <c r="E178">
        <v>0</v>
      </c>
      <c r="F178">
        <v>7</v>
      </c>
      <c r="G178">
        <v>46</v>
      </c>
      <c r="H178">
        <v>47</v>
      </c>
      <c r="I178">
        <v>100</v>
      </c>
      <c r="J178">
        <v>1</v>
      </c>
      <c r="K178" s="7">
        <v>7.0000000000000007E-2</v>
      </c>
      <c r="L178">
        <v>25.0721265704979</v>
      </c>
      <c r="M178">
        <v>2000</v>
      </c>
      <c r="N178">
        <v>1.5685838859312</v>
      </c>
      <c r="O178">
        <v>2016</v>
      </c>
      <c r="P178">
        <v>717.29659935378299</v>
      </c>
      <c r="Q178">
        <v>2018</v>
      </c>
      <c r="R178">
        <v>850</v>
      </c>
      <c r="S178">
        <v>2018</v>
      </c>
      <c r="T178">
        <v>11.4</v>
      </c>
      <c r="U178">
        <v>9.6</v>
      </c>
      <c r="V178">
        <v>21.9</v>
      </c>
      <c r="W178">
        <v>3.6</v>
      </c>
      <c r="X178" s="7">
        <v>0.11625000000000001</v>
      </c>
      <c r="Y178" s="3">
        <v>7.0000000000000007E-2</v>
      </c>
      <c r="AA178" s="1"/>
    </row>
    <row r="179" spans="1:27" x14ac:dyDescent="0.3">
      <c r="A179">
        <v>74</v>
      </c>
      <c r="B179" t="s">
        <v>291</v>
      </c>
      <c r="C179" t="s">
        <v>290</v>
      </c>
      <c r="D179" s="4" t="s">
        <v>290</v>
      </c>
      <c r="E179">
        <v>0</v>
      </c>
      <c r="F179">
        <v>7</v>
      </c>
      <c r="G179">
        <v>47</v>
      </c>
      <c r="H179">
        <v>46</v>
      </c>
      <c r="I179">
        <v>100</v>
      </c>
      <c r="J179">
        <v>1</v>
      </c>
      <c r="K179" s="7">
        <v>7.0000000000000007E-2</v>
      </c>
      <c r="P179">
        <v>1022.66019605024</v>
      </c>
      <c r="Q179">
        <v>2018</v>
      </c>
      <c r="R179">
        <v>610</v>
      </c>
      <c r="S179">
        <v>2018</v>
      </c>
      <c r="T179">
        <v>5.7</v>
      </c>
      <c r="U179">
        <v>14.1</v>
      </c>
      <c r="X179" s="7">
        <v>9.9000000000000005E-2</v>
      </c>
      <c r="Y179" s="3">
        <v>7.0000000000000007E-2</v>
      </c>
      <c r="AA179" s="1"/>
    </row>
    <row r="180" spans="1:27" x14ac:dyDescent="0.3">
      <c r="A180">
        <v>73</v>
      </c>
      <c r="B180" t="s">
        <v>306</v>
      </c>
      <c r="C180" t="s">
        <v>305</v>
      </c>
      <c r="D180" s="4" t="s">
        <v>305</v>
      </c>
      <c r="E180">
        <v>0</v>
      </c>
      <c r="F180">
        <v>6</v>
      </c>
      <c r="G180">
        <v>20</v>
      </c>
      <c r="H180">
        <v>73</v>
      </c>
      <c r="I180">
        <v>99</v>
      </c>
      <c r="J180">
        <v>0.99</v>
      </c>
      <c r="K180" s="7">
        <v>6.0606060606060601E-2</v>
      </c>
      <c r="L180">
        <v>62.5</v>
      </c>
      <c r="M180">
        <v>1995</v>
      </c>
      <c r="P180">
        <v>384.40570342172498</v>
      </c>
      <c r="Q180">
        <v>2018</v>
      </c>
      <c r="R180">
        <v>1390</v>
      </c>
      <c r="S180">
        <v>2018</v>
      </c>
      <c r="T180">
        <v>16.399999999999999</v>
      </c>
      <c r="U180">
        <v>2.2999999999999998</v>
      </c>
      <c r="V180">
        <v>31.1</v>
      </c>
      <c r="X180" s="7">
        <v>0.16600000000000001</v>
      </c>
      <c r="Y180" s="3">
        <v>6.166E-2</v>
      </c>
      <c r="AA180" s="1"/>
    </row>
    <row r="181" spans="1:27" x14ac:dyDescent="0.3">
      <c r="A181">
        <v>115</v>
      </c>
      <c r="B181" t="s">
        <v>459</v>
      </c>
      <c r="C181" t="s">
        <v>458</v>
      </c>
      <c r="D181" s="4" t="s">
        <v>458</v>
      </c>
      <c r="E181">
        <v>0</v>
      </c>
      <c r="F181">
        <v>4</v>
      </c>
      <c r="G181">
        <v>95</v>
      </c>
      <c r="H181">
        <v>1</v>
      </c>
      <c r="I181">
        <v>100</v>
      </c>
      <c r="J181">
        <v>1</v>
      </c>
      <c r="K181" s="7">
        <v>0.04</v>
      </c>
      <c r="P181">
        <v>484.38047855365699</v>
      </c>
      <c r="Q181">
        <v>2015</v>
      </c>
      <c r="R181">
        <v>1130</v>
      </c>
      <c r="S181">
        <v>2015</v>
      </c>
      <c r="T181">
        <v>13.7</v>
      </c>
      <c r="U181">
        <v>5.6</v>
      </c>
      <c r="X181" s="7">
        <v>9.6500000000000002E-2</v>
      </c>
      <c r="Y181" s="3">
        <v>0.04</v>
      </c>
      <c r="AA181" s="1"/>
    </row>
    <row r="182" spans="1:27" x14ac:dyDescent="0.3">
      <c r="A182">
        <v>151</v>
      </c>
      <c r="B182" t="s">
        <v>541</v>
      </c>
      <c r="C182" t="s">
        <v>540</v>
      </c>
      <c r="D182" s="4" t="s">
        <v>540</v>
      </c>
      <c r="E182">
        <v>0</v>
      </c>
      <c r="F182">
        <v>1</v>
      </c>
      <c r="G182">
        <v>99</v>
      </c>
      <c r="H182">
        <v>0</v>
      </c>
      <c r="I182">
        <v>100</v>
      </c>
      <c r="J182">
        <v>1</v>
      </c>
      <c r="K182" s="7">
        <v>0.01</v>
      </c>
      <c r="P182">
        <v>2598.3071248914898</v>
      </c>
      <c r="Q182">
        <v>2014</v>
      </c>
      <c r="R182">
        <v>3130</v>
      </c>
      <c r="S182">
        <v>2018</v>
      </c>
      <c r="T182">
        <v>30.8</v>
      </c>
      <c r="U182">
        <v>33.9</v>
      </c>
      <c r="X182" s="7">
        <v>0.32350000000000001</v>
      </c>
      <c r="Y182" s="3">
        <v>0.01</v>
      </c>
      <c r="AA182" s="1"/>
    </row>
    <row r="183" spans="1:27" x14ac:dyDescent="0.3">
      <c r="A183">
        <v>201</v>
      </c>
      <c r="B183" t="s">
        <v>352</v>
      </c>
      <c r="C183" t="s">
        <v>351</v>
      </c>
      <c r="D183" s="4" t="s">
        <v>351</v>
      </c>
      <c r="E183">
        <v>0</v>
      </c>
      <c r="F183">
        <v>0</v>
      </c>
      <c r="G183">
        <v>19</v>
      </c>
      <c r="H183">
        <v>80</v>
      </c>
      <c r="I183">
        <v>99</v>
      </c>
      <c r="J183">
        <v>0.99</v>
      </c>
      <c r="K183" s="7">
        <v>0</v>
      </c>
      <c r="L183">
        <v>7.7868852459016402</v>
      </c>
      <c r="M183">
        <v>2000</v>
      </c>
      <c r="P183">
        <v>1814.0213914111901</v>
      </c>
      <c r="Q183">
        <v>2018</v>
      </c>
      <c r="R183">
        <v>1160</v>
      </c>
      <c r="S183">
        <v>2018</v>
      </c>
      <c r="T183">
        <v>14.2</v>
      </c>
      <c r="U183">
        <v>27.7</v>
      </c>
      <c r="V183">
        <v>12.6</v>
      </c>
      <c r="X183" s="7">
        <v>0.181666666666667</v>
      </c>
      <c r="Y183" s="3">
        <v>1.81666666666667E-3</v>
      </c>
      <c r="AA183" s="1"/>
    </row>
    <row r="184" spans="1:27" x14ac:dyDescent="0.3">
      <c r="A184">
        <v>28</v>
      </c>
      <c r="B184" t="s">
        <v>139</v>
      </c>
      <c r="C184" t="s">
        <v>138</v>
      </c>
      <c r="D184" s="4" t="s">
        <v>138</v>
      </c>
      <c r="E184">
        <v>0</v>
      </c>
      <c r="F184">
        <v>0</v>
      </c>
      <c r="G184">
        <v>100</v>
      </c>
      <c r="H184">
        <v>0</v>
      </c>
      <c r="I184">
        <v>100</v>
      </c>
      <c r="J184">
        <v>1</v>
      </c>
      <c r="K184" s="7">
        <v>0</v>
      </c>
      <c r="R184">
        <v>47140</v>
      </c>
      <c r="S184">
        <v>2017</v>
      </c>
      <c r="T184">
        <v>90</v>
      </c>
      <c r="X184" s="7">
        <v>0.9</v>
      </c>
      <c r="Y184" s="3">
        <v>0</v>
      </c>
    </row>
    <row r="185" spans="1:27" x14ac:dyDescent="0.3">
      <c r="A185">
        <v>180</v>
      </c>
      <c r="B185" t="s">
        <v>84</v>
      </c>
      <c r="C185" t="s">
        <v>83</v>
      </c>
      <c r="D185" s="4" t="s">
        <v>83</v>
      </c>
      <c r="E185">
        <v>0</v>
      </c>
      <c r="F185">
        <v>0</v>
      </c>
      <c r="G185">
        <v>100</v>
      </c>
      <c r="H185">
        <v>0</v>
      </c>
      <c r="I185">
        <v>100</v>
      </c>
      <c r="J185">
        <v>1</v>
      </c>
      <c r="K185" s="7">
        <v>0</v>
      </c>
      <c r="L185">
        <v>1124.9999832362</v>
      </c>
      <c r="M185">
        <v>1998</v>
      </c>
      <c r="N185">
        <v>177.099990165234</v>
      </c>
      <c r="O185">
        <v>2016</v>
      </c>
      <c r="R185">
        <v>106140</v>
      </c>
      <c r="S185">
        <v>2013</v>
      </c>
      <c r="T185">
        <v>99.5</v>
      </c>
      <c r="V185">
        <v>88.1</v>
      </c>
      <c r="W185">
        <v>69.5</v>
      </c>
      <c r="X185" s="7">
        <v>0.85699999999999998</v>
      </c>
      <c r="Y185" s="3">
        <v>0</v>
      </c>
    </row>
    <row r="186" spans="1:27" x14ac:dyDescent="0.3">
      <c r="A186">
        <v>204</v>
      </c>
      <c r="B186" t="s">
        <v>365</v>
      </c>
      <c r="C186" t="s">
        <v>364</v>
      </c>
      <c r="D186" s="4" t="s">
        <v>364</v>
      </c>
      <c r="E186">
        <v>0</v>
      </c>
      <c r="F186">
        <v>0</v>
      </c>
      <c r="G186">
        <v>100</v>
      </c>
      <c r="H186">
        <v>0</v>
      </c>
      <c r="I186">
        <v>100</v>
      </c>
      <c r="J186">
        <v>1</v>
      </c>
      <c r="K186" s="7">
        <v>0</v>
      </c>
      <c r="L186">
        <v>2664.2857142857101</v>
      </c>
      <c r="M186">
        <v>2000</v>
      </c>
      <c r="N186">
        <v>238.141034375987</v>
      </c>
      <c r="O186">
        <v>2016</v>
      </c>
      <c r="R186">
        <v>14020</v>
      </c>
      <c r="S186">
        <v>2000</v>
      </c>
      <c r="T186">
        <v>66.400000000000006</v>
      </c>
      <c r="V186">
        <v>97.4</v>
      </c>
      <c r="W186">
        <v>80.2</v>
      </c>
      <c r="X186" s="7">
        <v>0.81333333333333302</v>
      </c>
      <c r="Y186" s="3">
        <v>0</v>
      </c>
    </row>
    <row r="187" spans="1:27" x14ac:dyDescent="0.3">
      <c r="A187">
        <v>192</v>
      </c>
      <c r="B187" t="s">
        <v>420</v>
      </c>
      <c r="C187" t="s">
        <v>419</v>
      </c>
      <c r="D187" s="4" t="s">
        <v>419</v>
      </c>
      <c r="E187">
        <v>0</v>
      </c>
      <c r="F187">
        <v>0</v>
      </c>
      <c r="G187">
        <v>100</v>
      </c>
      <c r="H187">
        <v>0</v>
      </c>
      <c r="I187">
        <v>100</v>
      </c>
      <c r="J187">
        <v>1</v>
      </c>
      <c r="K187" s="7">
        <v>0</v>
      </c>
      <c r="L187">
        <v>910</v>
      </c>
      <c r="M187">
        <v>1995</v>
      </c>
      <c r="N187">
        <v>252.03200683593801</v>
      </c>
      <c r="O187">
        <v>2016</v>
      </c>
      <c r="R187">
        <v>15760</v>
      </c>
      <c r="S187">
        <v>2000</v>
      </c>
      <c r="T187">
        <v>70.599999999999994</v>
      </c>
      <c r="V187">
        <v>83.4</v>
      </c>
      <c r="W187">
        <v>82</v>
      </c>
      <c r="X187" s="7">
        <v>0.78666666666666696</v>
      </c>
      <c r="Y187" s="3">
        <v>0</v>
      </c>
    </row>
    <row r="188" spans="1:27" x14ac:dyDescent="0.3">
      <c r="A188">
        <v>213</v>
      </c>
      <c r="B188" t="s">
        <v>504</v>
      </c>
      <c r="C188" t="s">
        <v>503</v>
      </c>
      <c r="D188" s="4" t="s">
        <v>503</v>
      </c>
      <c r="E188">
        <v>0</v>
      </c>
      <c r="F188">
        <v>0</v>
      </c>
      <c r="G188">
        <v>100</v>
      </c>
      <c r="H188">
        <v>0</v>
      </c>
      <c r="I188">
        <v>100</v>
      </c>
      <c r="J188">
        <v>1</v>
      </c>
      <c r="K188" s="7">
        <v>0</v>
      </c>
      <c r="L188">
        <v>1414.2857142857099</v>
      </c>
      <c r="M188">
        <v>2000</v>
      </c>
      <c r="N188">
        <v>356</v>
      </c>
      <c r="O188">
        <v>2016</v>
      </c>
      <c r="P188">
        <v>6123.6863949632098</v>
      </c>
      <c r="Q188">
        <v>2018</v>
      </c>
      <c r="R188">
        <v>15950</v>
      </c>
      <c r="S188">
        <v>2018</v>
      </c>
      <c r="T188">
        <v>71.599999999999994</v>
      </c>
      <c r="U188">
        <v>53.1</v>
      </c>
      <c r="V188">
        <v>90.1</v>
      </c>
      <c r="W188">
        <v>91</v>
      </c>
      <c r="X188" s="7">
        <v>0.76449999999999996</v>
      </c>
      <c r="Y188" s="3">
        <v>0</v>
      </c>
    </row>
    <row r="189" spans="1:27" x14ac:dyDescent="0.3">
      <c r="A189">
        <v>237</v>
      </c>
      <c r="B189" t="s">
        <v>74</v>
      </c>
      <c r="C189" t="s">
        <v>73</v>
      </c>
      <c r="D189" s="4" t="s">
        <v>73</v>
      </c>
      <c r="E189">
        <v>0</v>
      </c>
      <c r="F189">
        <v>0</v>
      </c>
      <c r="G189">
        <v>100</v>
      </c>
      <c r="H189">
        <v>0</v>
      </c>
      <c r="I189">
        <v>100</v>
      </c>
      <c r="J189">
        <v>1</v>
      </c>
      <c r="K189" s="7">
        <v>0</v>
      </c>
      <c r="L189">
        <v>163.333333333333</v>
      </c>
      <c r="M189">
        <v>1996</v>
      </c>
      <c r="N189">
        <v>144.017499923706</v>
      </c>
      <c r="O189">
        <v>2016</v>
      </c>
      <c r="P189">
        <v>17513.694664815299</v>
      </c>
      <c r="Q189">
        <v>2018</v>
      </c>
      <c r="R189">
        <v>30520</v>
      </c>
      <c r="S189">
        <v>2018</v>
      </c>
      <c r="T189">
        <v>83.4</v>
      </c>
      <c r="U189">
        <v>74</v>
      </c>
      <c r="V189">
        <v>54.3</v>
      </c>
      <c r="W189">
        <v>62.3</v>
      </c>
      <c r="X189" s="7">
        <v>0.68500000000000005</v>
      </c>
      <c r="Y189" s="3">
        <v>0</v>
      </c>
    </row>
    <row r="190" spans="1:27" x14ac:dyDescent="0.3">
      <c r="A190">
        <v>117</v>
      </c>
      <c r="B190" t="s">
        <v>295</v>
      </c>
      <c r="C190" t="s">
        <v>294</v>
      </c>
      <c r="D190" s="4" t="s">
        <v>294</v>
      </c>
      <c r="E190">
        <v>0</v>
      </c>
      <c r="F190">
        <v>0</v>
      </c>
      <c r="G190">
        <v>100</v>
      </c>
      <c r="H190">
        <v>0</v>
      </c>
      <c r="I190">
        <v>100</v>
      </c>
      <c r="J190">
        <v>1</v>
      </c>
      <c r="K190" s="7">
        <v>0</v>
      </c>
      <c r="L190">
        <v>675</v>
      </c>
      <c r="M190">
        <v>2000</v>
      </c>
      <c r="N190">
        <v>170.89333597819001</v>
      </c>
      <c r="O190">
        <v>2016</v>
      </c>
      <c r="P190">
        <v>5550.5692100845299</v>
      </c>
      <c r="Q190">
        <v>2018</v>
      </c>
      <c r="R190">
        <v>9560</v>
      </c>
      <c r="S190">
        <v>2018</v>
      </c>
      <c r="T190">
        <v>60.7</v>
      </c>
      <c r="U190">
        <v>48.6</v>
      </c>
      <c r="V190">
        <v>78.8</v>
      </c>
      <c r="W190">
        <v>67.7</v>
      </c>
      <c r="X190" s="7">
        <v>0.63949999999999996</v>
      </c>
      <c r="Y190" s="3">
        <v>0</v>
      </c>
    </row>
    <row r="191" spans="1:27" x14ac:dyDescent="0.3">
      <c r="A191">
        <v>12</v>
      </c>
      <c r="B191" t="s">
        <v>91</v>
      </c>
      <c r="C191" t="s">
        <v>90</v>
      </c>
      <c r="D191" s="4" t="s">
        <v>90</v>
      </c>
      <c r="E191">
        <v>0</v>
      </c>
      <c r="F191">
        <v>0</v>
      </c>
      <c r="G191">
        <v>100</v>
      </c>
      <c r="H191">
        <v>0</v>
      </c>
      <c r="I191">
        <v>100</v>
      </c>
      <c r="J191">
        <v>1</v>
      </c>
      <c r="K191" s="7">
        <v>0</v>
      </c>
      <c r="N191">
        <v>113.80428641183001</v>
      </c>
      <c r="O191">
        <v>2016</v>
      </c>
      <c r="P191">
        <v>13240.813679863701</v>
      </c>
      <c r="Q191">
        <v>2016</v>
      </c>
      <c r="R191">
        <v>15410</v>
      </c>
      <c r="S191">
        <v>2018</v>
      </c>
      <c r="T191">
        <v>69.2</v>
      </c>
      <c r="U191">
        <v>69.5</v>
      </c>
      <c r="W191">
        <v>49.7</v>
      </c>
      <c r="X191" s="7">
        <v>0.628</v>
      </c>
      <c r="Y191" s="3">
        <v>0</v>
      </c>
    </row>
    <row r="192" spans="1:27" x14ac:dyDescent="0.3">
      <c r="A192">
        <v>210</v>
      </c>
      <c r="B192" t="s">
        <v>531</v>
      </c>
      <c r="C192" t="s">
        <v>530</v>
      </c>
      <c r="D192" s="4" t="s">
        <v>530</v>
      </c>
      <c r="E192">
        <v>0</v>
      </c>
      <c r="F192">
        <v>0</v>
      </c>
      <c r="G192">
        <v>100</v>
      </c>
      <c r="H192">
        <v>0</v>
      </c>
      <c r="I192">
        <v>100</v>
      </c>
      <c r="J192">
        <v>1</v>
      </c>
      <c r="K192" s="7">
        <v>0</v>
      </c>
      <c r="L192">
        <v>208</v>
      </c>
      <c r="M192">
        <v>2000</v>
      </c>
      <c r="P192">
        <v>7939.0104232567701</v>
      </c>
      <c r="Q192">
        <v>2018</v>
      </c>
      <c r="R192">
        <v>7340</v>
      </c>
      <c r="S192">
        <v>2018</v>
      </c>
      <c r="T192">
        <v>54.5</v>
      </c>
      <c r="U192">
        <v>59.9</v>
      </c>
      <c r="V192">
        <v>57</v>
      </c>
      <c r="X192" s="7">
        <v>0.57133333333333303</v>
      </c>
      <c r="Y192" s="3">
        <v>0</v>
      </c>
    </row>
    <row r="193" spans="1:27" x14ac:dyDescent="0.3">
      <c r="A193">
        <v>38</v>
      </c>
      <c r="B193" t="s">
        <v>153</v>
      </c>
      <c r="C193" t="s">
        <v>152</v>
      </c>
      <c r="D193" s="4" t="s">
        <v>152</v>
      </c>
      <c r="E193">
        <v>0</v>
      </c>
      <c r="F193">
        <v>0</v>
      </c>
      <c r="G193">
        <v>100</v>
      </c>
      <c r="H193">
        <v>0</v>
      </c>
      <c r="I193">
        <v>100</v>
      </c>
      <c r="J193">
        <v>1</v>
      </c>
      <c r="K193" s="7">
        <v>0</v>
      </c>
      <c r="N193">
        <v>88.051668802897296</v>
      </c>
      <c r="O193">
        <v>2016</v>
      </c>
      <c r="R193">
        <v>7090</v>
      </c>
      <c r="S193">
        <v>2018</v>
      </c>
      <c r="T193">
        <v>54</v>
      </c>
      <c r="W193">
        <v>43.1</v>
      </c>
      <c r="X193" s="7">
        <v>0.48549999999999999</v>
      </c>
      <c r="Y193" s="3">
        <v>0</v>
      </c>
    </row>
    <row r="194" spans="1:27" x14ac:dyDescent="0.3">
      <c r="A194">
        <v>134</v>
      </c>
      <c r="B194" t="s">
        <v>280</v>
      </c>
      <c r="C194" t="s">
        <v>279</v>
      </c>
      <c r="D194" s="4" t="s">
        <v>279</v>
      </c>
      <c r="E194">
        <v>0</v>
      </c>
      <c r="F194">
        <v>0</v>
      </c>
      <c r="G194">
        <v>100</v>
      </c>
      <c r="H194">
        <v>0</v>
      </c>
      <c r="I194">
        <v>100</v>
      </c>
      <c r="J194">
        <v>1</v>
      </c>
      <c r="K194" s="7">
        <v>0</v>
      </c>
      <c r="L194">
        <v>207.142857142857</v>
      </c>
      <c r="M194">
        <v>2000</v>
      </c>
      <c r="N194">
        <v>0.460000014305116</v>
      </c>
      <c r="O194">
        <v>2016</v>
      </c>
      <c r="R194">
        <v>18340</v>
      </c>
      <c r="S194">
        <v>2018</v>
      </c>
      <c r="T194">
        <v>73.900000000000006</v>
      </c>
      <c r="V194">
        <v>56.3</v>
      </c>
      <c r="W194">
        <v>1.8</v>
      </c>
      <c r="X194" s="7">
        <v>0.44</v>
      </c>
      <c r="Y194" s="3">
        <v>0</v>
      </c>
    </row>
    <row r="195" spans="1:27" x14ac:dyDescent="0.3">
      <c r="A195">
        <v>177</v>
      </c>
      <c r="B195" t="s">
        <v>52</v>
      </c>
      <c r="C195" t="s">
        <v>51</v>
      </c>
      <c r="D195" s="4" t="s">
        <v>51</v>
      </c>
      <c r="E195">
        <v>0</v>
      </c>
      <c r="F195">
        <v>0</v>
      </c>
      <c r="G195">
        <v>100</v>
      </c>
      <c r="H195">
        <v>0</v>
      </c>
      <c r="I195">
        <v>100</v>
      </c>
      <c r="J195">
        <v>1</v>
      </c>
      <c r="K195" s="7">
        <v>0</v>
      </c>
      <c r="N195">
        <v>13.870000243186899</v>
      </c>
      <c r="O195">
        <v>2016</v>
      </c>
      <c r="R195">
        <v>15890</v>
      </c>
      <c r="S195">
        <v>2018</v>
      </c>
      <c r="T195">
        <v>71.099999999999994</v>
      </c>
      <c r="W195">
        <v>16.8</v>
      </c>
      <c r="X195" s="7">
        <v>0.4395</v>
      </c>
      <c r="Y195" s="3">
        <v>0</v>
      </c>
    </row>
    <row r="196" spans="1:27" x14ac:dyDescent="0.3">
      <c r="A196">
        <v>94</v>
      </c>
      <c r="B196" t="s">
        <v>363</v>
      </c>
      <c r="C196" t="s">
        <v>362</v>
      </c>
      <c r="D196" s="4" t="s">
        <v>362</v>
      </c>
      <c r="E196">
        <v>0</v>
      </c>
      <c r="F196">
        <v>0</v>
      </c>
      <c r="G196">
        <v>19</v>
      </c>
      <c r="H196">
        <v>81</v>
      </c>
      <c r="I196">
        <v>100</v>
      </c>
      <c r="J196">
        <v>1</v>
      </c>
      <c r="K196" s="7">
        <v>0</v>
      </c>
      <c r="N196">
        <v>26.106713638305699</v>
      </c>
      <c r="O196">
        <v>2016</v>
      </c>
      <c r="P196">
        <v>6867.0225503418196</v>
      </c>
      <c r="Q196">
        <v>2018</v>
      </c>
      <c r="R196">
        <v>5220</v>
      </c>
      <c r="S196">
        <v>2018</v>
      </c>
      <c r="T196">
        <v>45.5</v>
      </c>
      <c r="U196">
        <v>57.1</v>
      </c>
      <c r="W196">
        <v>25.7</v>
      </c>
      <c r="X196" s="7">
        <v>0.42766666666666697</v>
      </c>
      <c r="Y196" s="3">
        <v>0</v>
      </c>
    </row>
    <row r="197" spans="1:27" x14ac:dyDescent="0.3">
      <c r="A197">
        <v>226</v>
      </c>
      <c r="B197" t="s">
        <v>500</v>
      </c>
      <c r="C197" t="s">
        <v>499</v>
      </c>
      <c r="D197" s="4" t="s">
        <v>499</v>
      </c>
      <c r="E197">
        <v>0</v>
      </c>
      <c r="F197">
        <v>0</v>
      </c>
      <c r="G197">
        <v>100</v>
      </c>
      <c r="H197">
        <v>0</v>
      </c>
      <c r="I197">
        <v>100</v>
      </c>
      <c r="J197">
        <v>1</v>
      </c>
      <c r="K197" s="7">
        <v>0</v>
      </c>
      <c r="L197">
        <v>80</v>
      </c>
      <c r="M197">
        <v>2000</v>
      </c>
      <c r="N197">
        <v>39.300554063585103</v>
      </c>
      <c r="O197">
        <v>2016</v>
      </c>
      <c r="P197">
        <v>5631.6152617268499</v>
      </c>
      <c r="Q197">
        <v>2016</v>
      </c>
      <c r="R197">
        <v>4300</v>
      </c>
      <c r="S197">
        <v>2018</v>
      </c>
      <c r="T197">
        <v>40.799999999999997</v>
      </c>
      <c r="U197">
        <v>49.7</v>
      </c>
      <c r="V197">
        <v>36.799999999999997</v>
      </c>
      <c r="W197">
        <v>28.7</v>
      </c>
      <c r="X197" s="7">
        <v>0.39</v>
      </c>
      <c r="Y197" s="3">
        <v>0</v>
      </c>
    </row>
    <row r="198" spans="1:27" x14ac:dyDescent="0.3">
      <c r="A198">
        <v>185</v>
      </c>
      <c r="B198" t="s">
        <v>151</v>
      </c>
      <c r="C198" t="s">
        <v>150</v>
      </c>
      <c r="D198" s="4" t="s">
        <v>150</v>
      </c>
      <c r="E198">
        <v>0</v>
      </c>
      <c r="F198">
        <v>0</v>
      </c>
      <c r="G198">
        <v>0</v>
      </c>
      <c r="H198">
        <v>100</v>
      </c>
      <c r="I198">
        <v>100</v>
      </c>
      <c r="J198">
        <v>1</v>
      </c>
      <c r="K198" s="7">
        <v>0</v>
      </c>
      <c r="L198">
        <v>80</v>
      </c>
      <c r="M198">
        <v>2000</v>
      </c>
      <c r="R198">
        <v>3190</v>
      </c>
      <c r="S198">
        <v>2018</v>
      </c>
      <c r="T198">
        <v>31.8</v>
      </c>
      <c r="V198">
        <v>36.799999999999997</v>
      </c>
      <c r="X198" s="7">
        <v>0.34300000000000003</v>
      </c>
      <c r="Y198" s="3">
        <v>0</v>
      </c>
    </row>
    <row r="199" spans="1:27" x14ac:dyDescent="0.3">
      <c r="A199">
        <v>165</v>
      </c>
      <c r="B199" t="s">
        <v>193</v>
      </c>
      <c r="C199" t="s">
        <v>192</v>
      </c>
      <c r="D199" s="4" t="s">
        <v>192</v>
      </c>
      <c r="E199">
        <v>0</v>
      </c>
      <c r="F199">
        <v>0</v>
      </c>
      <c r="G199">
        <v>100</v>
      </c>
      <c r="H199">
        <v>0</v>
      </c>
      <c r="I199">
        <v>100</v>
      </c>
      <c r="J199">
        <v>1</v>
      </c>
      <c r="K199" s="7">
        <v>0</v>
      </c>
      <c r="R199">
        <v>3400</v>
      </c>
      <c r="S199">
        <v>2018</v>
      </c>
      <c r="T199">
        <v>33.200000000000003</v>
      </c>
      <c r="X199" s="7">
        <v>0.33200000000000002</v>
      </c>
      <c r="Y199" s="3">
        <v>0</v>
      </c>
      <c r="AA199" s="1"/>
    </row>
    <row r="200" spans="1:27" x14ac:dyDescent="0.3">
      <c r="A200">
        <v>198</v>
      </c>
      <c r="B200" t="s">
        <v>278</v>
      </c>
      <c r="C200" t="s">
        <v>277</v>
      </c>
      <c r="D200" s="4" t="s">
        <v>277</v>
      </c>
      <c r="E200">
        <v>0</v>
      </c>
      <c r="F200">
        <v>0</v>
      </c>
      <c r="G200">
        <v>100</v>
      </c>
      <c r="H200">
        <v>0</v>
      </c>
      <c r="I200">
        <v>100</v>
      </c>
      <c r="J200">
        <v>1</v>
      </c>
      <c r="K200" s="7">
        <v>0</v>
      </c>
      <c r="R200">
        <v>3140</v>
      </c>
      <c r="S200">
        <v>2018</v>
      </c>
      <c r="T200">
        <v>31.3</v>
      </c>
      <c r="X200" s="7">
        <v>0.313</v>
      </c>
      <c r="Y200" s="3">
        <v>0</v>
      </c>
      <c r="AA200" s="1"/>
    </row>
    <row r="201" spans="1:27" x14ac:dyDescent="0.3">
      <c r="A201">
        <v>181</v>
      </c>
      <c r="B201" t="s">
        <v>129</v>
      </c>
      <c r="C201" t="s">
        <v>128</v>
      </c>
      <c r="D201" s="4" t="s">
        <v>128</v>
      </c>
      <c r="E201">
        <v>0</v>
      </c>
      <c r="F201">
        <v>0</v>
      </c>
      <c r="G201">
        <v>100</v>
      </c>
      <c r="H201">
        <v>0</v>
      </c>
      <c r="I201">
        <v>100</v>
      </c>
      <c r="J201">
        <v>1</v>
      </c>
      <c r="K201" s="7">
        <v>0</v>
      </c>
      <c r="L201">
        <v>10.909090909090899</v>
      </c>
      <c r="M201">
        <v>2000</v>
      </c>
      <c r="P201">
        <v>3513.7646699995898</v>
      </c>
      <c r="Q201">
        <v>2018</v>
      </c>
      <c r="R201">
        <v>3420</v>
      </c>
      <c r="S201">
        <v>2018</v>
      </c>
      <c r="T201">
        <v>33.6</v>
      </c>
      <c r="U201">
        <v>40.1</v>
      </c>
      <c r="V201">
        <v>15.9</v>
      </c>
      <c r="X201" s="7">
        <v>0.29866666666666702</v>
      </c>
      <c r="Y201" s="3">
        <v>0</v>
      </c>
      <c r="AA201" s="1"/>
    </row>
    <row r="202" spans="1:27" x14ac:dyDescent="0.3">
      <c r="A202">
        <v>139</v>
      </c>
      <c r="B202" t="s">
        <v>464</v>
      </c>
      <c r="C202" t="s">
        <v>463</v>
      </c>
      <c r="D202" s="4" t="s">
        <v>463</v>
      </c>
      <c r="E202">
        <v>0</v>
      </c>
      <c r="F202">
        <v>0</v>
      </c>
      <c r="G202">
        <v>88</v>
      </c>
      <c r="H202">
        <v>12</v>
      </c>
      <c r="I202">
        <v>100</v>
      </c>
      <c r="J202">
        <v>1</v>
      </c>
      <c r="K202" s="7">
        <v>0</v>
      </c>
      <c r="P202">
        <v>1807.61703123897</v>
      </c>
      <c r="Q202">
        <v>2018</v>
      </c>
      <c r="R202">
        <v>1890</v>
      </c>
      <c r="S202">
        <v>2018</v>
      </c>
      <c r="T202">
        <v>23.2</v>
      </c>
      <c r="U202">
        <v>27.1</v>
      </c>
      <c r="X202" s="7">
        <v>0.2515</v>
      </c>
      <c r="Y202" s="3">
        <v>0</v>
      </c>
      <c r="AA202" s="1"/>
    </row>
    <row r="203" spans="1:27" x14ac:dyDescent="0.3">
      <c r="A203">
        <v>207</v>
      </c>
      <c r="B203" t="s">
        <v>443</v>
      </c>
      <c r="C203" t="s">
        <v>442</v>
      </c>
      <c r="D203" s="4" t="s">
        <v>442</v>
      </c>
      <c r="E203">
        <v>0</v>
      </c>
      <c r="F203">
        <v>0</v>
      </c>
      <c r="G203">
        <v>100</v>
      </c>
      <c r="H203">
        <v>0</v>
      </c>
      <c r="I203">
        <v>100</v>
      </c>
      <c r="J203">
        <v>1</v>
      </c>
      <c r="K203" s="7">
        <v>0</v>
      </c>
      <c r="R203">
        <v>2020</v>
      </c>
      <c r="S203">
        <v>2018</v>
      </c>
      <c r="T203">
        <v>24.6</v>
      </c>
      <c r="X203" s="7">
        <v>0.246</v>
      </c>
      <c r="Y203" s="3">
        <v>0</v>
      </c>
      <c r="AA203" s="1"/>
    </row>
    <row r="204" spans="1:27" x14ac:dyDescent="0.3">
      <c r="A204">
        <v>147</v>
      </c>
      <c r="B204" t="s">
        <v>516</v>
      </c>
      <c r="C204" t="s">
        <v>515</v>
      </c>
      <c r="D204" s="4" t="s">
        <v>515</v>
      </c>
      <c r="E204">
        <v>0</v>
      </c>
      <c r="F204">
        <v>0</v>
      </c>
      <c r="G204">
        <v>99</v>
      </c>
      <c r="H204">
        <v>1</v>
      </c>
      <c r="I204">
        <v>100</v>
      </c>
      <c r="J204">
        <v>1</v>
      </c>
      <c r="K204" s="7">
        <v>0</v>
      </c>
      <c r="N204">
        <v>1.91084784024004</v>
      </c>
      <c r="O204">
        <v>2016</v>
      </c>
      <c r="P204">
        <v>569.78958381943301</v>
      </c>
      <c r="Q204">
        <v>2018</v>
      </c>
      <c r="R204">
        <v>620</v>
      </c>
      <c r="S204">
        <v>2018</v>
      </c>
      <c r="T204">
        <v>6.2</v>
      </c>
      <c r="U204">
        <v>6.8</v>
      </c>
      <c r="W204">
        <v>4.8</v>
      </c>
      <c r="X204" s="7">
        <v>5.93333333333333E-2</v>
      </c>
      <c r="Y204" s="3">
        <v>0</v>
      </c>
      <c r="AA204" s="1"/>
    </row>
    <row r="205" spans="1:27" s="1" customFormat="1" x14ac:dyDescent="0.3">
      <c r="A205" s="1">
        <v>176</v>
      </c>
      <c r="B205" s="1" t="s">
        <v>27</v>
      </c>
      <c r="C205" s="1" t="s">
        <v>26</v>
      </c>
      <c r="D205" s="5" t="s">
        <v>26</v>
      </c>
      <c r="K205" s="8"/>
      <c r="X205" s="5" t="e">
        <v>#NUM!</v>
      </c>
      <c r="AA205"/>
    </row>
    <row r="206" spans="1:27" s="1" customFormat="1" x14ac:dyDescent="0.3">
      <c r="A206" s="1">
        <v>217</v>
      </c>
      <c r="B206" s="1" t="s">
        <v>48</v>
      </c>
      <c r="C206" s="1" t="s">
        <v>47</v>
      </c>
      <c r="D206" s="5" t="s">
        <v>47</v>
      </c>
      <c r="K206" s="8"/>
      <c r="X206" s="5" t="e">
        <v>#NUM!</v>
      </c>
      <c r="AA206"/>
    </row>
    <row r="207" spans="1:27" s="1" customFormat="1" x14ac:dyDescent="0.3">
      <c r="A207" s="1">
        <v>193</v>
      </c>
      <c r="B207" s="1" t="s">
        <v>50</v>
      </c>
      <c r="C207" s="1" t="s">
        <v>49</v>
      </c>
      <c r="D207" s="5" t="s">
        <v>49</v>
      </c>
      <c r="K207" s="8"/>
      <c r="X207" s="5" t="e">
        <v>#NUM!</v>
      </c>
      <c r="AA207"/>
    </row>
    <row r="208" spans="1:27" s="1" customFormat="1" x14ac:dyDescent="0.3">
      <c r="A208" s="1">
        <v>132</v>
      </c>
      <c r="B208" s="1" t="s">
        <v>78</v>
      </c>
      <c r="C208" s="1" t="s">
        <v>77</v>
      </c>
      <c r="D208" s="5" t="s">
        <v>77</v>
      </c>
      <c r="K208" s="8"/>
      <c r="X208" s="5" t="e">
        <v>#NUM!</v>
      </c>
      <c r="AA208"/>
    </row>
    <row r="209" spans="1:27" s="1" customFormat="1" x14ac:dyDescent="0.3">
      <c r="A209" s="1">
        <v>174</v>
      </c>
      <c r="B209" s="1" t="s">
        <v>123</v>
      </c>
      <c r="C209" s="1" t="s">
        <v>122</v>
      </c>
      <c r="D209" s="5" t="s">
        <v>122</v>
      </c>
      <c r="K209" s="8"/>
      <c r="X209" s="5" t="e">
        <v>#NUM!</v>
      </c>
      <c r="AA209"/>
    </row>
    <row r="210" spans="1:27" s="1" customFormat="1" x14ac:dyDescent="0.3">
      <c r="A210" s="1">
        <v>190</v>
      </c>
      <c r="B210" s="1" t="s">
        <v>187</v>
      </c>
      <c r="C210" s="1" t="s">
        <v>186</v>
      </c>
      <c r="D210" s="5" t="s">
        <v>186</v>
      </c>
      <c r="K210" s="8"/>
      <c r="X210" s="5" t="e">
        <v>#NUM!</v>
      </c>
      <c r="AA210"/>
    </row>
    <row r="211" spans="1:27" s="1" customFormat="1" x14ac:dyDescent="0.3">
      <c r="A211" s="1">
        <v>44</v>
      </c>
      <c r="B211" s="1" t="s">
        <v>191</v>
      </c>
      <c r="C211" s="1" t="s">
        <v>190</v>
      </c>
      <c r="D211" s="5" t="s">
        <v>190</v>
      </c>
      <c r="K211" s="8"/>
      <c r="X211" s="5" t="e">
        <v>#NUM!</v>
      </c>
      <c r="AA211"/>
    </row>
    <row r="212" spans="1:27" s="1" customFormat="1" x14ac:dyDescent="0.3">
      <c r="A212" s="1">
        <v>52</v>
      </c>
      <c r="B212" s="1" t="s">
        <v>203</v>
      </c>
      <c r="C212" s="1" t="s">
        <v>202</v>
      </c>
      <c r="D212" s="5" t="s">
        <v>202</v>
      </c>
      <c r="K212" s="8"/>
      <c r="X212" s="5" t="e">
        <v>#NUM!</v>
      </c>
      <c r="AA212"/>
    </row>
    <row r="213" spans="1:27" s="1" customFormat="1" x14ac:dyDescent="0.3">
      <c r="A213" s="1">
        <v>59</v>
      </c>
      <c r="B213" s="1" t="s">
        <v>228</v>
      </c>
      <c r="C213" s="1" t="s">
        <v>227</v>
      </c>
      <c r="D213" s="5" t="s">
        <v>227</v>
      </c>
      <c r="K213" s="8"/>
      <c r="X213" s="5" t="e">
        <v>#NUM!</v>
      </c>
      <c r="AA213"/>
    </row>
    <row r="214" spans="1:27" s="1" customFormat="1" x14ac:dyDescent="0.3">
      <c r="A214" s="1">
        <v>20</v>
      </c>
      <c r="B214" s="1" t="s">
        <v>250</v>
      </c>
      <c r="C214" s="1" t="s">
        <v>249</v>
      </c>
      <c r="D214" s="5" t="s">
        <v>249</v>
      </c>
      <c r="K214" s="8"/>
      <c r="X214" s="5" t="e">
        <v>#NUM!</v>
      </c>
      <c r="AA214"/>
    </row>
    <row r="215" spans="1:27" s="1" customFormat="1" x14ac:dyDescent="0.3">
      <c r="A215" s="1">
        <v>133</v>
      </c>
      <c r="B215" s="1" t="s">
        <v>317</v>
      </c>
      <c r="C215" s="1" t="s">
        <v>316</v>
      </c>
      <c r="D215" s="5" t="s">
        <v>316</v>
      </c>
      <c r="K215" s="8"/>
      <c r="X215" s="5" t="e">
        <v>#NUM!</v>
      </c>
      <c r="AA215"/>
    </row>
    <row r="216" spans="1:27" s="1" customFormat="1" x14ac:dyDescent="0.3">
      <c r="A216" s="1">
        <v>86</v>
      </c>
      <c r="B216" s="1" t="s">
        <v>321</v>
      </c>
      <c r="C216" s="1" t="s">
        <v>320</v>
      </c>
      <c r="D216" s="5" t="s">
        <v>320</v>
      </c>
      <c r="K216" s="8"/>
      <c r="X216" s="5" t="e">
        <v>#NUM!</v>
      </c>
      <c r="AA216"/>
    </row>
    <row r="217" spans="1:27" s="1" customFormat="1" x14ac:dyDescent="0.3">
      <c r="A217" s="1">
        <v>101</v>
      </c>
      <c r="B217" s="1" t="s">
        <v>369</v>
      </c>
      <c r="C217" s="1" t="s">
        <v>368</v>
      </c>
      <c r="D217" s="5" t="s">
        <v>368</v>
      </c>
      <c r="K217" s="8"/>
      <c r="X217" s="5" t="e">
        <v>#NUM!</v>
      </c>
      <c r="AA217"/>
    </row>
    <row r="218" spans="1:27" s="1" customFormat="1" x14ac:dyDescent="0.3">
      <c r="A218" s="1">
        <v>108</v>
      </c>
      <c r="B218" s="1" t="s">
        <v>395</v>
      </c>
      <c r="C218" s="1" t="s">
        <v>394</v>
      </c>
      <c r="D218" s="5" t="s">
        <v>394</v>
      </c>
      <c r="K218" s="8"/>
      <c r="X218" s="5" t="e">
        <v>#NUM!</v>
      </c>
      <c r="AA218"/>
    </row>
    <row r="219" spans="1:27" s="1" customFormat="1" x14ac:dyDescent="0.3">
      <c r="A219" s="1">
        <v>114</v>
      </c>
      <c r="B219" s="1" t="s">
        <v>439</v>
      </c>
      <c r="C219" s="1" t="s">
        <v>438</v>
      </c>
      <c r="D219" s="5" t="s">
        <v>438</v>
      </c>
      <c r="K219" s="8"/>
      <c r="X219" s="5" t="e">
        <v>#NUM!</v>
      </c>
      <c r="AA219"/>
    </row>
    <row r="220" spans="1:27" s="1" customFormat="1" x14ac:dyDescent="0.3">
      <c r="A220" s="1">
        <v>116</v>
      </c>
      <c r="B220" s="1" t="s">
        <v>441</v>
      </c>
      <c r="C220" s="1" t="s">
        <v>440</v>
      </c>
      <c r="D220" s="5" t="s">
        <v>440</v>
      </c>
      <c r="K220" s="8"/>
      <c r="X220" s="5" t="e">
        <v>#NUM!</v>
      </c>
      <c r="AA220"/>
    </row>
    <row r="221" spans="1:27" s="1" customFormat="1" x14ac:dyDescent="0.3">
      <c r="A221" s="1">
        <v>119</v>
      </c>
      <c r="B221" s="1" t="s">
        <v>449</v>
      </c>
      <c r="C221" s="1" t="s">
        <v>448</v>
      </c>
      <c r="D221" s="5" t="s">
        <v>448</v>
      </c>
      <c r="K221" s="8"/>
      <c r="X221" s="5" t="e">
        <v>#NUM!</v>
      </c>
      <c r="AA221"/>
    </row>
    <row r="222" spans="1:27" s="1" customFormat="1" x14ac:dyDescent="0.3">
      <c r="A222" s="1">
        <v>135</v>
      </c>
      <c r="B222" s="1" t="s">
        <v>454</v>
      </c>
      <c r="C222" s="1" t="s">
        <v>453</v>
      </c>
      <c r="D222" s="5" t="s">
        <v>453</v>
      </c>
      <c r="K222" s="8"/>
      <c r="X222" s="5" t="e">
        <v>#NUM!</v>
      </c>
      <c r="AA222"/>
    </row>
    <row r="223" spans="1:27" s="1" customFormat="1" x14ac:dyDescent="0.3">
      <c r="A223" s="1">
        <v>126</v>
      </c>
      <c r="B223" s="1" t="s">
        <v>476</v>
      </c>
      <c r="C223" s="1" t="s">
        <v>475</v>
      </c>
      <c r="D223" s="5" t="s">
        <v>475</v>
      </c>
      <c r="K223" s="8"/>
      <c r="X223" s="5" t="e">
        <v>#NUM!</v>
      </c>
      <c r="AA223"/>
    </row>
    <row r="224" spans="1:27" s="1" customFormat="1" x14ac:dyDescent="0.3">
      <c r="A224" s="1">
        <v>145</v>
      </c>
      <c r="B224" s="1" t="s">
        <v>521</v>
      </c>
      <c r="C224" s="1" t="s">
        <v>520</v>
      </c>
      <c r="D224" s="5" t="s">
        <v>520</v>
      </c>
      <c r="K224" s="8"/>
      <c r="X224" s="5" t="e">
        <v>#NUM!</v>
      </c>
      <c r="AA224"/>
    </row>
    <row r="225" spans="1:27" s="1" customFormat="1" x14ac:dyDescent="0.3">
      <c r="A225" s="1">
        <v>152</v>
      </c>
      <c r="B225" s="1" t="s">
        <v>529</v>
      </c>
      <c r="C225" s="1" t="s">
        <v>528</v>
      </c>
      <c r="D225" s="5" t="s">
        <v>528</v>
      </c>
      <c r="K225" s="8"/>
      <c r="X225" s="5" t="e">
        <v>#NUM!</v>
      </c>
      <c r="AA225"/>
    </row>
    <row r="226" spans="1:27" s="1" customFormat="1" x14ac:dyDescent="0.3">
      <c r="A226" s="1">
        <v>21</v>
      </c>
      <c r="B226" s="1" t="s">
        <v>535</v>
      </c>
      <c r="C226" s="1" t="s">
        <v>534</v>
      </c>
      <c r="D226" s="5" t="s">
        <v>534</v>
      </c>
      <c r="K226" s="8"/>
      <c r="X226" s="5" t="e">
        <v>#NUM!</v>
      </c>
      <c r="AA226"/>
    </row>
    <row r="227" spans="1:27" s="1" customFormat="1" x14ac:dyDescent="0.3">
      <c r="A227" s="1">
        <v>259</v>
      </c>
      <c r="B227" s="1" t="s">
        <v>570</v>
      </c>
      <c r="D227" s="5"/>
      <c r="K227" s="8"/>
      <c r="X227" s="5" t="e">
        <v>#NUM!</v>
      </c>
      <c r="AA227"/>
    </row>
    <row r="228" spans="1:27" s="1" customFormat="1" x14ac:dyDescent="0.3">
      <c r="A228" s="1">
        <v>260</v>
      </c>
      <c r="B228" s="1" t="s">
        <v>560</v>
      </c>
      <c r="D228" s="5"/>
      <c r="K228" s="8"/>
      <c r="X228" s="5" t="e">
        <v>#NUM!</v>
      </c>
      <c r="AA228"/>
    </row>
    <row r="229" spans="1:27" s="1" customFormat="1" x14ac:dyDescent="0.3">
      <c r="A229" s="1">
        <v>471</v>
      </c>
      <c r="B229" s="1" t="s">
        <v>566</v>
      </c>
      <c r="D229" s="5"/>
      <c r="K229" s="8"/>
      <c r="X229" s="5" t="e">
        <v>#NUM!</v>
      </c>
      <c r="AA229"/>
    </row>
    <row r="230" spans="1:27" s="1" customFormat="1" x14ac:dyDescent="0.3">
      <c r="A230" s="1">
        <v>123</v>
      </c>
      <c r="B230" s="1" t="s">
        <v>567</v>
      </c>
      <c r="D230" s="5"/>
      <c r="K230" s="8"/>
      <c r="X230" s="5" t="e">
        <v>#NUM!</v>
      </c>
      <c r="AA230"/>
    </row>
    <row r="231" spans="1:27" s="1" customFormat="1" x14ac:dyDescent="0.3">
      <c r="A231" s="1">
        <v>178</v>
      </c>
      <c r="B231" s="1" t="s">
        <v>564</v>
      </c>
      <c r="D231" s="5"/>
      <c r="K231" s="8"/>
      <c r="X231" s="5" t="e">
        <v>#NUM!</v>
      </c>
      <c r="AA231"/>
    </row>
    <row r="232" spans="1:27" s="1" customFormat="1" x14ac:dyDescent="0.3">
      <c r="A232" s="1">
        <v>97</v>
      </c>
      <c r="B232" s="1" t="s">
        <v>562</v>
      </c>
      <c r="D232" s="5"/>
      <c r="K232" s="8"/>
      <c r="X232" s="5" t="e">
        <v>#NUM!</v>
      </c>
      <c r="AA232"/>
    </row>
    <row r="233" spans="1:27" s="1" customFormat="1" x14ac:dyDescent="0.3">
      <c r="A233" s="1">
        <v>470</v>
      </c>
      <c r="B233" s="1" t="s">
        <v>563</v>
      </c>
      <c r="D233" s="5"/>
      <c r="K233" s="8"/>
      <c r="X233" s="5" t="e">
        <v>#NUM!</v>
      </c>
      <c r="AA233"/>
    </row>
    <row r="234" spans="1:27" s="1" customFormat="1" x14ac:dyDescent="0.3">
      <c r="A234" s="1">
        <v>131</v>
      </c>
      <c r="B234" s="1" t="s">
        <v>569</v>
      </c>
      <c r="D234" s="5"/>
      <c r="K234" s="8"/>
      <c r="X234" s="5" t="e">
        <v>#NUM!</v>
      </c>
      <c r="AA234"/>
    </row>
    <row r="235" spans="1:27" s="1" customFormat="1" x14ac:dyDescent="0.3">
      <c r="A235" s="1">
        <v>122</v>
      </c>
      <c r="B235" s="1" t="s">
        <v>565</v>
      </c>
      <c r="D235" s="5"/>
      <c r="K235" s="8"/>
      <c r="X235" s="5" t="e">
        <v>#NUM!</v>
      </c>
      <c r="AA235"/>
    </row>
    <row r="236" spans="1:27" s="1" customFormat="1" x14ac:dyDescent="0.3">
      <c r="A236" s="1">
        <v>255</v>
      </c>
      <c r="B236" s="1" t="s">
        <v>571</v>
      </c>
      <c r="D236" s="5"/>
      <c r="K236" s="8"/>
      <c r="X236" s="5" t="e">
        <v>#NUM!</v>
      </c>
      <c r="AA236"/>
    </row>
    <row r="237" spans="1:27" s="1" customFormat="1" x14ac:dyDescent="0.3">
      <c r="A237" s="1">
        <v>183</v>
      </c>
      <c r="B237" s="1" t="s">
        <v>572</v>
      </c>
      <c r="D237" s="5"/>
      <c r="K237" s="8"/>
      <c r="X237" s="5" t="e">
        <v>#NUM!</v>
      </c>
      <c r="AA237"/>
    </row>
    <row r="238" spans="1:27" s="1" customFormat="1" x14ac:dyDescent="0.3">
      <c r="A238" s="1">
        <v>31</v>
      </c>
      <c r="B238" s="1" t="s">
        <v>558</v>
      </c>
      <c r="D238" s="5"/>
      <c r="K238" s="8"/>
      <c r="X238" s="5" t="e">
        <v>#NUM!</v>
      </c>
      <c r="AA238"/>
    </row>
    <row r="239" spans="1:27" s="1" customFormat="1" x14ac:dyDescent="0.3">
      <c r="A239" s="1">
        <v>120</v>
      </c>
      <c r="B239" s="1" t="s">
        <v>568</v>
      </c>
      <c r="D239" s="5"/>
      <c r="K239" s="8"/>
      <c r="X239" s="5" t="e">
        <v>#NUM!</v>
      </c>
      <c r="AA239"/>
    </row>
    <row r="240" spans="1:27" s="1" customFormat="1" x14ac:dyDescent="0.3">
      <c r="A240" s="1">
        <v>472</v>
      </c>
      <c r="B240" s="1" t="s">
        <v>575</v>
      </c>
      <c r="D240" s="5"/>
      <c r="K240" s="8"/>
      <c r="X240" s="5" t="e">
        <v>#NUM!</v>
      </c>
      <c r="AA240"/>
    </row>
    <row r="241" spans="1:27" s="1" customFormat="1" x14ac:dyDescent="0.3">
      <c r="A241" s="1">
        <v>47</v>
      </c>
      <c r="B241" s="1" t="s">
        <v>559</v>
      </c>
      <c r="D241" s="5"/>
      <c r="K241" s="8"/>
      <c r="X241" s="5" t="e">
        <v>#NUM!</v>
      </c>
      <c r="AA241"/>
    </row>
    <row r="242" spans="1:27" s="1" customFormat="1" x14ac:dyDescent="0.3">
      <c r="A242" s="1">
        <v>76</v>
      </c>
      <c r="B242" s="1" t="s">
        <v>300</v>
      </c>
      <c r="C242" s="1" t="s">
        <v>299</v>
      </c>
      <c r="D242" s="5" t="s">
        <v>299</v>
      </c>
      <c r="K242" s="8"/>
      <c r="R242" s="1">
        <v>116430</v>
      </c>
      <c r="S242" s="1">
        <v>2009</v>
      </c>
      <c r="T242" s="1">
        <v>100</v>
      </c>
      <c r="X242" s="9">
        <v>1</v>
      </c>
      <c r="AA242"/>
    </row>
    <row r="243" spans="1:27" s="1" customFormat="1" x14ac:dyDescent="0.3">
      <c r="A243" s="1">
        <v>79</v>
      </c>
      <c r="B243" s="1" t="s">
        <v>315</v>
      </c>
      <c r="C243" s="1" t="s">
        <v>314</v>
      </c>
      <c r="D243" s="5" t="s">
        <v>314</v>
      </c>
      <c r="K243" s="8"/>
      <c r="R243" s="1">
        <v>79110</v>
      </c>
      <c r="S243" s="1">
        <v>2018</v>
      </c>
      <c r="T243" s="1">
        <v>98.1</v>
      </c>
      <c r="X243" s="9">
        <v>0.98099999999999998</v>
      </c>
      <c r="AA243"/>
    </row>
    <row r="244" spans="1:27" s="1" customFormat="1" x14ac:dyDescent="0.3">
      <c r="A244" s="1">
        <v>196</v>
      </c>
      <c r="B244" s="1" t="s">
        <v>246</v>
      </c>
      <c r="C244" s="1" t="s">
        <v>245</v>
      </c>
      <c r="D244" s="5" t="s">
        <v>245</v>
      </c>
      <c r="K244" s="8"/>
      <c r="R244" s="1">
        <v>75340</v>
      </c>
      <c r="S244" s="1">
        <v>2017</v>
      </c>
      <c r="T244" s="1">
        <v>97.6</v>
      </c>
      <c r="X244" s="9">
        <v>0.97599999999999998</v>
      </c>
      <c r="AA244"/>
    </row>
    <row r="245" spans="1:27" s="1" customFormat="1" x14ac:dyDescent="0.3">
      <c r="A245" s="1">
        <v>55</v>
      </c>
      <c r="B245" s="1" t="s">
        <v>106</v>
      </c>
      <c r="C245" s="1" t="s">
        <v>107</v>
      </c>
      <c r="D245" s="5" t="s">
        <v>105</v>
      </c>
      <c r="K245" s="8"/>
      <c r="R245" s="1">
        <v>66230</v>
      </c>
      <c r="S245" s="1">
        <v>2007</v>
      </c>
      <c r="T245" s="1">
        <v>96</v>
      </c>
      <c r="X245" s="9">
        <v>0.96</v>
      </c>
      <c r="AA245"/>
    </row>
    <row r="246" spans="1:27" s="1" customFormat="1" x14ac:dyDescent="0.3">
      <c r="A246" s="1">
        <v>64</v>
      </c>
      <c r="B246" s="1" t="s">
        <v>108</v>
      </c>
      <c r="C246" s="1" t="s">
        <v>109</v>
      </c>
      <c r="D246" s="5" t="s">
        <v>105</v>
      </c>
      <c r="K246" s="8"/>
      <c r="R246" s="1">
        <v>66230</v>
      </c>
      <c r="S246" s="1">
        <v>2007</v>
      </c>
      <c r="T246" s="1">
        <v>96</v>
      </c>
      <c r="X246" s="9">
        <v>0.96</v>
      </c>
      <c r="AA246"/>
    </row>
    <row r="247" spans="1:27" s="1" customFormat="1" x14ac:dyDescent="0.3">
      <c r="A247" s="1">
        <v>232</v>
      </c>
      <c r="B247" s="1" t="s">
        <v>217</v>
      </c>
      <c r="C247" s="1" t="s">
        <v>216</v>
      </c>
      <c r="D247" s="5" t="s">
        <v>216</v>
      </c>
      <c r="K247" s="8"/>
      <c r="R247" s="1">
        <v>34800</v>
      </c>
      <c r="S247" s="1">
        <v>2007</v>
      </c>
      <c r="T247" s="1">
        <v>85.3</v>
      </c>
      <c r="X247" s="5">
        <v>0.85299999999999998</v>
      </c>
      <c r="AA247"/>
    </row>
    <row r="248" spans="1:27" s="1" customFormat="1" x14ac:dyDescent="0.3">
      <c r="A248" s="1">
        <v>2</v>
      </c>
      <c r="B248" s="1" t="s">
        <v>144</v>
      </c>
      <c r="D248" s="5" t="s">
        <v>140</v>
      </c>
      <c r="K248" s="8"/>
      <c r="L248" s="1">
        <v>1454.1666441170501</v>
      </c>
      <c r="M248" s="1">
        <v>2000</v>
      </c>
      <c r="N248" s="1">
        <v>196.73875151080099</v>
      </c>
      <c r="O248" s="1">
        <v>2016</v>
      </c>
      <c r="P248" s="1">
        <v>37483.3466713772</v>
      </c>
      <c r="Q248" s="1">
        <v>2018</v>
      </c>
      <c r="R248" s="1">
        <v>28570</v>
      </c>
      <c r="S248" s="1">
        <v>2018</v>
      </c>
      <c r="T248" s="1">
        <v>81</v>
      </c>
      <c r="U248" s="1">
        <v>85.9</v>
      </c>
      <c r="V248" s="1">
        <v>92.1</v>
      </c>
      <c r="W248" s="1">
        <v>73.7</v>
      </c>
      <c r="X248" s="5">
        <v>0.83174999999999999</v>
      </c>
      <c r="AA248"/>
    </row>
    <row r="249" spans="1:27" s="1" customFormat="1" x14ac:dyDescent="0.3">
      <c r="A249" s="1">
        <v>206</v>
      </c>
      <c r="B249" s="1" t="s">
        <v>478</v>
      </c>
      <c r="C249" s="1" t="s">
        <v>477</v>
      </c>
      <c r="D249" s="5" t="s">
        <v>477</v>
      </c>
      <c r="K249" s="8"/>
      <c r="N249" s="1">
        <v>521.73331412739401</v>
      </c>
      <c r="O249" s="1">
        <v>2016</v>
      </c>
      <c r="R249" s="1">
        <v>15600</v>
      </c>
      <c r="S249" s="1">
        <v>2018</v>
      </c>
      <c r="T249" s="1">
        <v>69.7</v>
      </c>
      <c r="W249" s="1">
        <v>94.6</v>
      </c>
      <c r="X249" s="5">
        <v>0.82150000000000001</v>
      </c>
      <c r="AA249"/>
    </row>
    <row r="250" spans="1:27" s="1" customFormat="1" x14ac:dyDescent="0.3">
      <c r="A250" s="1">
        <v>251</v>
      </c>
      <c r="B250" s="1" t="s">
        <v>226</v>
      </c>
      <c r="C250" s="1" t="s">
        <v>225</v>
      </c>
      <c r="D250" s="5" t="s">
        <v>225</v>
      </c>
      <c r="K250" s="8"/>
      <c r="O250" s="1">
        <v>2016</v>
      </c>
      <c r="P250" s="1">
        <v>12638.6084514549</v>
      </c>
      <c r="Q250" s="1">
        <v>2018</v>
      </c>
      <c r="R250" s="1">
        <v>50300</v>
      </c>
      <c r="S250" s="1">
        <v>2018</v>
      </c>
      <c r="T250" s="1">
        <v>91.5</v>
      </c>
      <c r="U250" s="1">
        <v>68.400000000000006</v>
      </c>
      <c r="X250" s="5">
        <v>0.79949999999999999</v>
      </c>
      <c r="AA250"/>
    </row>
    <row r="251" spans="1:27" s="1" customFormat="1" x14ac:dyDescent="0.3">
      <c r="A251" s="1">
        <v>144</v>
      </c>
      <c r="B251" s="1" t="s">
        <v>482</v>
      </c>
      <c r="C251" s="1" t="s">
        <v>481</v>
      </c>
      <c r="D251" s="5" t="s">
        <v>481</v>
      </c>
      <c r="K251" s="8"/>
      <c r="R251" s="1">
        <v>26740</v>
      </c>
      <c r="S251" s="1">
        <v>2018</v>
      </c>
      <c r="T251" s="1">
        <v>79.599999999999994</v>
      </c>
      <c r="X251" s="5">
        <v>0.79600000000000004</v>
      </c>
      <c r="AA251"/>
    </row>
    <row r="252" spans="1:27" s="1" customFormat="1" x14ac:dyDescent="0.3">
      <c r="A252" s="1">
        <v>8</v>
      </c>
      <c r="B252" s="1" t="s">
        <v>15</v>
      </c>
      <c r="C252" s="1" t="s">
        <v>14</v>
      </c>
      <c r="D252" s="5" t="s">
        <v>14</v>
      </c>
      <c r="K252" s="8"/>
      <c r="R252" s="1">
        <v>23630</v>
      </c>
      <c r="S252" s="1">
        <v>2017</v>
      </c>
      <c r="T252" s="1">
        <v>78.2</v>
      </c>
      <c r="X252" s="5">
        <v>0.78200000000000003</v>
      </c>
      <c r="AA252"/>
    </row>
    <row r="253" spans="1:27" s="1" customFormat="1" x14ac:dyDescent="0.3">
      <c r="A253" s="1">
        <v>34</v>
      </c>
      <c r="B253" s="1" t="s">
        <v>137</v>
      </c>
      <c r="C253" s="1" t="s">
        <v>136</v>
      </c>
      <c r="D253" s="5" t="s">
        <v>136</v>
      </c>
      <c r="K253" s="8"/>
      <c r="R253" s="1">
        <v>19070</v>
      </c>
      <c r="S253" s="1">
        <v>2017</v>
      </c>
      <c r="T253" s="1">
        <v>74.400000000000006</v>
      </c>
      <c r="X253" s="5">
        <v>0.74399999999999999</v>
      </c>
      <c r="AA253"/>
    </row>
    <row r="254" spans="1:27" s="1" customFormat="1" x14ac:dyDescent="0.3">
      <c r="A254" s="1">
        <v>93</v>
      </c>
      <c r="B254" s="1" t="s">
        <v>348</v>
      </c>
      <c r="C254" s="1" t="s">
        <v>347</v>
      </c>
      <c r="D254" s="5" t="s">
        <v>347</v>
      </c>
      <c r="K254" s="8"/>
      <c r="L254" s="1">
        <v>510</v>
      </c>
      <c r="M254" s="1">
        <v>2000</v>
      </c>
      <c r="V254" s="1">
        <v>74.2</v>
      </c>
      <c r="X254" s="5">
        <v>0.74199999999999999</v>
      </c>
      <c r="AA254"/>
    </row>
    <row r="255" spans="1:27" s="1" customFormat="1" x14ac:dyDescent="0.3">
      <c r="A255" s="1">
        <v>166</v>
      </c>
      <c r="B255" s="1" t="s">
        <v>537</v>
      </c>
      <c r="C255" s="1" t="s">
        <v>536</v>
      </c>
      <c r="D255" s="5" t="s">
        <v>536</v>
      </c>
      <c r="K255" s="8"/>
      <c r="L255" s="1">
        <v>490</v>
      </c>
      <c r="M255" s="1">
        <v>2000</v>
      </c>
      <c r="V255" s="1">
        <v>72.8</v>
      </c>
      <c r="X255" s="5">
        <v>0.72799999999999998</v>
      </c>
      <c r="AA255"/>
    </row>
    <row r="256" spans="1:27" s="1" customFormat="1" x14ac:dyDescent="0.3">
      <c r="A256" s="1">
        <v>104</v>
      </c>
      <c r="B256" s="1" t="s">
        <v>401</v>
      </c>
      <c r="C256" s="1" t="s">
        <v>400</v>
      </c>
      <c r="D256" s="5" t="s">
        <v>400</v>
      </c>
      <c r="K256" s="8"/>
      <c r="R256" s="1">
        <v>17280</v>
      </c>
      <c r="S256" s="1">
        <v>2018</v>
      </c>
      <c r="T256" s="1">
        <v>72.5</v>
      </c>
      <c r="X256" s="5">
        <v>0.72499999999999998</v>
      </c>
      <c r="AA256"/>
    </row>
    <row r="257" spans="1:27" s="1" customFormat="1" x14ac:dyDescent="0.3">
      <c r="A257" s="1">
        <v>83</v>
      </c>
      <c r="B257" s="1" t="s">
        <v>327</v>
      </c>
      <c r="C257" s="1" t="s">
        <v>326</v>
      </c>
      <c r="D257" s="5" t="s">
        <v>326</v>
      </c>
      <c r="K257" s="8"/>
      <c r="N257" s="1">
        <v>314.89998854368201</v>
      </c>
      <c r="O257" s="1">
        <v>2016</v>
      </c>
      <c r="P257" s="1">
        <v>7828.6083935323604</v>
      </c>
      <c r="Q257" s="1">
        <v>2018</v>
      </c>
      <c r="R257" s="1">
        <v>9280</v>
      </c>
      <c r="S257" s="1">
        <v>2018</v>
      </c>
      <c r="T257" s="1">
        <v>59.7</v>
      </c>
      <c r="U257" s="1">
        <v>59.3</v>
      </c>
      <c r="W257" s="1">
        <v>88.6</v>
      </c>
      <c r="X257" s="5">
        <v>0.69199999999999995</v>
      </c>
      <c r="AA257"/>
    </row>
    <row r="258" spans="1:27" s="1" customFormat="1" x14ac:dyDescent="0.3">
      <c r="A258" s="1">
        <v>95</v>
      </c>
      <c r="B258" s="1" t="s">
        <v>383</v>
      </c>
      <c r="C258" s="1" t="s">
        <v>382</v>
      </c>
      <c r="D258" s="5" t="s">
        <v>382</v>
      </c>
      <c r="K258" s="8"/>
      <c r="R258" s="1">
        <v>12060</v>
      </c>
      <c r="S258" s="1">
        <v>2018</v>
      </c>
      <c r="T258" s="1">
        <v>64.5</v>
      </c>
      <c r="X258" s="5">
        <v>0.64500000000000002</v>
      </c>
      <c r="AA258"/>
    </row>
    <row r="259" spans="1:27" s="1" customFormat="1" x14ac:dyDescent="0.3">
      <c r="A259" s="1">
        <v>146</v>
      </c>
      <c r="B259" s="1" t="s">
        <v>135</v>
      </c>
      <c r="D259" s="5" t="s">
        <v>133</v>
      </c>
      <c r="K259" s="8"/>
      <c r="L259" s="1">
        <v>216.572488584475</v>
      </c>
      <c r="M259" s="1">
        <v>2000</v>
      </c>
      <c r="N259" s="1">
        <v>49.446240304487297</v>
      </c>
      <c r="O259" s="1">
        <v>2016</v>
      </c>
      <c r="P259" s="1">
        <v>3154.8530475786101</v>
      </c>
      <c r="Q259" s="1">
        <v>2018</v>
      </c>
      <c r="R259" s="1">
        <v>7480</v>
      </c>
      <c r="S259" s="1">
        <v>2016</v>
      </c>
      <c r="T259" s="1">
        <v>55.2</v>
      </c>
      <c r="U259" s="1">
        <v>38.700000000000003</v>
      </c>
      <c r="V259" s="1">
        <v>58.6</v>
      </c>
      <c r="W259" s="1">
        <v>32.6</v>
      </c>
      <c r="X259" s="5">
        <v>0.46274999999999999</v>
      </c>
      <c r="AA259"/>
    </row>
    <row r="260" spans="1:27" s="1" customFormat="1" x14ac:dyDescent="0.3">
      <c r="A260" s="1">
        <v>172</v>
      </c>
      <c r="B260" s="1" t="s">
        <v>510</v>
      </c>
      <c r="C260" s="1" t="s">
        <v>509</v>
      </c>
      <c r="D260" s="5" t="s">
        <v>509</v>
      </c>
      <c r="K260" s="8"/>
      <c r="R260" s="1">
        <v>5430</v>
      </c>
      <c r="S260" s="1">
        <v>2018</v>
      </c>
      <c r="T260" s="1">
        <v>46</v>
      </c>
      <c r="X260" s="5">
        <v>0.46</v>
      </c>
      <c r="AA260"/>
    </row>
    <row r="261" spans="1:27" s="1" customFormat="1" x14ac:dyDescent="0.3">
      <c r="A261" s="1">
        <v>118</v>
      </c>
      <c r="B261" s="1" t="s">
        <v>546</v>
      </c>
      <c r="C261" s="1" t="s">
        <v>545</v>
      </c>
      <c r="D261" s="5" t="s">
        <v>545</v>
      </c>
      <c r="K261" s="8"/>
      <c r="L261" s="1">
        <v>60</v>
      </c>
      <c r="M261" s="1">
        <v>2000</v>
      </c>
      <c r="N261" s="1">
        <v>4.6375000476837096</v>
      </c>
      <c r="O261" s="1">
        <v>2016</v>
      </c>
      <c r="P261" s="1">
        <v>39189.083134152599</v>
      </c>
      <c r="Q261" s="1">
        <v>2018</v>
      </c>
      <c r="R261" s="1">
        <v>4020</v>
      </c>
      <c r="S261" s="1">
        <v>2018</v>
      </c>
      <c r="T261" s="1">
        <v>37.9</v>
      </c>
      <c r="U261" s="1">
        <v>87.6</v>
      </c>
      <c r="V261" s="1">
        <v>29.8</v>
      </c>
      <c r="W261" s="1">
        <v>7.8</v>
      </c>
      <c r="X261" s="5">
        <v>0.40775</v>
      </c>
      <c r="AA261"/>
    </row>
    <row r="262" spans="1:27" s="1" customFormat="1" x14ac:dyDescent="0.3">
      <c r="A262" s="1">
        <v>4</v>
      </c>
      <c r="B262" s="1" t="s">
        <v>45</v>
      </c>
      <c r="C262" s="1" t="s">
        <v>44</v>
      </c>
      <c r="D262" s="5" t="s">
        <v>44</v>
      </c>
      <c r="K262" s="8"/>
      <c r="L262" s="1">
        <v>68</v>
      </c>
      <c r="M262" s="1">
        <v>2000</v>
      </c>
      <c r="V262" s="1">
        <v>33.799999999999997</v>
      </c>
      <c r="X262" s="5">
        <v>0.33800000000000002</v>
      </c>
      <c r="AA262"/>
    </row>
    <row r="263" spans="1:27" s="1" customFormat="1" x14ac:dyDescent="0.3">
      <c r="A263" s="1">
        <v>32</v>
      </c>
      <c r="B263" s="1" t="s">
        <v>127</v>
      </c>
      <c r="C263" s="1" t="s">
        <v>126</v>
      </c>
      <c r="D263" s="5" t="s">
        <v>126</v>
      </c>
      <c r="K263" s="8"/>
      <c r="P263" s="1">
        <v>2569.5366860316899</v>
      </c>
      <c r="Q263" s="1">
        <v>2018</v>
      </c>
      <c r="R263" s="1">
        <v>1380</v>
      </c>
      <c r="S263" s="1">
        <v>2018</v>
      </c>
      <c r="T263" s="1">
        <v>15.6</v>
      </c>
      <c r="U263" s="1">
        <v>33.299999999999997</v>
      </c>
      <c r="X263" s="5">
        <v>0.2445</v>
      </c>
    </row>
    <row r="264" spans="1:27" s="1" customFormat="1" x14ac:dyDescent="0.3">
      <c r="A264" s="1">
        <v>220</v>
      </c>
      <c r="B264" s="1" t="s">
        <v>332</v>
      </c>
      <c r="C264" s="1" t="s">
        <v>331</v>
      </c>
      <c r="D264" s="5" t="s">
        <v>331</v>
      </c>
      <c r="K264" s="8"/>
      <c r="N264" s="1">
        <v>0.5</v>
      </c>
      <c r="O264" s="1">
        <v>2005</v>
      </c>
      <c r="R264" s="1">
        <v>4860</v>
      </c>
      <c r="S264" s="1">
        <v>2018</v>
      </c>
      <c r="T264" s="1">
        <v>43.4</v>
      </c>
      <c r="W264" s="1">
        <v>2.4</v>
      </c>
      <c r="X264" s="5">
        <v>0.22900000000000001</v>
      </c>
    </row>
  </sheetData>
  <autoFilter ref="A1:AJ1">
    <sortState ref="A2:AB264">
      <sortCondition descending="1" ref="E1"/>
    </sortState>
  </autoFilter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10"/>
  <sheetViews>
    <sheetView zoomScale="85" zoomScaleNormal="85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M1" sqref="M1:M1048576"/>
    </sheetView>
  </sheetViews>
  <sheetFormatPr defaultRowHeight="14.4" x14ac:dyDescent="0.3"/>
  <cols>
    <col min="1" max="1" width="5.109375" style="11" bestFit="1" customWidth="1"/>
    <col min="2" max="2" width="37.44140625" style="11" bestFit="1" customWidth="1"/>
    <col min="3" max="3" width="12" style="11" bestFit="1" customWidth="1"/>
    <col min="4" max="4" width="9.109375" style="11" bestFit="1" customWidth="1"/>
    <col min="5" max="5" width="13.88671875" style="11" bestFit="1" customWidth="1"/>
    <col min="6" max="6" width="8.5546875" style="11" bestFit="1" customWidth="1"/>
    <col min="7" max="7" width="24" style="11" bestFit="1" customWidth="1"/>
    <col min="8" max="8" width="19.21875" style="14" bestFit="1" customWidth="1"/>
    <col min="9" max="10" width="12.5546875" style="14" bestFit="1" customWidth="1"/>
    <col min="11" max="11" width="15.109375" style="14" bestFit="1" customWidth="1"/>
    <col min="12" max="12" width="15.109375" style="11" bestFit="1" customWidth="1"/>
    <col min="13" max="13" width="16.5546875" style="14" customWidth="1"/>
    <col min="14" max="14" width="18" style="14" bestFit="1" customWidth="1"/>
    <col min="15" max="15" width="19.6640625" style="15" customWidth="1"/>
    <col min="16" max="21" width="2" style="14" bestFit="1" customWidth="1"/>
    <col min="22" max="22" width="2" style="14" customWidth="1"/>
    <col min="23" max="23" width="15.109375" style="14" bestFit="1" customWidth="1"/>
    <col min="24" max="16384" width="8.88671875" style="11"/>
  </cols>
  <sheetData>
    <row r="1" spans="1:23" x14ac:dyDescent="0.3">
      <c r="A1" s="11" t="s">
        <v>1</v>
      </c>
      <c r="B1" s="11" t="s">
        <v>2</v>
      </c>
      <c r="C1" s="11" t="s">
        <v>3</v>
      </c>
      <c r="D1" s="11" t="s">
        <v>0</v>
      </c>
      <c r="E1" s="11" t="s">
        <v>462</v>
      </c>
      <c r="F1" s="11" t="s">
        <v>577</v>
      </c>
      <c r="G1" s="11" t="s">
        <v>4</v>
      </c>
      <c r="H1" s="14" t="s">
        <v>5</v>
      </c>
      <c r="I1" s="14" t="s">
        <v>607</v>
      </c>
      <c r="J1" s="14" t="s">
        <v>608</v>
      </c>
      <c r="K1" s="14" t="s">
        <v>609</v>
      </c>
      <c r="L1" s="11" t="s">
        <v>610</v>
      </c>
      <c r="M1" s="29" t="s">
        <v>611</v>
      </c>
      <c r="N1" s="30" t="s">
        <v>612</v>
      </c>
      <c r="O1" s="15" t="s">
        <v>601</v>
      </c>
      <c r="P1" s="16">
        <v>1</v>
      </c>
      <c r="Q1" s="16">
        <v>2</v>
      </c>
      <c r="R1" s="16">
        <v>3</v>
      </c>
      <c r="S1" s="16">
        <v>4</v>
      </c>
      <c r="T1" s="16">
        <v>5</v>
      </c>
      <c r="U1" s="16">
        <v>6</v>
      </c>
      <c r="V1" s="16">
        <v>7</v>
      </c>
      <c r="W1" s="15" t="s">
        <v>599</v>
      </c>
    </row>
    <row r="2" spans="1:23" x14ac:dyDescent="0.3">
      <c r="A2" s="11">
        <v>235</v>
      </c>
      <c r="B2" s="11" t="s">
        <v>54</v>
      </c>
      <c r="C2" s="11" t="s">
        <v>53</v>
      </c>
      <c r="D2" s="11" t="s">
        <v>53</v>
      </c>
      <c r="G2" s="11" t="s">
        <v>46</v>
      </c>
      <c r="H2" s="14" t="s">
        <v>17</v>
      </c>
      <c r="I2" s="14">
        <v>3503</v>
      </c>
      <c r="J2" s="17">
        <v>3503.0876848498501</v>
      </c>
      <c r="K2" s="18">
        <v>3503</v>
      </c>
      <c r="L2" s="19">
        <v>3503.12907648072</v>
      </c>
      <c r="M2" s="30" t="s">
        <v>17</v>
      </c>
      <c r="N2" s="30">
        <v>3503</v>
      </c>
      <c r="O2" s="14"/>
      <c r="P2" s="14">
        <f>IF(AND(M2="High income",OR(N2=3502,N2=3503)),1,"")</f>
        <v>1</v>
      </c>
      <c r="Q2" s="14" t="str">
        <f>IF(AND(M2="High income",OR(N2=3504,N2=3505,N2=3506)),2,"")</f>
        <v/>
      </c>
      <c r="R2" s="14" t="str">
        <f>IF(AND(M2="Upper middle income",OR(N2=3502,N2=3503)),3,"")</f>
        <v/>
      </c>
      <c r="S2" s="14" t="str">
        <f>IF(AND(M2="Upper middle income",OR(N2=3504,N2=3505,N2=3506)),4,"")</f>
        <v/>
      </c>
      <c r="T2" s="14" t="str">
        <f>IF(AND(M2="Lower middle income",OR(N2=3502,N2=3503,N2=3504)),5,"")</f>
        <v/>
      </c>
      <c r="U2" s="14" t="str">
        <f>IF(AND(M2="Lower middle income",OR(N2=3505,N2=3506)),6,"")</f>
        <v/>
      </c>
      <c r="V2" s="14" t="str">
        <f>IF(M2="Low income",7,"")</f>
        <v/>
      </c>
      <c r="W2" s="14">
        <f>MAX(P2:V2)</f>
        <v>1</v>
      </c>
    </row>
    <row r="3" spans="1:23" x14ac:dyDescent="0.3">
      <c r="A3" s="11">
        <v>233</v>
      </c>
      <c r="B3" s="11" t="s">
        <v>101</v>
      </c>
      <c r="C3" s="11" t="s">
        <v>100</v>
      </c>
      <c r="D3" s="11" t="s">
        <v>100</v>
      </c>
      <c r="G3" s="11" t="s">
        <v>85</v>
      </c>
      <c r="H3" s="14" t="s">
        <v>17</v>
      </c>
      <c r="I3" s="14">
        <v>3503</v>
      </c>
      <c r="J3" s="17">
        <v>3503.2202058118601</v>
      </c>
      <c r="K3" s="18">
        <v>3503</v>
      </c>
      <c r="L3" s="19">
        <v>3503.4096243744998</v>
      </c>
      <c r="M3" s="30" t="s">
        <v>17</v>
      </c>
      <c r="N3" s="30">
        <v>3503</v>
      </c>
      <c r="O3" s="14"/>
      <c r="P3" s="14">
        <f>IF(AND(M3="High income",OR(N3=3502,N3=3503)),1,"")</f>
        <v>1</v>
      </c>
      <c r="Q3" s="14" t="str">
        <f>IF(AND(M3="High income",OR(N3=3504,N3=3505,N3=3506)),2,"")</f>
        <v/>
      </c>
      <c r="R3" s="14" t="str">
        <f>IF(AND(M3="Upper middle income",OR(N3=3502,N3=3503)),3,"")</f>
        <v/>
      </c>
      <c r="S3" s="14" t="str">
        <f>IF(AND(M3="Upper middle income",OR(N3=3504,N3=3505,N3=3506)),4,"")</f>
        <v/>
      </c>
      <c r="T3" s="14" t="str">
        <f>IF(AND(M3="Lower middle income",OR(N3=3502,N3=3503,N3=3504)),5,"")</f>
        <v/>
      </c>
      <c r="U3" s="14" t="str">
        <f>IF(AND(M3="Lower middle income",OR(N3=3505,N3=3506)),6,"")</f>
        <v/>
      </c>
      <c r="V3" s="14" t="str">
        <f>IF(M3="Low income",7,"")</f>
        <v/>
      </c>
      <c r="W3" s="14">
        <f>MAX(P3:V3)</f>
        <v>1</v>
      </c>
    </row>
    <row r="4" spans="1:23" x14ac:dyDescent="0.3">
      <c r="A4" s="11">
        <v>102</v>
      </c>
      <c r="B4" s="11" t="s">
        <v>388</v>
      </c>
      <c r="C4" s="11" t="s">
        <v>387</v>
      </c>
      <c r="D4" s="14" t="s">
        <v>387</v>
      </c>
      <c r="G4" s="11" t="s">
        <v>39</v>
      </c>
      <c r="H4" s="14" t="s">
        <v>17</v>
      </c>
      <c r="I4" s="14">
        <v>3503</v>
      </c>
      <c r="J4" s="17">
        <v>3503.0179627759298</v>
      </c>
      <c r="K4" s="18">
        <v>3503</v>
      </c>
      <c r="L4" s="19">
        <v>3503.1208190918001</v>
      </c>
      <c r="M4" s="30" t="s">
        <v>17</v>
      </c>
      <c r="N4" s="30">
        <v>3503</v>
      </c>
      <c r="P4" s="14">
        <f>IF(AND(M4="High income",OR(N4=3502,N4=3503)),1,"")</f>
        <v>1</v>
      </c>
      <c r="Q4" s="14" t="str">
        <f>IF(AND(M4="High income",OR(N4=3504,N4=3505,N4=3506)),2,"")</f>
        <v/>
      </c>
      <c r="R4" s="14" t="str">
        <f>IF(AND(M4="Upper middle income",OR(N4=3502,N4=3503)),3,"")</f>
        <v/>
      </c>
      <c r="S4" s="14" t="str">
        <f>IF(AND(M4="Upper middle income",OR(N4=3504,N4=3505,N4=3506)),4,"")</f>
        <v/>
      </c>
      <c r="T4" s="14" t="str">
        <f>IF(AND(M4="Lower middle income",OR(N4=3502,N4=3503,N4=3504)),5,"")</f>
        <v/>
      </c>
      <c r="U4" s="14" t="str">
        <f>IF(AND(M4="Lower middle income",OR(N4=3505,N4=3506)),6,"")</f>
        <v/>
      </c>
      <c r="V4" s="14" t="str">
        <f>IF(M4="Low income",7,"")</f>
        <v/>
      </c>
      <c r="W4" s="14">
        <f>MAX(P4:V4)</f>
        <v>1</v>
      </c>
    </row>
    <row r="5" spans="1:23" x14ac:dyDescent="0.3">
      <c r="A5" s="11">
        <v>111</v>
      </c>
      <c r="B5" s="11" t="s">
        <v>422</v>
      </c>
      <c r="C5" s="11" t="s">
        <v>421</v>
      </c>
      <c r="D5" s="14" t="s">
        <v>421</v>
      </c>
      <c r="E5" s="11" t="s">
        <v>462</v>
      </c>
      <c r="G5" s="11" t="s">
        <v>39</v>
      </c>
      <c r="H5" s="14" t="s">
        <v>17</v>
      </c>
      <c r="I5" s="14">
        <v>3503</v>
      </c>
      <c r="J5" s="17">
        <v>3502.9884526558899</v>
      </c>
      <c r="K5" s="18">
        <v>3503</v>
      </c>
      <c r="L5" s="19">
        <v>3502.93969726562</v>
      </c>
      <c r="M5" s="30" t="s">
        <v>17</v>
      </c>
      <c r="N5" s="30">
        <v>3503</v>
      </c>
      <c r="P5" s="14">
        <f>IF(AND(M5="High income",OR(N5=3502,N5=3503)),1,"")</f>
        <v>1</v>
      </c>
      <c r="Q5" s="14" t="str">
        <f>IF(AND(M5="High income",OR(N5=3504,N5=3505,N5=3506)),2,"")</f>
        <v/>
      </c>
      <c r="R5" s="14" t="str">
        <f>IF(AND(M5="Upper middle income",OR(N5=3502,N5=3503)),3,"")</f>
        <v/>
      </c>
      <c r="S5" s="14" t="str">
        <f>IF(AND(M5="Upper middle income",OR(N5=3504,N5=3505,N5=3506)),4,"")</f>
        <v/>
      </c>
      <c r="T5" s="14" t="str">
        <f>IF(AND(M5="Lower middle income",OR(N5=3502,N5=3503,N5=3504)),5,"")</f>
        <v/>
      </c>
      <c r="U5" s="14" t="str">
        <f>IF(AND(M5="Lower middle income",OR(N5=3505,N5=3506)),6,"")</f>
        <v/>
      </c>
      <c r="V5" s="14" t="str">
        <f>IF(M5="Low income",7,"")</f>
        <v/>
      </c>
      <c r="W5" s="14">
        <f>MAX(P5:V5)</f>
        <v>1</v>
      </c>
    </row>
    <row r="6" spans="1:23" x14ac:dyDescent="0.3">
      <c r="A6" s="11">
        <v>205</v>
      </c>
      <c r="B6" s="11" t="s">
        <v>431</v>
      </c>
      <c r="C6" s="11" t="s">
        <v>430</v>
      </c>
      <c r="D6" s="14" t="s">
        <v>430</v>
      </c>
      <c r="G6" s="11" t="s">
        <v>39</v>
      </c>
      <c r="H6" s="14" t="s">
        <v>17</v>
      </c>
      <c r="I6" s="14">
        <v>3503</v>
      </c>
      <c r="J6" s="17">
        <v>3503.7188031406799</v>
      </c>
      <c r="K6" s="18">
        <v>3503</v>
      </c>
      <c r="L6" s="19">
        <v>3503.8047297431599</v>
      </c>
      <c r="M6" s="30" t="s">
        <v>17</v>
      </c>
      <c r="N6" s="30">
        <v>3503</v>
      </c>
      <c r="P6" s="14">
        <f>IF(AND(M6="High income",OR(N6=3502,N6=3503)),1,"")</f>
        <v>1</v>
      </c>
      <c r="Q6" s="14" t="str">
        <f>IF(AND(M6="High income",OR(N6=3504,N6=3505,N6=3506)),2,"")</f>
        <v/>
      </c>
      <c r="R6" s="14" t="str">
        <f>IF(AND(M6="Upper middle income",OR(N6=3502,N6=3503)),3,"")</f>
        <v/>
      </c>
      <c r="S6" s="14" t="str">
        <f>IF(AND(M6="Upper middle income",OR(N6=3504,N6=3505,N6=3506)),4,"")</f>
        <v/>
      </c>
      <c r="T6" s="14" t="str">
        <f>IF(AND(M6="Lower middle income",OR(N6=3502,N6=3503,N6=3504)),5,"")</f>
        <v/>
      </c>
      <c r="U6" s="14" t="str">
        <f>IF(AND(M6="Lower middle income",OR(N6=3505,N6=3506)),6,"")</f>
        <v/>
      </c>
      <c r="V6" s="14" t="str">
        <f>IF(M6="Low income",7,"")</f>
        <v/>
      </c>
      <c r="W6" s="14">
        <f>MAX(P6:V6)</f>
        <v>1</v>
      </c>
    </row>
    <row r="7" spans="1:23" x14ac:dyDescent="0.3">
      <c r="A7" s="11">
        <v>162</v>
      </c>
      <c r="B7" s="11" t="s">
        <v>525</v>
      </c>
      <c r="C7" s="11" t="s">
        <v>524</v>
      </c>
      <c r="D7" s="14" t="s">
        <v>524</v>
      </c>
      <c r="G7" s="11" t="s">
        <v>85</v>
      </c>
      <c r="H7" s="14" t="s">
        <v>17</v>
      </c>
      <c r="I7" s="14">
        <v>3503</v>
      </c>
      <c r="J7" s="17">
        <v>3503.5177821628099</v>
      </c>
      <c r="K7" s="18">
        <v>3503.8720703125</v>
      </c>
      <c r="L7" s="19">
        <v>3503.6758733857801</v>
      </c>
      <c r="M7" s="30" t="s">
        <v>17</v>
      </c>
      <c r="N7" s="30">
        <v>3503</v>
      </c>
      <c r="P7" s="14">
        <f>IF(AND(M7="High income",OR(N7=3502,N7=3503)),1,"")</f>
        <v>1</v>
      </c>
      <c r="Q7" s="14" t="str">
        <f>IF(AND(M7="High income",OR(N7=3504,N7=3505,N7=3506)),2,"")</f>
        <v/>
      </c>
      <c r="R7" s="14" t="str">
        <f>IF(AND(M7="Upper middle income",OR(N7=3502,N7=3503)),3,"")</f>
        <v/>
      </c>
      <c r="S7" s="14" t="str">
        <f>IF(AND(M7="Upper middle income",OR(N7=3504,N7=3505,N7=3506)),4,"")</f>
        <v/>
      </c>
      <c r="T7" s="14" t="str">
        <f>IF(AND(M7="Lower middle income",OR(N7=3502,N7=3503,N7=3504)),5,"")</f>
        <v/>
      </c>
      <c r="U7" s="14" t="str">
        <f>IF(AND(M7="Lower middle income",OR(N7=3505,N7=3506)),6,"")</f>
        <v/>
      </c>
      <c r="V7" s="14" t="str">
        <f>IF(M7="Low income",7,"")</f>
        <v/>
      </c>
      <c r="W7" s="14">
        <f>MAX(P7:V7)</f>
        <v>1</v>
      </c>
    </row>
    <row r="8" spans="1:23" x14ac:dyDescent="0.3">
      <c r="A8" s="14">
        <v>149</v>
      </c>
      <c r="B8" s="14" t="s">
        <v>523</v>
      </c>
      <c r="C8" s="14" t="s">
        <v>522</v>
      </c>
      <c r="D8" s="14" t="s">
        <v>522</v>
      </c>
      <c r="E8" s="14"/>
      <c r="F8" s="14"/>
      <c r="G8" s="14" t="s">
        <v>16</v>
      </c>
      <c r="H8" s="14" t="s">
        <v>17</v>
      </c>
      <c r="I8" s="14">
        <v>3503</v>
      </c>
      <c r="J8" s="17">
        <v>3503.2529515371698</v>
      </c>
      <c r="K8" s="18">
        <v>3503</v>
      </c>
      <c r="L8" s="17">
        <v>3503.2951172546</v>
      </c>
      <c r="M8" s="30" t="s">
        <v>17</v>
      </c>
      <c r="N8" s="30">
        <v>3503</v>
      </c>
      <c r="P8" s="14">
        <f>IF(AND(M8="High income",OR(N8=3502,N8=3503)),1,"")</f>
        <v>1</v>
      </c>
      <c r="Q8" s="14" t="str">
        <f>IF(AND(M8="High income",OR(N8=3504,N8=3505,N8=3506)),2,"")</f>
        <v/>
      </c>
      <c r="R8" s="14" t="str">
        <f>IF(AND(M8="Upper middle income",OR(N8=3502,N8=3503)),3,"")</f>
        <v/>
      </c>
      <c r="S8" s="14" t="str">
        <f>IF(AND(M8="Upper middle income",OR(N8=3504,N8=3505,N8=3506)),4,"")</f>
        <v/>
      </c>
      <c r="T8" s="14" t="str">
        <f>IF(AND(M8="Lower middle income",OR(N8=3502,N8=3503,N8=3504)),5,"")</f>
        <v/>
      </c>
      <c r="U8" s="14" t="str">
        <f>IF(AND(M8="Lower middle income",OR(N8=3505,N8=3506)),6,"")</f>
        <v/>
      </c>
      <c r="V8" s="14" t="str">
        <f>IF(M8="Low income",7,"")</f>
        <v/>
      </c>
      <c r="W8" s="14">
        <f>MAX(P8:V8)</f>
        <v>1</v>
      </c>
    </row>
    <row r="9" spans="1:23" x14ac:dyDescent="0.3">
      <c r="A9" s="11">
        <v>237</v>
      </c>
      <c r="B9" s="11" t="s">
        <v>74</v>
      </c>
      <c r="C9" s="11" t="s">
        <v>73</v>
      </c>
      <c r="D9" s="14" t="s">
        <v>73</v>
      </c>
      <c r="E9" s="11" t="s">
        <v>462</v>
      </c>
      <c r="F9" s="11" t="s">
        <v>577</v>
      </c>
      <c r="G9" s="11" t="s">
        <v>16</v>
      </c>
      <c r="H9" s="14" t="s">
        <v>17</v>
      </c>
      <c r="I9" s="14">
        <v>3503</v>
      </c>
      <c r="J9" s="17">
        <v>3503</v>
      </c>
      <c r="K9" s="18">
        <v>3503.5321044921898</v>
      </c>
      <c r="L9" s="19">
        <v>3504.1972045898401</v>
      </c>
      <c r="M9" s="30" t="s">
        <v>17</v>
      </c>
      <c r="N9" s="31">
        <v>3504</v>
      </c>
      <c r="O9" s="15" t="s">
        <v>582</v>
      </c>
      <c r="P9" s="14" t="str">
        <f>IF(AND(M9="High income",OR(N9=3502,N9=3503)),1,"")</f>
        <v/>
      </c>
      <c r="Q9" s="14">
        <f>IF(AND(M9="High income",OR(N9=3504,N9=3505,N9=3506)),2,"")</f>
        <v>2</v>
      </c>
      <c r="R9" s="14" t="str">
        <f>IF(AND(M9="Upper middle income",OR(N9=3502,N9=3503)),3,"")</f>
        <v/>
      </c>
      <c r="S9" s="14" t="str">
        <f>IF(AND(M9="Upper middle income",OR(N9=3504,N9=3505,N9=3506)),4,"")</f>
        <v/>
      </c>
      <c r="T9" s="14" t="str">
        <f>IF(AND(M9="Lower middle income",OR(N9=3502,N9=3503,N9=3504)),5,"")</f>
        <v/>
      </c>
      <c r="U9" s="14" t="str">
        <f>IF(AND(M9="Lower middle income",OR(N9=3505,N9=3506)),6,"")</f>
        <v/>
      </c>
      <c r="V9" s="14" t="str">
        <f>IF(M9="Low income",7,"")</f>
        <v/>
      </c>
      <c r="W9" s="14">
        <f>MAX(P9:V9)</f>
        <v>2</v>
      </c>
    </row>
    <row r="10" spans="1:23" x14ac:dyDescent="0.3">
      <c r="A10" s="11">
        <v>215</v>
      </c>
      <c r="B10" s="11" t="s">
        <v>72</v>
      </c>
      <c r="C10" s="11" t="s">
        <v>71</v>
      </c>
      <c r="D10" s="14" t="s">
        <v>71</v>
      </c>
      <c r="E10" s="11" t="s">
        <v>462</v>
      </c>
      <c r="F10" s="11" t="s">
        <v>577</v>
      </c>
      <c r="G10" s="11" t="s">
        <v>39</v>
      </c>
      <c r="H10" s="14" t="s">
        <v>17</v>
      </c>
      <c r="I10" s="14">
        <v>3503</v>
      </c>
      <c r="J10" s="17">
        <v>3502.9156626506001</v>
      </c>
      <c r="K10" s="18">
        <v>3503</v>
      </c>
      <c r="L10" s="19">
        <v>3503</v>
      </c>
      <c r="M10" s="30" t="s">
        <v>17</v>
      </c>
      <c r="N10" s="31">
        <v>3504</v>
      </c>
      <c r="O10" s="15" t="s">
        <v>582</v>
      </c>
      <c r="P10" s="14" t="str">
        <f>IF(AND(M10="High income",OR(N10=3502,N10=3503)),1,"")</f>
        <v/>
      </c>
      <c r="Q10" s="14">
        <f>IF(AND(M10="High income",OR(N10=3504,N10=3505,N10=3506)),2,"")</f>
        <v>2</v>
      </c>
      <c r="R10" s="14" t="str">
        <f>IF(AND(M10="Upper middle income",OR(N10=3502,N10=3503)),3,"")</f>
        <v/>
      </c>
      <c r="S10" s="14" t="str">
        <f>IF(AND(M10="Upper middle income",OR(N10=3504,N10=3505,N10=3506)),4,"")</f>
        <v/>
      </c>
      <c r="T10" s="14" t="str">
        <f>IF(AND(M10="Lower middle income",OR(N10=3502,N10=3503,N10=3504)),5,"")</f>
        <v/>
      </c>
      <c r="U10" s="14" t="str">
        <f>IF(AND(M10="Lower middle income",OR(N10=3505,N10=3506)),6,"")</f>
        <v/>
      </c>
      <c r="V10" s="14" t="str">
        <f>IF(M10="Low income",7,"")</f>
        <v/>
      </c>
      <c r="W10" s="14">
        <f>MAX(P10:V10)</f>
        <v>2</v>
      </c>
    </row>
    <row r="11" spans="1:23" x14ac:dyDescent="0.3">
      <c r="A11" s="11">
        <v>127</v>
      </c>
      <c r="B11" s="11" t="s">
        <v>468</v>
      </c>
      <c r="C11" s="11" t="s">
        <v>467</v>
      </c>
      <c r="D11" s="14" t="s">
        <v>467</v>
      </c>
      <c r="G11" s="11" t="s">
        <v>32</v>
      </c>
      <c r="H11" s="14" t="s">
        <v>17</v>
      </c>
      <c r="I11" s="14">
        <v>3503</v>
      </c>
      <c r="J11" s="17">
        <v>3503.6455762741998</v>
      </c>
      <c r="K11" s="18">
        <v>3504</v>
      </c>
      <c r="L11" s="19">
        <v>3503.6931760380498</v>
      </c>
      <c r="M11" s="30" t="s">
        <v>17</v>
      </c>
      <c r="N11" s="31">
        <v>3504</v>
      </c>
      <c r="O11" s="15" t="s">
        <v>583</v>
      </c>
      <c r="P11" s="14" t="str">
        <f>IF(AND(M11="High income",OR(N11=3502,N11=3503)),1,"")</f>
        <v/>
      </c>
      <c r="Q11" s="14">
        <f>IF(AND(M11="High income",OR(N11=3504,N11=3505,N11=3506)),2,"")</f>
        <v>2</v>
      </c>
      <c r="R11" s="14" t="str">
        <f>IF(AND(M11="Upper middle income",OR(N11=3502,N11=3503)),3,"")</f>
        <v/>
      </c>
      <c r="S11" s="14" t="str">
        <f>IF(AND(M11="Upper middle income",OR(N11=3504,N11=3505,N11=3506)),4,"")</f>
        <v/>
      </c>
      <c r="T11" s="14" t="str">
        <f>IF(AND(M11="Lower middle income",OR(N11=3502,N11=3503,N11=3504)),5,"")</f>
        <v/>
      </c>
      <c r="U11" s="14" t="str">
        <f>IF(AND(M11="Lower middle income",OR(N11=3505,N11=3506)),6,"")</f>
        <v/>
      </c>
      <c r="V11" s="14" t="str">
        <f>IF(M11="Low income",7,"")</f>
        <v/>
      </c>
      <c r="W11" s="14">
        <f>MAX(P11:V11)</f>
        <v>2</v>
      </c>
    </row>
    <row r="12" spans="1:23" s="14" customFormat="1" x14ac:dyDescent="0.3">
      <c r="A12" s="11">
        <v>14</v>
      </c>
      <c r="B12" s="11" t="s">
        <v>62</v>
      </c>
      <c r="C12" s="11" t="s">
        <v>61</v>
      </c>
      <c r="D12" s="11" t="s">
        <v>61</v>
      </c>
      <c r="E12" s="11"/>
      <c r="F12" s="11"/>
      <c r="G12" s="11" t="s">
        <v>32</v>
      </c>
      <c r="H12" s="14" t="s">
        <v>17</v>
      </c>
      <c r="I12" s="14">
        <v>3504</v>
      </c>
      <c r="J12" s="17">
        <v>3504.4975092866798</v>
      </c>
      <c r="K12" s="18">
        <v>3505</v>
      </c>
      <c r="L12" s="19">
        <v>3504.5110701107001</v>
      </c>
      <c r="M12" s="30" t="s">
        <v>17</v>
      </c>
      <c r="N12" s="30">
        <v>3504</v>
      </c>
      <c r="P12" s="14" t="str">
        <f>IF(AND(M12="High income",OR(N12=3502,N12=3503)),1,"")</f>
        <v/>
      </c>
      <c r="Q12" s="14">
        <f>IF(AND(M12="High income",OR(N12=3504,N12=3505,N12=3506)),2,"")</f>
        <v>2</v>
      </c>
      <c r="R12" s="14" t="str">
        <f>IF(AND(M12="Upper middle income",OR(N12=3502,N12=3503)),3,"")</f>
        <v/>
      </c>
      <c r="S12" s="14" t="str">
        <f>IF(AND(M12="Upper middle income",OR(N12=3504,N12=3505,N12=3506)),4,"")</f>
        <v/>
      </c>
      <c r="T12" s="14" t="str">
        <f>IF(AND(M12="Lower middle income",OR(N12=3502,N12=3503,N12=3504)),5,"")</f>
        <v/>
      </c>
      <c r="U12" s="14" t="str">
        <f>IF(AND(M12="Lower middle income",OR(N12=3505,N12=3506)),6,"")</f>
        <v/>
      </c>
      <c r="V12" s="14" t="str">
        <f>IF(M12="Low income",7,"")</f>
        <v/>
      </c>
      <c r="W12" s="14">
        <f>MAX(P12:V12)</f>
        <v>2</v>
      </c>
    </row>
    <row r="13" spans="1:23" x14ac:dyDescent="0.3">
      <c r="A13" s="11">
        <v>244</v>
      </c>
      <c r="B13" s="11" t="s">
        <v>111</v>
      </c>
      <c r="C13" s="11" t="s">
        <v>110</v>
      </c>
      <c r="D13" s="11" t="s">
        <v>110</v>
      </c>
      <c r="G13" s="11" t="s">
        <v>16</v>
      </c>
      <c r="H13" s="14" t="s">
        <v>17</v>
      </c>
      <c r="I13" s="14">
        <v>3504</v>
      </c>
      <c r="J13" s="17">
        <v>3504.1499087687898</v>
      </c>
      <c r="K13" s="18">
        <v>3504</v>
      </c>
      <c r="L13" s="19">
        <v>3504.12604189591</v>
      </c>
      <c r="M13" s="30" t="s">
        <v>17</v>
      </c>
      <c r="N13" s="30">
        <v>3504</v>
      </c>
      <c r="O13" s="14"/>
      <c r="P13" s="14" t="str">
        <f>IF(AND(M13="High income",OR(N13=3502,N13=3503)),1,"")</f>
        <v/>
      </c>
      <c r="Q13" s="14">
        <f>IF(AND(M13="High income",OR(N13=3504,N13=3505,N13=3506)),2,"")</f>
        <v>2</v>
      </c>
      <c r="R13" s="14" t="str">
        <f>IF(AND(M13="Upper middle income",OR(N13=3502,N13=3503)),3,"")</f>
        <v/>
      </c>
      <c r="S13" s="14" t="str">
        <f>IF(AND(M13="Upper middle income",OR(N13=3504,N13=3505,N13=3506)),4,"")</f>
        <v/>
      </c>
      <c r="T13" s="14" t="str">
        <f>IF(AND(M13="Lower middle income",OR(N13=3502,N13=3503,N13=3504)),5,"")</f>
        <v/>
      </c>
      <c r="U13" s="14" t="str">
        <f>IF(AND(M13="Lower middle income",OR(N13=3505,N13=3506)),6,"")</f>
        <v/>
      </c>
      <c r="V13" s="14" t="str">
        <f>IF(M13="Low income",7,"")</f>
        <v/>
      </c>
      <c r="W13" s="14">
        <f>MAX(P13:V13)</f>
        <v>2</v>
      </c>
    </row>
    <row r="14" spans="1:23" x14ac:dyDescent="0.3">
      <c r="A14" s="11">
        <v>164</v>
      </c>
      <c r="B14" s="11" t="s">
        <v>147</v>
      </c>
      <c r="C14" s="11" t="s">
        <v>146</v>
      </c>
      <c r="D14" s="11" t="s">
        <v>146</v>
      </c>
      <c r="G14" s="11" t="s">
        <v>32</v>
      </c>
      <c r="H14" s="14" t="s">
        <v>17</v>
      </c>
      <c r="I14" s="14">
        <v>3504</v>
      </c>
      <c r="J14" s="17">
        <v>3503.6915762867302</v>
      </c>
      <c r="K14" s="18">
        <v>3504</v>
      </c>
      <c r="L14" s="19">
        <v>3503.6933303155101</v>
      </c>
      <c r="M14" s="30" t="s">
        <v>17</v>
      </c>
      <c r="N14" s="30">
        <v>3504</v>
      </c>
      <c r="O14" s="14"/>
      <c r="P14" s="14" t="str">
        <f>IF(AND(M14="High income",OR(N14=3502,N14=3503)),1,"")</f>
        <v/>
      </c>
      <c r="Q14" s="14">
        <f>IF(AND(M14="High income",OR(N14=3504,N14=3505,N14=3506)),2,"")</f>
        <v>2</v>
      </c>
      <c r="R14" s="14" t="str">
        <f>IF(AND(M14="Upper middle income",OR(N14=3502,N14=3503)),3,"")</f>
        <v/>
      </c>
      <c r="S14" s="14" t="str">
        <f>IF(AND(M14="Upper middle income",OR(N14=3504,N14=3505,N14=3506)),4,"")</f>
        <v/>
      </c>
      <c r="T14" s="14" t="str">
        <f>IF(AND(M14="Lower middle income",OR(N14=3502,N14=3503,N14=3504)),5,"")</f>
        <v/>
      </c>
      <c r="U14" s="14" t="str">
        <f>IF(AND(M14="Lower middle income",OR(N14=3505,N14=3506)),6,"")</f>
        <v/>
      </c>
      <c r="V14" s="14" t="str">
        <f>IF(M14="Low income",7,"")</f>
        <v/>
      </c>
      <c r="W14" s="14">
        <f>MAX(P14:V14)</f>
        <v>2</v>
      </c>
    </row>
    <row r="15" spans="1:23" x14ac:dyDescent="0.3">
      <c r="A15" s="11">
        <v>243</v>
      </c>
      <c r="B15" s="11" t="s">
        <v>155</v>
      </c>
      <c r="C15" s="11" t="s">
        <v>154</v>
      </c>
      <c r="D15" s="11" t="s">
        <v>154</v>
      </c>
      <c r="G15" s="11" t="s">
        <v>32</v>
      </c>
      <c r="H15" s="14" t="s">
        <v>17</v>
      </c>
      <c r="I15" s="14">
        <v>3504</v>
      </c>
      <c r="J15" s="17">
        <v>3503.87250559318</v>
      </c>
      <c r="K15" s="18">
        <v>3504</v>
      </c>
      <c r="L15" s="19">
        <v>3503.8725824800899</v>
      </c>
      <c r="M15" s="30" t="s">
        <v>17</v>
      </c>
      <c r="N15" s="30">
        <v>3504</v>
      </c>
      <c r="O15" s="14"/>
      <c r="P15" s="14" t="str">
        <f>IF(AND(M15="High income",OR(N15=3502,N15=3503)),1,"")</f>
        <v/>
      </c>
      <c r="Q15" s="14">
        <f>IF(AND(M15="High income",OR(N15=3504,N15=3505,N15=3506)),2,"")</f>
        <v>2</v>
      </c>
      <c r="R15" s="14" t="str">
        <f>IF(AND(M15="Upper middle income",OR(N15=3502,N15=3503)),3,"")</f>
        <v/>
      </c>
      <c r="S15" s="14" t="str">
        <f>IF(AND(M15="Upper middle income",OR(N15=3504,N15=3505,N15=3506)),4,"")</f>
        <v/>
      </c>
      <c r="T15" s="14" t="str">
        <f>IF(AND(M15="Lower middle income",OR(N15=3502,N15=3503,N15=3504)),5,"")</f>
        <v/>
      </c>
      <c r="U15" s="14" t="str">
        <f>IF(AND(M15="Lower middle income",OR(N15=3505,N15=3506)),6,"")</f>
        <v/>
      </c>
      <c r="V15" s="14" t="str">
        <f>IF(M15="Low income",7,"")</f>
        <v/>
      </c>
      <c r="W15" s="14">
        <f>MAX(P15:V15)</f>
        <v>2</v>
      </c>
    </row>
    <row r="16" spans="1:23" x14ac:dyDescent="0.3">
      <c r="A16" s="11">
        <v>189</v>
      </c>
      <c r="B16" s="11" t="s">
        <v>177</v>
      </c>
      <c r="C16" s="11" t="s">
        <v>176</v>
      </c>
      <c r="D16" s="11" t="s">
        <v>176</v>
      </c>
      <c r="E16" s="11" t="s">
        <v>462</v>
      </c>
      <c r="G16" s="11" t="s">
        <v>32</v>
      </c>
      <c r="H16" s="14" t="s">
        <v>17</v>
      </c>
      <c r="I16" s="14">
        <v>3504</v>
      </c>
      <c r="J16" s="17">
        <v>3503.7563336496601</v>
      </c>
      <c r="K16" s="18">
        <v>3504</v>
      </c>
      <c r="L16" s="19">
        <v>3503.7679458991201</v>
      </c>
      <c r="M16" s="30" t="s">
        <v>17</v>
      </c>
      <c r="N16" s="30">
        <v>3504</v>
      </c>
      <c r="O16" s="14"/>
      <c r="P16" s="14" t="str">
        <f>IF(AND(M16="High income",OR(N16=3502,N16=3503)),1,"")</f>
        <v/>
      </c>
      <c r="Q16" s="14">
        <f>IF(AND(M16="High income",OR(N16=3504,N16=3505,N16=3506)),2,"")</f>
        <v>2</v>
      </c>
      <c r="R16" s="14" t="str">
        <f>IF(AND(M16="Upper middle income",OR(N16=3502,N16=3503)),3,"")</f>
        <v/>
      </c>
      <c r="S16" s="14" t="str">
        <f>IF(AND(M16="Upper middle income",OR(N16=3504,N16=3505,N16=3506)),4,"")</f>
        <v/>
      </c>
      <c r="T16" s="14" t="str">
        <f>IF(AND(M16="Lower middle income",OR(N16=3502,N16=3503,N16=3504)),5,"")</f>
        <v/>
      </c>
      <c r="U16" s="14" t="str">
        <f>IF(AND(M16="Lower middle income",OR(N16=3505,N16=3506)),6,"")</f>
        <v/>
      </c>
      <c r="V16" s="14" t="str">
        <f>IF(M16="Low income",7,"")</f>
        <v/>
      </c>
      <c r="W16" s="14">
        <f>MAX(P16:V16)</f>
        <v>2</v>
      </c>
    </row>
    <row r="17" spans="1:23" x14ac:dyDescent="0.3">
      <c r="A17" s="11">
        <v>239</v>
      </c>
      <c r="B17" s="11" t="s">
        <v>183</v>
      </c>
      <c r="C17" s="11" t="s">
        <v>182</v>
      </c>
      <c r="D17" s="11" t="s">
        <v>182</v>
      </c>
      <c r="G17" s="11" t="s">
        <v>32</v>
      </c>
      <c r="H17" s="14" t="s">
        <v>17</v>
      </c>
      <c r="I17" s="14">
        <v>3504</v>
      </c>
      <c r="J17" s="17">
        <v>3504.4366316241399</v>
      </c>
      <c r="K17" s="18">
        <v>3504</v>
      </c>
      <c r="L17" s="19">
        <v>3504.5106829721699</v>
      </c>
      <c r="M17" s="30" t="s">
        <v>17</v>
      </c>
      <c r="N17" s="30">
        <v>3504</v>
      </c>
      <c r="O17" s="14"/>
      <c r="P17" s="14" t="str">
        <f>IF(AND(M17="High income",OR(N17=3502,N17=3503)),1,"")</f>
        <v/>
      </c>
      <c r="Q17" s="14">
        <f>IF(AND(M17="High income",OR(N17=3504,N17=3505,N17=3506)),2,"")</f>
        <v>2</v>
      </c>
      <c r="R17" s="14" t="str">
        <f>IF(AND(M17="Upper middle income",OR(N17=3502,N17=3503)),3,"")</f>
        <v/>
      </c>
      <c r="S17" s="14" t="str">
        <f>IF(AND(M17="Upper middle income",OR(N17=3504,N17=3505,N17=3506)),4,"")</f>
        <v/>
      </c>
      <c r="T17" s="14" t="str">
        <f>IF(AND(M17="Lower middle income",OR(N17=3502,N17=3503,N17=3504)),5,"")</f>
        <v/>
      </c>
      <c r="U17" s="14" t="str">
        <f>IF(AND(M17="Lower middle income",OR(N17=3505,N17=3506)),6,"")</f>
        <v/>
      </c>
      <c r="V17" s="14" t="str">
        <f>IF(M17="Low income",7,"")</f>
        <v/>
      </c>
      <c r="W17" s="14">
        <f>MAX(P17:V17)</f>
        <v>2</v>
      </c>
    </row>
    <row r="18" spans="1:23" x14ac:dyDescent="0.3">
      <c r="A18" s="11">
        <v>254</v>
      </c>
      <c r="B18" s="11" t="s">
        <v>189</v>
      </c>
      <c r="C18" s="11" t="s">
        <v>188</v>
      </c>
      <c r="D18" s="11" t="s">
        <v>188</v>
      </c>
      <c r="G18" s="11" t="s">
        <v>32</v>
      </c>
      <c r="H18" s="14" t="s">
        <v>17</v>
      </c>
      <c r="I18" s="14">
        <v>3504</v>
      </c>
      <c r="J18" s="17">
        <v>3504.3913970234898</v>
      </c>
      <c r="K18" s="18">
        <v>3504</v>
      </c>
      <c r="L18" s="19">
        <v>3504.4670782430298</v>
      </c>
      <c r="M18" s="30" t="s">
        <v>17</v>
      </c>
      <c r="N18" s="30">
        <v>3504</v>
      </c>
      <c r="O18" s="14"/>
      <c r="P18" s="14" t="str">
        <f>IF(AND(M18="High income",OR(N18=3502,N18=3503)),1,"")</f>
        <v/>
      </c>
      <c r="Q18" s="14">
        <f>IF(AND(M18="High income",OR(N18=3504,N18=3505,N18=3506)),2,"")</f>
        <v>2</v>
      </c>
      <c r="R18" s="14" t="str">
        <f>IF(AND(M18="Upper middle income",OR(N18=3502,N18=3503)),3,"")</f>
        <v/>
      </c>
      <c r="S18" s="14" t="str">
        <f>IF(AND(M18="Upper middle income",OR(N18=3504,N18=3505,N18=3506)),4,"")</f>
        <v/>
      </c>
      <c r="T18" s="14" t="str">
        <f>IF(AND(M18="Lower middle income",OR(N18=3502,N18=3503,N18=3504)),5,"")</f>
        <v/>
      </c>
      <c r="U18" s="14" t="str">
        <f>IF(AND(M18="Lower middle income",OR(N18=3505,N18=3506)),6,"")</f>
        <v/>
      </c>
      <c r="V18" s="14" t="str">
        <f>IF(M18="Low income",7,"")</f>
        <v/>
      </c>
      <c r="W18" s="14">
        <f>MAX(P18:V18)</f>
        <v>2</v>
      </c>
    </row>
    <row r="19" spans="1:23" x14ac:dyDescent="0.3">
      <c r="A19" s="11">
        <v>227</v>
      </c>
      <c r="B19" s="11" t="s">
        <v>149</v>
      </c>
      <c r="C19" s="11" t="s">
        <v>148</v>
      </c>
      <c r="D19" s="11" t="s">
        <v>148</v>
      </c>
      <c r="G19" s="11" t="s">
        <v>32</v>
      </c>
      <c r="H19" s="14" t="s">
        <v>17</v>
      </c>
      <c r="I19" s="14">
        <v>3504</v>
      </c>
      <c r="J19" s="17">
        <v>3504.1137476536501</v>
      </c>
      <c r="K19" s="18">
        <v>3504</v>
      </c>
      <c r="L19" s="19">
        <v>3504.1060591966502</v>
      </c>
      <c r="M19" s="30" t="s">
        <v>17</v>
      </c>
      <c r="N19" s="30">
        <v>3504</v>
      </c>
      <c r="O19" s="14"/>
      <c r="P19" s="14" t="str">
        <f>IF(AND(M19="High income",OR(N19=3502,N19=3503)),1,"")</f>
        <v/>
      </c>
      <c r="Q19" s="14">
        <f>IF(AND(M19="High income",OR(N19=3504,N19=3505,N19=3506)),2,"")</f>
        <v>2</v>
      </c>
      <c r="R19" s="14" t="str">
        <f>IF(AND(M19="Upper middle income",OR(N19=3502,N19=3503)),3,"")</f>
        <v/>
      </c>
      <c r="S19" s="14" t="str">
        <f>IF(AND(M19="Upper middle income",OR(N19=3504,N19=3505,N19=3506)),4,"")</f>
        <v/>
      </c>
      <c r="T19" s="14" t="str">
        <f>IF(AND(M19="Lower middle income",OR(N19=3502,N19=3503,N19=3504)),5,"")</f>
        <v/>
      </c>
      <c r="U19" s="14" t="str">
        <f>IF(AND(M19="Lower middle income",OR(N19=3505,N19=3506)),6,"")</f>
        <v/>
      </c>
      <c r="V19" s="14" t="str">
        <f>IF(M19="Low income",7,"")</f>
        <v/>
      </c>
      <c r="W19" s="14">
        <f>MAX(P19:V19)</f>
        <v>2</v>
      </c>
    </row>
    <row r="20" spans="1:23" x14ac:dyDescent="0.3">
      <c r="A20" s="11">
        <v>60</v>
      </c>
      <c r="B20" s="11" t="s">
        <v>237</v>
      </c>
      <c r="C20" s="11" t="s">
        <v>236</v>
      </c>
      <c r="D20" s="11" t="s">
        <v>236</v>
      </c>
      <c r="G20" s="11" t="s">
        <v>32</v>
      </c>
      <c r="H20" s="14" t="s">
        <v>17</v>
      </c>
      <c r="I20" s="14">
        <v>3504</v>
      </c>
      <c r="J20" s="17">
        <v>3503.8964278344502</v>
      </c>
      <c r="K20" s="18">
        <v>3504</v>
      </c>
      <c r="L20" s="19">
        <v>3503.8511111111102</v>
      </c>
      <c r="M20" s="30" t="s">
        <v>17</v>
      </c>
      <c r="N20" s="30">
        <v>3504</v>
      </c>
      <c r="O20" s="14"/>
      <c r="P20" s="14" t="str">
        <f>IF(AND(M20="High income",OR(N20=3502,N20=3503)),1,"")</f>
        <v/>
      </c>
      <c r="Q20" s="14">
        <f>IF(AND(M20="High income",OR(N20=3504,N20=3505,N20=3506)),2,"")</f>
        <v>2</v>
      </c>
      <c r="R20" s="14" t="str">
        <f>IF(AND(M20="Upper middle income",OR(N20=3502,N20=3503)),3,"")</f>
        <v/>
      </c>
      <c r="S20" s="14" t="str">
        <f>IF(AND(M20="Upper middle income",OR(N20=3504,N20=3505,N20=3506)),4,"")</f>
        <v/>
      </c>
      <c r="T20" s="14" t="str">
        <f>IF(AND(M20="Lower middle income",OR(N20=3502,N20=3503,N20=3504)),5,"")</f>
        <v/>
      </c>
      <c r="U20" s="14" t="str">
        <f>IF(AND(M20="Lower middle income",OR(N20=3505,N20=3506)),6,"")</f>
        <v/>
      </c>
      <c r="V20" s="14" t="str">
        <f>IF(M20="Low income",7,"")</f>
        <v/>
      </c>
      <c r="W20" s="14">
        <f>MAX(P20:V20)</f>
        <v>2</v>
      </c>
    </row>
    <row r="21" spans="1:23" s="14" customFormat="1" x14ac:dyDescent="0.3">
      <c r="A21" s="21">
        <v>196</v>
      </c>
      <c r="B21" s="21" t="s">
        <v>246</v>
      </c>
      <c r="C21" s="21" t="s">
        <v>245</v>
      </c>
      <c r="D21" s="21" t="s">
        <v>245</v>
      </c>
      <c r="E21" s="21"/>
      <c r="F21" s="21" t="s">
        <v>577</v>
      </c>
      <c r="G21" s="21" t="s">
        <v>32</v>
      </c>
      <c r="H21" s="15" t="s">
        <v>17</v>
      </c>
      <c r="I21" s="15">
        <v>3504</v>
      </c>
      <c r="J21" s="22">
        <v>3504</v>
      </c>
      <c r="K21" s="15"/>
      <c r="L21" s="21"/>
      <c r="M21" s="30" t="s">
        <v>17</v>
      </c>
      <c r="N21" s="30">
        <v>3504</v>
      </c>
      <c r="O21" s="15"/>
      <c r="P21" s="14" t="str">
        <f>IF(AND(M21="High income",OR(N21=3502,N21=3503)),1,"")</f>
        <v/>
      </c>
      <c r="Q21" s="14">
        <f>IF(AND(M21="High income",OR(N21=3504,N21=3505,N21=3506)),2,"")</f>
        <v>2</v>
      </c>
      <c r="R21" s="14" t="str">
        <f>IF(AND(M21="Upper middle income",OR(N21=3502,N21=3503)),3,"")</f>
        <v/>
      </c>
      <c r="S21" s="14" t="str">
        <f>IF(AND(M21="Upper middle income",OR(N21=3504,N21=3505,N21=3506)),4,"")</f>
        <v/>
      </c>
      <c r="T21" s="14" t="str">
        <f>IF(AND(M21="Lower middle income",OR(N21=3502,N21=3503,N21=3504)),5,"")</f>
        <v/>
      </c>
      <c r="U21" s="14" t="str">
        <f>IF(AND(M21="Lower middle income",OR(N21=3505,N21=3506)),6,"")</f>
        <v/>
      </c>
      <c r="V21" s="14" t="str">
        <f>IF(M21="Low income",7,"")</f>
        <v/>
      </c>
      <c r="W21" s="14">
        <f>MAX(P21:V21)</f>
        <v>2</v>
      </c>
    </row>
    <row r="22" spans="1:23" s="21" customFormat="1" x14ac:dyDescent="0.3">
      <c r="A22" s="11">
        <v>71</v>
      </c>
      <c r="B22" s="11" t="s">
        <v>313</v>
      </c>
      <c r="C22" s="11" t="s">
        <v>312</v>
      </c>
      <c r="D22" s="11" t="s">
        <v>312</v>
      </c>
      <c r="E22" s="11"/>
      <c r="F22" s="11"/>
      <c r="G22" s="11" t="s">
        <v>32</v>
      </c>
      <c r="H22" s="14" t="s">
        <v>17</v>
      </c>
      <c r="I22" s="14">
        <v>3504</v>
      </c>
      <c r="J22" s="17">
        <v>3504.0417769421902</v>
      </c>
      <c r="K22" s="18">
        <v>3504</v>
      </c>
      <c r="L22" s="19">
        <v>3504.07548789678</v>
      </c>
      <c r="M22" s="30" t="s">
        <v>17</v>
      </c>
      <c r="N22" s="30">
        <v>3504</v>
      </c>
      <c r="O22" s="14"/>
      <c r="P22" s="14" t="str">
        <f>IF(AND(M22="High income",OR(N22=3502,N22=3503)),1,"")</f>
        <v/>
      </c>
      <c r="Q22" s="14">
        <f>IF(AND(M22="High income",OR(N22=3504,N22=3505,N22=3506)),2,"")</f>
        <v>2</v>
      </c>
      <c r="R22" s="14" t="str">
        <f>IF(AND(M22="Upper middle income",OR(N22=3502,N22=3503)),3,"")</f>
        <v/>
      </c>
      <c r="S22" s="14" t="str">
        <f>IF(AND(M22="Upper middle income",OR(N22=3504,N22=3505,N22=3506)),4,"")</f>
        <v/>
      </c>
      <c r="T22" s="14" t="str">
        <f>IF(AND(M22="Lower middle income",OR(N22=3502,N22=3503,N22=3504)),5,"")</f>
        <v/>
      </c>
      <c r="U22" s="14" t="str">
        <f>IF(AND(M22="Lower middle income",OR(N22=3505,N22=3506)),6,"")</f>
        <v/>
      </c>
      <c r="V22" s="14" t="str">
        <f>IF(M22="Low income",7,"")</f>
        <v/>
      </c>
      <c r="W22" s="14">
        <f>MAX(P22:V22)</f>
        <v>2</v>
      </c>
    </row>
    <row r="23" spans="1:23" x14ac:dyDescent="0.3">
      <c r="A23" s="11">
        <v>77</v>
      </c>
      <c r="B23" s="11" t="s">
        <v>309</v>
      </c>
      <c r="C23" s="11" t="s">
        <v>308</v>
      </c>
      <c r="D23" s="11" t="s">
        <v>308</v>
      </c>
      <c r="G23" s="11" t="s">
        <v>32</v>
      </c>
      <c r="H23" s="14" t="s">
        <v>17</v>
      </c>
      <c r="I23" s="14">
        <v>3504</v>
      </c>
      <c r="J23" s="17">
        <v>3503.9229658373101</v>
      </c>
      <c r="K23" s="18">
        <v>3504</v>
      </c>
      <c r="L23" s="19">
        <v>3503.9384835813098</v>
      </c>
      <c r="M23" s="30" t="s">
        <v>17</v>
      </c>
      <c r="N23" s="30">
        <v>3504</v>
      </c>
      <c r="O23" s="14"/>
      <c r="P23" s="14" t="str">
        <f>IF(AND(M23="High income",OR(N23=3502,N23=3503)),1,"")</f>
        <v/>
      </c>
      <c r="Q23" s="14">
        <f>IF(AND(M23="High income",OR(N23=3504,N23=3505,N23=3506)),2,"")</f>
        <v>2</v>
      </c>
      <c r="R23" s="14" t="str">
        <f>IF(AND(M23="Upper middle income",OR(N23=3502,N23=3503)),3,"")</f>
        <v/>
      </c>
      <c r="S23" s="14" t="str">
        <f>IF(AND(M23="Upper middle income",OR(N23=3504,N23=3505,N23=3506)),4,"")</f>
        <v/>
      </c>
      <c r="T23" s="14" t="str">
        <f>IF(AND(M23="Lower middle income",OR(N23=3502,N23=3503,N23=3504)),5,"")</f>
        <v/>
      </c>
      <c r="U23" s="14" t="str">
        <f>IF(AND(M23="Lower middle income",OR(N23=3505,N23=3506)),6,"")</f>
        <v/>
      </c>
      <c r="V23" s="14" t="str">
        <f>IF(M23="Low income",7,"")</f>
        <v/>
      </c>
      <c r="W23" s="14">
        <f>MAX(P23:V23)</f>
        <v>2</v>
      </c>
    </row>
    <row r="24" spans="1:23" x14ac:dyDescent="0.3">
      <c r="A24" s="11">
        <v>78</v>
      </c>
      <c r="B24" s="11" t="s">
        <v>311</v>
      </c>
      <c r="C24" s="11" t="s">
        <v>310</v>
      </c>
      <c r="D24" s="11" t="s">
        <v>310</v>
      </c>
      <c r="G24" s="11" t="s">
        <v>32</v>
      </c>
      <c r="H24" s="14" t="s">
        <v>17</v>
      </c>
      <c r="I24" s="14">
        <v>3504</v>
      </c>
      <c r="J24" s="17">
        <v>3504.1264845032301</v>
      </c>
      <c r="K24" s="18">
        <v>3504</v>
      </c>
      <c r="L24" s="19">
        <v>3504.1914893617</v>
      </c>
      <c r="M24" s="30" t="s">
        <v>17</v>
      </c>
      <c r="N24" s="30">
        <v>3504</v>
      </c>
      <c r="O24" s="14"/>
      <c r="P24" s="14" t="str">
        <f>IF(AND(M24="High income",OR(N24=3502,N24=3503)),1,"")</f>
        <v/>
      </c>
      <c r="Q24" s="14">
        <f>IF(AND(M24="High income",OR(N24=3504,N24=3505,N24=3506)),2,"")</f>
        <v>2</v>
      </c>
      <c r="R24" s="14" t="str">
        <f>IF(AND(M24="Upper middle income",OR(N24=3502,N24=3503)),3,"")</f>
        <v/>
      </c>
      <c r="S24" s="14" t="str">
        <f>IF(AND(M24="Upper middle income",OR(N24=3504,N24=3505,N24=3506)),4,"")</f>
        <v/>
      </c>
      <c r="T24" s="14" t="str">
        <f>IF(AND(M24="Lower middle income",OR(N24=3502,N24=3503,N24=3504)),5,"")</f>
        <v/>
      </c>
      <c r="U24" s="14" t="str">
        <f>IF(AND(M24="Lower middle income",OR(N24=3505,N24=3506)),6,"")</f>
        <v/>
      </c>
      <c r="V24" s="14" t="str">
        <f>IF(M24="Low income",7,"")</f>
        <v/>
      </c>
      <c r="W24" s="14">
        <f>MAX(P24:V24)</f>
        <v>2</v>
      </c>
    </row>
    <row r="25" spans="1:23" x14ac:dyDescent="0.3">
      <c r="A25" s="11">
        <v>238</v>
      </c>
      <c r="B25" s="11" t="s">
        <v>377</v>
      </c>
      <c r="C25" s="11" t="s">
        <v>376</v>
      </c>
      <c r="D25" s="11" t="s">
        <v>376</v>
      </c>
      <c r="G25" s="11" t="s">
        <v>32</v>
      </c>
      <c r="H25" s="14" t="s">
        <v>17</v>
      </c>
      <c r="I25" s="14">
        <v>3504</v>
      </c>
      <c r="J25" s="17">
        <v>3504.3364591304298</v>
      </c>
      <c r="K25" s="18">
        <v>3504</v>
      </c>
      <c r="L25" s="19">
        <v>3504.3417704234498</v>
      </c>
      <c r="M25" s="30" t="s">
        <v>17</v>
      </c>
      <c r="N25" s="30">
        <v>3504</v>
      </c>
      <c r="O25" s="14"/>
      <c r="P25" s="14" t="str">
        <f>IF(AND(M25="High income",OR(N25=3502,N25=3503)),1,"")</f>
        <v/>
      </c>
      <c r="Q25" s="14">
        <f>IF(AND(M25="High income",OR(N25=3504,N25=3505,N25=3506)),2,"")</f>
        <v>2</v>
      </c>
      <c r="R25" s="14" t="str">
        <f>IF(AND(M25="Upper middle income",OR(N25=3502,N25=3503)),3,"")</f>
        <v/>
      </c>
      <c r="S25" s="14" t="str">
        <f>IF(AND(M25="Upper middle income",OR(N25=3504,N25=3505,N25=3506)),4,"")</f>
        <v/>
      </c>
      <c r="T25" s="14" t="str">
        <f>IF(AND(M25="Lower middle income",OR(N25=3502,N25=3503,N25=3504)),5,"")</f>
        <v/>
      </c>
      <c r="U25" s="14" t="str">
        <f>IF(AND(M25="Lower middle income",OR(N25=3505,N25=3506)),6,"")</f>
        <v/>
      </c>
      <c r="V25" s="14" t="str">
        <f>IF(M25="Low income",7,"")</f>
        <v/>
      </c>
      <c r="W25" s="14">
        <f>MAX(P25:V25)</f>
        <v>2</v>
      </c>
    </row>
    <row r="26" spans="1:23" x14ac:dyDescent="0.3">
      <c r="A26" s="11">
        <v>168</v>
      </c>
      <c r="B26" s="11" t="s">
        <v>385</v>
      </c>
      <c r="C26" s="11" t="s">
        <v>384</v>
      </c>
      <c r="D26" s="11" t="s">
        <v>384</v>
      </c>
      <c r="G26" s="11" t="s">
        <v>46</v>
      </c>
      <c r="H26" s="14" t="s">
        <v>17</v>
      </c>
      <c r="I26" s="14">
        <v>3504</v>
      </c>
      <c r="J26" s="17">
        <v>3504.0629667594098</v>
      </c>
      <c r="K26" s="18">
        <v>3504</v>
      </c>
      <c r="L26" s="19">
        <v>3504.0358652708101</v>
      </c>
      <c r="M26" s="30" t="s">
        <v>17</v>
      </c>
      <c r="N26" s="30">
        <v>3504</v>
      </c>
      <c r="O26" s="14"/>
      <c r="P26" s="14" t="str">
        <f>IF(AND(M26="High income",OR(N26=3502,N26=3503)),1,"")</f>
        <v/>
      </c>
      <c r="Q26" s="14">
        <f>IF(AND(M26="High income",OR(N26=3504,N26=3505,N26=3506)),2,"")</f>
        <v>2</v>
      </c>
      <c r="R26" s="14" t="str">
        <f>IF(AND(M26="Upper middle income",OR(N26=3502,N26=3503)),3,"")</f>
        <v/>
      </c>
      <c r="S26" s="14" t="str">
        <f>IF(AND(M26="Upper middle income",OR(N26=3504,N26=3505,N26=3506)),4,"")</f>
        <v/>
      </c>
      <c r="T26" s="14" t="str">
        <f>IF(AND(M26="Lower middle income",OR(N26=3502,N26=3503,N26=3504)),5,"")</f>
        <v/>
      </c>
      <c r="U26" s="14" t="str">
        <f>IF(AND(M26="Lower middle income",OR(N26=3505,N26=3506)),6,"")</f>
        <v/>
      </c>
      <c r="V26" s="14" t="str">
        <f>IF(M26="Low income",7,"")</f>
        <v/>
      </c>
      <c r="W26" s="14">
        <f>MAX(P26:V26)</f>
        <v>2</v>
      </c>
    </row>
    <row r="27" spans="1:23" x14ac:dyDescent="0.3">
      <c r="A27" s="11">
        <v>169</v>
      </c>
      <c r="B27" s="11" t="s">
        <v>379</v>
      </c>
      <c r="C27" s="11" t="s">
        <v>378</v>
      </c>
      <c r="D27" s="11" t="s">
        <v>378</v>
      </c>
      <c r="G27" s="11" t="s">
        <v>32</v>
      </c>
      <c r="H27" s="14" t="s">
        <v>17</v>
      </c>
      <c r="I27" s="14">
        <v>3504</v>
      </c>
      <c r="J27" s="17">
        <v>3504.5336665321502</v>
      </c>
      <c r="K27" s="18">
        <v>3505</v>
      </c>
      <c r="L27" s="19">
        <v>3504.9171352568401</v>
      </c>
      <c r="M27" s="30" t="s">
        <v>17</v>
      </c>
      <c r="N27" s="30">
        <v>3504</v>
      </c>
      <c r="O27" s="14"/>
      <c r="P27" s="14" t="str">
        <f>IF(AND(M27="High income",OR(N27=3502,N27=3503)),1,"")</f>
        <v/>
      </c>
      <c r="Q27" s="14">
        <f>IF(AND(M27="High income",OR(N27=3504,N27=3505,N27=3506)),2,"")</f>
        <v>2</v>
      </c>
      <c r="R27" s="14" t="str">
        <f>IF(AND(M27="Upper middle income",OR(N27=3502,N27=3503)),3,"")</f>
        <v/>
      </c>
      <c r="S27" s="14" t="str">
        <f>IF(AND(M27="Upper middle income",OR(N27=3504,N27=3505,N27=3506)),4,"")</f>
        <v/>
      </c>
      <c r="T27" s="14" t="str">
        <f>IF(AND(M27="Lower middle income",OR(N27=3502,N27=3503,N27=3504)),5,"")</f>
        <v/>
      </c>
      <c r="U27" s="14" t="str">
        <f>IF(AND(M27="Lower middle income",OR(N27=3505,N27=3506)),6,"")</f>
        <v/>
      </c>
      <c r="V27" s="14" t="str">
        <f>IF(M27="Low income",7,"")</f>
        <v/>
      </c>
      <c r="W27" s="14">
        <f>MAX(P27:V27)</f>
        <v>2</v>
      </c>
    </row>
    <row r="28" spans="1:23" x14ac:dyDescent="0.3">
      <c r="A28" s="11">
        <v>242</v>
      </c>
      <c r="B28" s="11" t="s">
        <v>393</v>
      </c>
      <c r="C28" s="11" t="s">
        <v>392</v>
      </c>
      <c r="D28" s="11" t="s">
        <v>392</v>
      </c>
      <c r="G28" s="11" t="s">
        <v>16</v>
      </c>
      <c r="H28" s="14" t="s">
        <v>17</v>
      </c>
      <c r="I28" s="14">
        <v>3504</v>
      </c>
      <c r="J28" s="17">
        <v>3504.4122508136702</v>
      </c>
      <c r="K28" s="18">
        <v>3504</v>
      </c>
      <c r="L28" s="19">
        <v>3504.4728425016101</v>
      </c>
      <c r="M28" s="30" t="s">
        <v>17</v>
      </c>
      <c r="N28" s="30">
        <v>3504</v>
      </c>
      <c r="O28" s="14"/>
      <c r="P28" s="14" t="str">
        <f>IF(AND(M28="High income",OR(N28=3502,N28=3503)),1,"")</f>
        <v/>
      </c>
      <c r="Q28" s="14">
        <f>IF(AND(M28="High income",OR(N28=3504,N28=3505,N28=3506)),2,"")</f>
        <v>2</v>
      </c>
      <c r="R28" s="14" t="str">
        <f>IF(AND(M28="Upper middle income",OR(N28=3502,N28=3503)),3,"")</f>
        <v/>
      </c>
      <c r="S28" s="14" t="str">
        <f>IF(AND(M28="Upper middle income",OR(N28=3504,N28=3505,N28=3506)),4,"")</f>
        <v/>
      </c>
      <c r="T28" s="14" t="str">
        <f>IF(AND(M28="Lower middle income",OR(N28=3502,N28=3503,N28=3504)),5,"")</f>
        <v/>
      </c>
      <c r="U28" s="14" t="str">
        <f>IF(AND(M28="Lower middle income",OR(N28=3505,N28=3506)),6,"")</f>
        <v/>
      </c>
      <c r="V28" s="14" t="str">
        <f>IF(M28="Low income",7,"")</f>
        <v/>
      </c>
      <c r="W28" s="14">
        <f>MAX(P28:V28)</f>
        <v>2</v>
      </c>
    </row>
    <row r="29" spans="1:23" s="14" customFormat="1" x14ac:dyDescent="0.3">
      <c r="A29" s="11">
        <v>240</v>
      </c>
      <c r="B29" s="11" t="s">
        <v>472</v>
      </c>
      <c r="C29" s="11" t="s">
        <v>471</v>
      </c>
      <c r="D29" s="11" t="s">
        <v>471</v>
      </c>
      <c r="E29" s="11"/>
      <c r="F29" s="11"/>
      <c r="G29" s="11" t="s">
        <v>32</v>
      </c>
      <c r="H29" s="14" t="s">
        <v>17</v>
      </c>
      <c r="I29" s="14">
        <v>3504</v>
      </c>
      <c r="J29" s="17">
        <v>3504.3647132134302</v>
      </c>
      <c r="K29" s="18">
        <v>3504.8599853515602</v>
      </c>
      <c r="L29" s="19">
        <v>3504.5245005749698</v>
      </c>
      <c r="M29" s="30" t="s">
        <v>17</v>
      </c>
      <c r="N29" s="30">
        <v>3504</v>
      </c>
      <c r="P29" s="14" t="str">
        <f>IF(AND(M29="High income",OR(N29=3502,N29=3503)),1,"")</f>
        <v/>
      </c>
      <c r="Q29" s="14">
        <f>IF(AND(M29="High income",OR(N29=3504,N29=3505,N29=3506)),2,"")</f>
        <v>2</v>
      </c>
      <c r="R29" s="14" t="str">
        <f>IF(AND(M29="Upper middle income",OR(N29=3502,N29=3503)),3,"")</f>
        <v/>
      </c>
      <c r="S29" s="14" t="str">
        <f>IF(AND(M29="Upper middle income",OR(N29=3504,N29=3505,N29=3506)),4,"")</f>
        <v/>
      </c>
      <c r="T29" s="14" t="str">
        <f>IF(AND(M29="Lower middle income",OR(N29=3502,N29=3503,N29=3504)),5,"")</f>
        <v/>
      </c>
      <c r="U29" s="14" t="str">
        <f>IF(AND(M29="Lower middle income",OR(N29=3505,N29=3506)),6,"")</f>
        <v/>
      </c>
      <c r="V29" s="14" t="str">
        <f>IF(M29="Low income",7,"")</f>
        <v/>
      </c>
      <c r="W29" s="14">
        <f>MAX(P29:V29)</f>
        <v>2</v>
      </c>
    </row>
    <row r="30" spans="1:23" x14ac:dyDescent="0.3">
      <c r="A30" s="11">
        <v>213</v>
      </c>
      <c r="B30" s="11" t="s">
        <v>504</v>
      </c>
      <c r="C30" s="11" t="s">
        <v>503</v>
      </c>
      <c r="D30" s="11" t="s">
        <v>503</v>
      </c>
      <c r="E30" s="11" t="s">
        <v>462</v>
      </c>
      <c r="F30" s="11" t="s">
        <v>577</v>
      </c>
      <c r="G30" s="11" t="s">
        <v>16</v>
      </c>
      <c r="H30" s="14" t="s">
        <v>17</v>
      </c>
      <c r="I30" s="14">
        <v>3504</v>
      </c>
      <c r="J30" s="17">
        <v>3504</v>
      </c>
      <c r="K30" s="18">
        <v>3504</v>
      </c>
      <c r="L30" s="19">
        <v>3504</v>
      </c>
      <c r="M30" s="30" t="s">
        <v>17</v>
      </c>
      <c r="N30" s="30">
        <v>3504</v>
      </c>
      <c r="O30" s="14"/>
      <c r="P30" s="14" t="str">
        <f>IF(AND(M30="High income",OR(N30=3502,N30=3503)),1,"")</f>
        <v/>
      </c>
      <c r="Q30" s="14">
        <f>IF(AND(M30="High income",OR(N30=3504,N30=3505,N30=3506)),2,"")</f>
        <v>2</v>
      </c>
      <c r="R30" s="14" t="str">
        <f>IF(AND(M30="Upper middle income",OR(N30=3502,N30=3503)),3,"")</f>
        <v/>
      </c>
      <c r="S30" s="14" t="str">
        <f>IF(AND(M30="Upper middle income",OR(N30=3504,N30=3505,N30=3506)),4,"")</f>
        <v/>
      </c>
      <c r="T30" s="14" t="str">
        <f>IF(AND(M30="Lower middle income",OR(N30=3502,N30=3503,N30=3504)),5,"")</f>
        <v/>
      </c>
      <c r="U30" s="14" t="str">
        <f>IF(AND(M30="Lower middle income",OR(N30=3505,N30=3506)),6,"")</f>
        <v/>
      </c>
      <c r="V30" s="14" t="str">
        <f>IF(M30="Low income",7,"")</f>
        <v/>
      </c>
      <c r="W30" s="14">
        <f>MAX(P30:V30)</f>
        <v>2</v>
      </c>
    </row>
    <row r="31" spans="1:23" s="23" customFormat="1" x14ac:dyDescent="0.3">
      <c r="A31" s="11">
        <v>160</v>
      </c>
      <c r="B31" s="11" t="s">
        <v>197</v>
      </c>
      <c r="C31" s="11" t="s">
        <v>196</v>
      </c>
      <c r="D31" s="11" t="s">
        <v>196</v>
      </c>
      <c r="E31" s="11"/>
      <c r="F31" s="11"/>
      <c r="G31" s="11" t="s">
        <v>32</v>
      </c>
      <c r="H31" s="14" t="s">
        <v>17</v>
      </c>
      <c r="I31" s="14">
        <v>3504</v>
      </c>
      <c r="J31" s="17">
        <v>3504.1987709772202</v>
      </c>
      <c r="K31" s="18">
        <v>3504</v>
      </c>
      <c r="L31" s="19">
        <v>3504.1322926368298</v>
      </c>
      <c r="M31" s="30" t="s">
        <v>17</v>
      </c>
      <c r="N31" s="30">
        <v>3504</v>
      </c>
      <c r="O31" s="14"/>
      <c r="P31" s="14" t="str">
        <f>IF(AND(M31="High income",OR(N31=3502,N31=3503)),1,"")</f>
        <v/>
      </c>
      <c r="Q31" s="14">
        <f>IF(AND(M31="High income",OR(N31=3504,N31=3505,N31=3506)),2,"")</f>
        <v>2</v>
      </c>
      <c r="R31" s="14" t="str">
        <f>IF(AND(M31="Upper middle income",OR(N31=3502,N31=3503)),3,"")</f>
        <v/>
      </c>
      <c r="S31" s="14" t="str">
        <f>IF(AND(M31="Upper middle income",OR(N31=3504,N31=3505,N31=3506)),4,"")</f>
        <v/>
      </c>
      <c r="T31" s="14" t="str">
        <f>IF(AND(M31="Lower middle income",OR(N31=3502,N31=3503,N31=3504)),5,"")</f>
        <v/>
      </c>
      <c r="U31" s="14" t="str">
        <f>IF(AND(M31="Lower middle income",OR(N31=3505,N31=3506)),6,"")</f>
        <v/>
      </c>
      <c r="V31" s="14" t="str">
        <f>IF(M31="Low income",7,"")</f>
        <v/>
      </c>
      <c r="W31" s="14">
        <f>MAX(P31:V31)</f>
        <v>2</v>
      </c>
    </row>
    <row r="32" spans="1:23" s="23" customFormat="1" x14ac:dyDescent="0.3">
      <c r="A32" s="11">
        <v>12</v>
      </c>
      <c r="B32" s="11" t="s">
        <v>91</v>
      </c>
      <c r="C32" s="11" t="s">
        <v>90</v>
      </c>
      <c r="D32" s="14" t="s">
        <v>90</v>
      </c>
      <c r="E32" s="11" t="s">
        <v>462</v>
      </c>
      <c r="F32" s="11" t="s">
        <v>577</v>
      </c>
      <c r="G32" s="11" t="s">
        <v>16</v>
      </c>
      <c r="H32" s="14" t="s">
        <v>17</v>
      </c>
      <c r="I32" s="14"/>
      <c r="J32" s="14"/>
      <c r="K32" s="18">
        <v>3504</v>
      </c>
      <c r="L32" s="19">
        <v>3504</v>
      </c>
      <c r="M32" s="30" t="s">
        <v>17</v>
      </c>
      <c r="N32" s="32">
        <v>3504</v>
      </c>
      <c r="O32" s="15" t="s">
        <v>593</v>
      </c>
      <c r="P32" s="14" t="str">
        <f>IF(AND(M32="High income",OR(N32=3502,N32=3503)),1,"")</f>
        <v/>
      </c>
      <c r="Q32" s="14">
        <f>IF(AND(M32="High income",OR(N32=3504,N32=3505,N32=3506)),2,"")</f>
        <v>2</v>
      </c>
      <c r="R32" s="14" t="str">
        <f>IF(AND(M32="Upper middle income",OR(N32=3502,N32=3503)),3,"")</f>
        <v/>
      </c>
      <c r="S32" s="14" t="str">
        <f>IF(AND(M32="Upper middle income",OR(N32=3504,N32=3505,N32=3506)),4,"")</f>
        <v/>
      </c>
      <c r="T32" s="14" t="str">
        <f>IF(AND(M32="Lower middle income",OR(N32=3502,N32=3503,N32=3504)),5,"")</f>
        <v/>
      </c>
      <c r="U32" s="14" t="str">
        <f>IF(AND(M32="Lower middle income",OR(N32=3505,N32=3506)),6,"")</f>
        <v/>
      </c>
      <c r="V32" s="14" t="str">
        <f>IF(M32="Low income",7,"")</f>
        <v/>
      </c>
      <c r="W32" s="14">
        <f>MAX(P32:V32)</f>
        <v>2</v>
      </c>
    </row>
    <row r="33" spans="1:23" x14ac:dyDescent="0.3">
      <c r="A33" s="14">
        <v>22</v>
      </c>
      <c r="B33" s="14" t="s">
        <v>93</v>
      </c>
      <c r="C33" s="14" t="s">
        <v>92</v>
      </c>
      <c r="D33" s="14" t="s">
        <v>92</v>
      </c>
      <c r="E33" s="14" t="s">
        <v>462</v>
      </c>
      <c r="F33" s="14"/>
      <c r="G33" s="14" t="s">
        <v>46</v>
      </c>
      <c r="H33" s="14" t="s">
        <v>17</v>
      </c>
      <c r="K33" s="18">
        <v>3503.96020507812</v>
      </c>
      <c r="L33" s="17">
        <v>3503.9691756810898</v>
      </c>
      <c r="M33" s="30" t="s">
        <v>17</v>
      </c>
      <c r="N33" s="32">
        <v>3504</v>
      </c>
      <c r="O33" s="15" t="s">
        <v>593</v>
      </c>
      <c r="P33" s="14" t="str">
        <f>IF(AND(M33="High income",OR(N33=3502,N33=3503)),1,"")</f>
        <v/>
      </c>
      <c r="Q33" s="14">
        <f>IF(AND(M33="High income",OR(N33=3504,N33=3505,N33=3506)),2,"")</f>
        <v>2</v>
      </c>
      <c r="R33" s="14" t="str">
        <f>IF(AND(M33="Upper middle income",OR(N33=3502,N33=3503)),3,"")</f>
        <v/>
      </c>
      <c r="S33" s="14" t="str">
        <f>IF(AND(M33="Upper middle income",OR(N33=3504,N33=3505,N33=3506)),4,"")</f>
        <v/>
      </c>
      <c r="T33" s="14" t="str">
        <f>IF(AND(M33="Lower middle income",OR(N33=3502,N33=3503,N33=3504)),5,"")</f>
        <v/>
      </c>
      <c r="U33" s="14" t="str">
        <f>IF(AND(M33="Lower middle income",OR(N33=3505,N33=3506)),6,"")</f>
        <v/>
      </c>
      <c r="V33" s="14" t="str">
        <f>IF(M33="Low income",7,"")</f>
        <v/>
      </c>
      <c r="W33" s="14">
        <f>MAX(P33:V33)</f>
        <v>2</v>
      </c>
    </row>
    <row r="34" spans="1:23" s="14" customFormat="1" x14ac:dyDescent="0.3">
      <c r="A34" s="14">
        <v>28</v>
      </c>
      <c r="B34" s="14" t="s">
        <v>139</v>
      </c>
      <c r="C34" s="14" t="s">
        <v>138</v>
      </c>
      <c r="D34" s="14" t="s">
        <v>138</v>
      </c>
      <c r="F34" s="14" t="s">
        <v>577</v>
      </c>
      <c r="G34" s="14" t="s">
        <v>16</v>
      </c>
      <c r="H34" s="14" t="s">
        <v>17</v>
      </c>
      <c r="K34" s="18">
        <v>3504.0009765625</v>
      </c>
      <c r="L34" s="17">
        <v>3504.0009765625</v>
      </c>
      <c r="M34" s="30" t="s">
        <v>17</v>
      </c>
      <c r="N34" s="32">
        <v>3504</v>
      </c>
      <c r="O34" s="15" t="s">
        <v>593</v>
      </c>
      <c r="P34" s="14" t="str">
        <f>IF(AND(M34="High income",OR(N34=3502,N34=3503)),1,"")</f>
        <v/>
      </c>
      <c r="Q34" s="14">
        <f>IF(AND(M34="High income",OR(N34=3504,N34=3505,N34=3506)),2,"")</f>
        <v>2</v>
      </c>
      <c r="R34" s="14" t="str">
        <f>IF(AND(M34="Upper middle income",OR(N34=3502,N34=3503)),3,"")</f>
        <v/>
      </c>
      <c r="S34" s="14" t="str">
        <f>IF(AND(M34="Upper middle income",OR(N34=3504,N34=3505,N34=3506)),4,"")</f>
        <v/>
      </c>
      <c r="T34" s="14" t="str">
        <f>IF(AND(M34="Lower middle income",OR(N34=3502,N34=3503,N34=3504)),5,"")</f>
        <v/>
      </c>
      <c r="U34" s="14" t="str">
        <f>IF(AND(M34="Lower middle income",OR(N34=3505,N34=3506)),6,"")</f>
        <v/>
      </c>
      <c r="V34" s="14" t="str">
        <f>IF(M34="Low income",7,"")</f>
        <v/>
      </c>
      <c r="W34" s="14">
        <f>MAX(P34:V34)</f>
        <v>2</v>
      </c>
    </row>
    <row r="35" spans="1:23" s="23" customFormat="1" x14ac:dyDescent="0.3">
      <c r="A35" s="14">
        <v>204</v>
      </c>
      <c r="B35" s="14" t="s">
        <v>365</v>
      </c>
      <c r="C35" s="14" t="s">
        <v>364</v>
      </c>
      <c r="D35" s="14" t="s">
        <v>364</v>
      </c>
      <c r="E35" s="14"/>
      <c r="F35" s="14" t="s">
        <v>577</v>
      </c>
      <c r="G35" s="14" t="s">
        <v>46</v>
      </c>
      <c r="H35" s="14" t="s">
        <v>17</v>
      </c>
      <c r="I35" s="14"/>
      <c r="J35" s="14"/>
      <c r="K35" s="18">
        <v>3504.38916015625</v>
      </c>
      <c r="L35" s="17">
        <v>3504.34024135045</v>
      </c>
      <c r="M35" s="30" t="s">
        <v>17</v>
      </c>
      <c r="N35" s="32">
        <v>3504</v>
      </c>
      <c r="O35" s="15" t="s">
        <v>593</v>
      </c>
      <c r="P35" s="14" t="str">
        <f>IF(AND(M35="High income",OR(N35=3502,N35=3503)),1,"")</f>
        <v/>
      </c>
      <c r="Q35" s="14">
        <f>IF(AND(M35="High income",OR(N35=3504,N35=3505,N35=3506)),2,"")</f>
        <v>2</v>
      </c>
      <c r="R35" s="14" t="str">
        <f>IF(AND(M35="Upper middle income",OR(N35=3502,N35=3503)),3,"")</f>
        <v/>
      </c>
      <c r="S35" s="14" t="str">
        <f>IF(AND(M35="Upper middle income",OR(N35=3504,N35=3505,N35=3506)),4,"")</f>
        <v/>
      </c>
      <c r="T35" s="14" t="str">
        <f>IF(AND(M35="Lower middle income",OR(N35=3502,N35=3503,N35=3504)),5,"")</f>
        <v/>
      </c>
      <c r="U35" s="14" t="str">
        <f>IF(AND(M35="Lower middle income",OR(N35=3505,N35=3506)),6,"")</f>
        <v/>
      </c>
      <c r="V35" s="14" t="str">
        <f>IF(M35="Low income",7,"")</f>
        <v/>
      </c>
      <c r="W35" s="14">
        <f>MAX(P35:V35)</f>
        <v>2</v>
      </c>
    </row>
    <row r="36" spans="1:23" x14ac:dyDescent="0.3">
      <c r="A36" s="14">
        <v>125</v>
      </c>
      <c r="B36" s="14" t="s">
        <v>437</v>
      </c>
      <c r="C36" s="14" t="s">
        <v>436</v>
      </c>
      <c r="D36" s="14" t="s">
        <v>436</v>
      </c>
      <c r="E36" s="14"/>
      <c r="F36" s="14"/>
      <c r="G36" s="14" t="s">
        <v>46</v>
      </c>
      <c r="H36" s="14" t="s">
        <v>17</v>
      </c>
      <c r="K36" s="18">
        <v>3503</v>
      </c>
      <c r="L36" s="17">
        <v>3503</v>
      </c>
      <c r="M36" s="30" t="s">
        <v>17</v>
      </c>
      <c r="N36" s="32">
        <v>3504</v>
      </c>
      <c r="O36" s="15" t="s">
        <v>613</v>
      </c>
      <c r="P36" s="14" t="str">
        <f>IF(AND(M36="High income",OR(N36=3502,N36=3503)),1,"")</f>
        <v/>
      </c>
      <c r="Q36" s="14">
        <f>IF(AND(M36="High income",OR(N36=3504,N36=3505,N36=3506)),2,"")</f>
        <v>2</v>
      </c>
      <c r="R36" s="14" t="str">
        <f>IF(AND(M36="Upper middle income",OR(N36=3502,N36=3503)),3,"")</f>
        <v/>
      </c>
      <c r="S36" s="14" t="str">
        <f>IF(AND(M36="Upper middle income",OR(N36=3504,N36=3505,N36=3506)),4,"")</f>
        <v/>
      </c>
      <c r="T36" s="14" t="str">
        <f>IF(AND(M36="Lower middle income",OR(N36=3502,N36=3503,N36=3504)),5,"")</f>
        <v/>
      </c>
      <c r="U36" s="14" t="str">
        <f>IF(AND(M36="Lower middle income",OR(N36=3505,N36=3506)),6,"")</f>
        <v/>
      </c>
      <c r="V36" s="14" t="str">
        <f>IF(M36="Low income",7,"")</f>
        <v/>
      </c>
      <c r="W36" s="14">
        <f>MAX(P36:V36)</f>
        <v>2</v>
      </c>
    </row>
    <row r="37" spans="1:23" x14ac:dyDescent="0.3">
      <c r="A37" s="11">
        <v>9</v>
      </c>
      <c r="B37" s="11" t="s">
        <v>56</v>
      </c>
      <c r="C37" s="11" t="s">
        <v>55</v>
      </c>
      <c r="D37" s="11" t="s">
        <v>55</v>
      </c>
      <c r="G37" s="11" t="s">
        <v>32</v>
      </c>
      <c r="H37" s="14" t="s">
        <v>17</v>
      </c>
      <c r="I37" s="14">
        <v>3505</v>
      </c>
      <c r="J37" s="17">
        <v>3504.7068157925501</v>
      </c>
      <c r="K37" s="18">
        <v>3505</v>
      </c>
      <c r="L37" s="19">
        <v>3504.7379814139499</v>
      </c>
      <c r="M37" s="30" t="s">
        <v>17</v>
      </c>
      <c r="N37" s="30">
        <v>3505</v>
      </c>
      <c r="O37" s="14"/>
      <c r="P37" s="14" t="str">
        <f>IF(AND(M37="High income",OR(N37=3502,N37=3503)),1,"")</f>
        <v/>
      </c>
      <c r="Q37" s="14">
        <f>IF(AND(M37="High income",OR(N37=3504,N37=3505,N37=3506)),2,"")</f>
        <v>2</v>
      </c>
      <c r="R37" s="14" t="str">
        <f>IF(AND(M37="Upper middle income",OR(N37=3502,N37=3503)),3,"")</f>
        <v/>
      </c>
      <c r="S37" s="14" t="str">
        <f>IF(AND(M37="Upper middle income",OR(N37=3504,N37=3505,N37=3506)),4,"")</f>
        <v/>
      </c>
      <c r="T37" s="14" t="str">
        <f>IF(AND(M37="Lower middle income",OR(N37=3502,N37=3503,N37=3504)),5,"")</f>
        <v/>
      </c>
      <c r="U37" s="14" t="str">
        <f>IF(AND(M37="Lower middle income",OR(N37=3505,N37=3506)),6,"")</f>
        <v/>
      </c>
      <c r="V37" s="14" t="str">
        <f>IF(M37="Low income",7,"")</f>
        <v/>
      </c>
      <c r="W37" s="14">
        <f>MAX(P37:V37)</f>
        <v>2</v>
      </c>
    </row>
    <row r="38" spans="1:23" x14ac:dyDescent="0.3">
      <c r="A38" s="21">
        <v>55</v>
      </c>
      <c r="B38" s="21" t="s">
        <v>106</v>
      </c>
      <c r="C38" s="21" t="s">
        <v>107</v>
      </c>
      <c r="D38" s="21" t="s">
        <v>105</v>
      </c>
      <c r="E38" s="21"/>
      <c r="F38" s="21" t="s">
        <v>577</v>
      </c>
      <c r="G38" s="21" t="s">
        <v>32</v>
      </c>
      <c r="H38" s="15" t="s">
        <v>17</v>
      </c>
      <c r="I38" s="15">
        <v>3505</v>
      </c>
      <c r="J38" s="22">
        <v>3504.7553956834499</v>
      </c>
      <c r="K38" s="15"/>
      <c r="L38" s="21"/>
      <c r="M38" s="30" t="s">
        <v>17</v>
      </c>
      <c r="N38" s="30">
        <v>3505</v>
      </c>
      <c r="P38" s="14" t="str">
        <f>IF(AND(M38="High income",OR(N38=3502,N38=3503)),1,"")</f>
        <v/>
      </c>
      <c r="Q38" s="14">
        <f>IF(AND(M38="High income",OR(N38=3504,N38=3505,N38=3506)),2,"")</f>
        <v>2</v>
      </c>
      <c r="R38" s="14" t="str">
        <f>IF(AND(M38="Upper middle income",OR(N38=3502,N38=3503)),3,"")</f>
        <v/>
      </c>
      <c r="S38" s="14" t="str">
        <f>IF(AND(M38="Upper middle income",OR(N38=3504,N38=3505,N38=3506)),4,"")</f>
        <v/>
      </c>
      <c r="T38" s="14" t="str">
        <f>IF(AND(M38="Lower middle income",OR(N38=3502,N38=3503,N38=3504)),5,"")</f>
        <v/>
      </c>
      <c r="U38" s="14" t="str">
        <f>IF(AND(M38="Lower middle income",OR(N38=3505,N38=3506)),6,"")</f>
        <v/>
      </c>
      <c r="V38" s="14" t="str">
        <f>IF(M38="Low income",7,"")</f>
        <v/>
      </c>
      <c r="W38" s="14">
        <f>MAX(P38:V38)</f>
        <v>2</v>
      </c>
    </row>
    <row r="39" spans="1:23" x14ac:dyDescent="0.3">
      <c r="A39" s="21">
        <v>64</v>
      </c>
      <c r="B39" s="21" t="s">
        <v>108</v>
      </c>
      <c r="C39" s="21" t="s">
        <v>109</v>
      </c>
      <c r="D39" s="21" t="s">
        <v>105</v>
      </c>
      <c r="E39" s="21"/>
      <c r="F39" s="21" t="s">
        <v>577</v>
      </c>
      <c r="G39" s="21" t="s">
        <v>32</v>
      </c>
      <c r="H39" s="15" t="s">
        <v>17</v>
      </c>
      <c r="I39" s="15">
        <v>3505</v>
      </c>
      <c r="J39" s="22">
        <v>3505</v>
      </c>
      <c r="K39" s="15"/>
      <c r="L39" s="21"/>
      <c r="M39" s="30" t="s">
        <v>17</v>
      </c>
      <c r="N39" s="30">
        <v>3505</v>
      </c>
      <c r="P39" s="14" t="str">
        <f>IF(AND(M39="High income",OR(N39=3502,N39=3503)),1,"")</f>
        <v/>
      </c>
      <c r="Q39" s="14">
        <f>IF(AND(M39="High income",OR(N39=3504,N39=3505,N39=3506)),2,"")</f>
        <v>2</v>
      </c>
      <c r="R39" s="14" t="str">
        <f>IF(AND(M39="Upper middle income",OR(N39=3502,N39=3503)),3,"")</f>
        <v/>
      </c>
      <c r="S39" s="14" t="str">
        <f>IF(AND(M39="Upper middle income",OR(N39=3504,N39=3505,N39=3506)),4,"")</f>
        <v/>
      </c>
      <c r="T39" s="14" t="str">
        <f>IF(AND(M39="Lower middle income",OR(N39=3502,N39=3503,N39=3504)),5,"")</f>
        <v/>
      </c>
      <c r="U39" s="14" t="str">
        <f>IF(AND(M39="Lower middle income",OR(N39=3505,N39=3506)),6,"")</f>
        <v/>
      </c>
      <c r="V39" s="14" t="str">
        <f>IF(M39="Low income",7,"")</f>
        <v/>
      </c>
      <c r="W39" s="14">
        <f>MAX(P39:V39)</f>
        <v>2</v>
      </c>
    </row>
    <row r="40" spans="1:23" s="14" customFormat="1" x14ac:dyDescent="0.3">
      <c r="A40" s="21">
        <v>52</v>
      </c>
      <c r="B40" s="21" t="s">
        <v>203</v>
      </c>
      <c r="C40" s="21" t="s">
        <v>202</v>
      </c>
      <c r="D40" s="21" t="s">
        <v>202</v>
      </c>
      <c r="E40" s="21"/>
      <c r="F40" s="21"/>
      <c r="G40" s="21" t="s">
        <v>32</v>
      </c>
      <c r="H40" s="15" t="s">
        <v>17</v>
      </c>
      <c r="I40" s="15">
        <v>3505</v>
      </c>
      <c r="J40" s="22">
        <v>3505</v>
      </c>
      <c r="K40" s="15"/>
      <c r="L40" s="21"/>
      <c r="M40" s="30" t="s">
        <v>17</v>
      </c>
      <c r="N40" s="30">
        <v>3505</v>
      </c>
      <c r="O40" s="15"/>
      <c r="P40" s="14" t="str">
        <f>IF(AND(M40="High income",OR(N40=3502,N40=3503)),1,"")</f>
        <v/>
      </c>
      <c r="Q40" s="14">
        <f>IF(AND(M40="High income",OR(N40=3504,N40=3505,N40=3506)),2,"")</f>
        <v>2</v>
      </c>
      <c r="R40" s="14" t="str">
        <f>IF(AND(M40="Upper middle income",OR(N40=3502,N40=3503)),3,"")</f>
        <v/>
      </c>
      <c r="S40" s="14" t="str">
        <f>IF(AND(M40="Upper middle income",OR(N40=3504,N40=3505,N40=3506)),4,"")</f>
        <v/>
      </c>
      <c r="T40" s="14" t="str">
        <f>IF(AND(M40="Lower middle income",OR(N40=3502,N40=3503,N40=3504)),5,"")</f>
        <v/>
      </c>
      <c r="U40" s="14" t="str">
        <f>IF(AND(M40="Lower middle income",OR(N40=3505,N40=3506)),6,"")</f>
        <v/>
      </c>
      <c r="V40" s="14" t="str">
        <f>IF(M40="Low income",7,"")</f>
        <v/>
      </c>
      <c r="W40" s="14">
        <f>MAX(P40:V40)</f>
        <v>2</v>
      </c>
    </row>
    <row r="41" spans="1:23" s="23" customFormat="1" x14ac:dyDescent="0.3">
      <c r="A41" s="11">
        <v>253</v>
      </c>
      <c r="B41" s="11" t="s">
        <v>258</v>
      </c>
      <c r="C41" s="11" t="s">
        <v>257</v>
      </c>
      <c r="D41" s="11" t="s">
        <v>257</v>
      </c>
      <c r="E41" s="11" t="s">
        <v>462</v>
      </c>
      <c r="F41" s="11" t="s">
        <v>577</v>
      </c>
      <c r="G41" s="11" t="s">
        <v>32</v>
      </c>
      <c r="H41" s="14" t="s">
        <v>17</v>
      </c>
      <c r="I41" s="14">
        <v>3505</v>
      </c>
      <c r="J41" s="17">
        <v>3504.5083664056601</v>
      </c>
      <c r="K41" s="18">
        <v>3504</v>
      </c>
      <c r="L41" s="19">
        <v>3504.3595877952598</v>
      </c>
      <c r="M41" s="30" t="s">
        <v>17</v>
      </c>
      <c r="N41" s="30">
        <v>3505</v>
      </c>
      <c r="O41" s="14"/>
      <c r="P41" s="14" t="str">
        <f>IF(AND(M41="High income",OR(N41=3502,N41=3503)),1,"")</f>
        <v/>
      </c>
      <c r="Q41" s="14">
        <f>IF(AND(M41="High income",OR(N41=3504,N41=3505,N41=3506)),2,"")</f>
        <v>2</v>
      </c>
      <c r="R41" s="14" t="str">
        <f>IF(AND(M41="Upper middle income",OR(N41=3502,N41=3503)),3,"")</f>
        <v/>
      </c>
      <c r="S41" s="14" t="str">
        <f>IF(AND(M41="Upper middle income",OR(N41=3504,N41=3505,N41=3506)),4,"")</f>
        <v/>
      </c>
      <c r="T41" s="14" t="str">
        <f>IF(AND(M41="Lower middle income",OR(N41=3502,N41=3503,N41=3504)),5,"")</f>
        <v/>
      </c>
      <c r="U41" s="14" t="str">
        <f>IF(AND(M41="Lower middle income",OR(N41=3505,N41=3506)),6,"")</f>
        <v/>
      </c>
      <c r="V41" s="14" t="str">
        <f>IF(M41="Low income",7,"")</f>
        <v/>
      </c>
      <c r="W41" s="14">
        <f>MAX(P41:V41)</f>
        <v>2</v>
      </c>
    </row>
    <row r="42" spans="1:23" x14ac:dyDescent="0.3">
      <c r="A42" s="11">
        <v>234</v>
      </c>
      <c r="B42" s="11" t="s">
        <v>252</v>
      </c>
      <c r="C42" s="11" t="s">
        <v>251</v>
      </c>
      <c r="D42" s="11" t="s">
        <v>251</v>
      </c>
      <c r="G42" s="11" t="s">
        <v>32</v>
      </c>
      <c r="H42" s="14" t="s">
        <v>17</v>
      </c>
      <c r="I42" s="14">
        <v>3505</v>
      </c>
      <c r="J42" s="17">
        <v>3504.5727138192701</v>
      </c>
      <c r="K42" s="18">
        <v>3505</v>
      </c>
      <c r="L42" s="19">
        <v>3504.5784625526799</v>
      </c>
      <c r="M42" s="30" t="s">
        <v>17</v>
      </c>
      <c r="N42" s="30">
        <v>3505</v>
      </c>
      <c r="O42" s="14"/>
      <c r="P42" s="14" t="str">
        <f>IF(AND(M42="High income",OR(N42=3502,N42=3503)),1,"")</f>
        <v/>
      </c>
      <c r="Q42" s="14">
        <f>IF(AND(M42="High income",OR(N42=3504,N42=3505,N42=3506)),2,"")</f>
        <v>2</v>
      </c>
      <c r="R42" s="14" t="str">
        <f>IF(AND(M42="Upper middle income",OR(N42=3502,N42=3503)),3,"")</f>
        <v/>
      </c>
      <c r="S42" s="14" t="str">
        <f>IF(AND(M42="Upper middle income",OR(N42=3504,N42=3505,N42=3506)),4,"")</f>
        <v/>
      </c>
      <c r="T42" s="14" t="str">
        <f>IF(AND(M42="Lower middle income",OR(N42=3502,N42=3503,N42=3504)),5,"")</f>
        <v/>
      </c>
      <c r="U42" s="14" t="str">
        <f>IF(AND(M42="Lower middle income",OR(N42=3505,N42=3506)),6,"")</f>
        <v/>
      </c>
      <c r="V42" s="14" t="str">
        <f>IF(M42="Low income",7,"")</f>
        <v/>
      </c>
      <c r="W42" s="14">
        <f>MAX(P42:V42)</f>
        <v>2</v>
      </c>
    </row>
    <row r="43" spans="1:23" x14ac:dyDescent="0.3">
      <c r="A43" s="11">
        <v>62</v>
      </c>
      <c r="B43" s="11" t="s">
        <v>260</v>
      </c>
      <c r="C43" s="11" t="s">
        <v>259</v>
      </c>
      <c r="D43" s="11" t="s">
        <v>259</v>
      </c>
      <c r="G43" s="11" t="s">
        <v>39</v>
      </c>
      <c r="H43" s="14" t="s">
        <v>17</v>
      </c>
      <c r="I43" s="14">
        <v>3505</v>
      </c>
      <c r="J43" s="17">
        <v>3504.5446763290702</v>
      </c>
      <c r="K43" s="18">
        <v>3505</v>
      </c>
      <c r="L43" s="19">
        <v>3504.6842523619198</v>
      </c>
      <c r="M43" s="30" t="s">
        <v>17</v>
      </c>
      <c r="N43" s="30">
        <v>3505</v>
      </c>
      <c r="O43" s="14"/>
      <c r="P43" s="14" t="str">
        <f>IF(AND(M43="High income",OR(N43=3502,N43=3503)),1,"")</f>
        <v/>
      </c>
      <c r="Q43" s="14">
        <f>IF(AND(M43="High income",OR(N43=3504,N43=3505,N43=3506)),2,"")</f>
        <v>2</v>
      </c>
      <c r="R43" s="14" t="str">
        <f>IF(AND(M43="Upper middle income",OR(N43=3502,N43=3503)),3,"")</f>
        <v/>
      </c>
      <c r="S43" s="14" t="str">
        <f>IF(AND(M43="Upper middle income",OR(N43=3504,N43=3505,N43=3506)),4,"")</f>
        <v/>
      </c>
      <c r="T43" s="14" t="str">
        <f>IF(AND(M43="Lower middle income",OR(N43=3502,N43=3503,N43=3504)),5,"")</f>
        <v/>
      </c>
      <c r="U43" s="14" t="str">
        <f>IF(AND(M43="Lower middle income",OR(N43=3505,N43=3506)),6,"")</f>
        <v/>
      </c>
      <c r="V43" s="14" t="str">
        <f>IF(M43="Low income",7,"")</f>
        <v/>
      </c>
      <c r="W43" s="14">
        <f>MAX(P43:V43)</f>
        <v>2</v>
      </c>
    </row>
    <row r="44" spans="1:23" x14ac:dyDescent="0.3">
      <c r="A44" s="11">
        <v>245</v>
      </c>
      <c r="B44" s="11" t="s">
        <v>262</v>
      </c>
      <c r="C44" s="11" t="s">
        <v>261</v>
      </c>
      <c r="D44" s="11" t="s">
        <v>261</v>
      </c>
      <c r="G44" s="11" t="s">
        <v>32</v>
      </c>
      <c r="H44" s="14" t="s">
        <v>17</v>
      </c>
      <c r="I44" s="14">
        <v>3505</v>
      </c>
      <c r="J44" s="17">
        <v>3505.0924209868599</v>
      </c>
      <c r="K44" s="18">
        <v>3505</v>
      </c>
      <c r="L44" s="19">
        <v>3505.15694269711</v>
      </c>
      <c r="M44" s="30" t="s">
        <v>17</v>
      </c>
      <c r="N44" s="30">
        <v>3505</v>
      </c>
      <c r="O44" s="14"/>
      <c r="P44" s="14" t="str">
        <f>IF(AND(M44="High income",OR(N44=3502,N44=3503)),1,"")</f>
        <v/>
      </c>
      <c r="Q44" s="14">
        <f>IF(AND(M44="High income",OR(N44=3504,N44=3505,N44=3506)),2,"")</f>
        <v>2</v>
      </c>
      <c r="R44" s="14" t="str">
        <f>IF(AND(M44="Upper middle income",OR(N44=3502,N44=3503)),3,"")</f>
        <v/>
      </c>
      <c r="S44" s="14" t="str">
        <f>IF(AND(M44="Upper middle income",OR(N44=3504,N44=3505,N44=3506)),4,"")</f>
        <v/>
      </c>
      <c r="T44" s="14" t="str">
        <f>IF(AND(M44="Lower middle income",OR(N44=3502,N44=3503,N44=3504)),5,"")</f>
        <v/>
      </c>
      <c r="U44" s="14" t="str">
        <f>IF(AND(M44="Lower middle income",OR(N44=3505,N44=3506)),6,"")</f>
        <v/>
      </c>
      <c r="V44" s="14" t="str">
        <f>IF(M44="Low income",7,"")</f>
        <v/>
      </c>
      <c r="W44" s="14">
        <f>MAX(P44:V44)</f>
        <v>2</v>
      </c>
    </row>
    <row r="45" spans="1:23" x14ac:dyDescent="0.3">
      <c r="A45" s="11">
        <v>68</v>
      </c>
      <c r="B45" s="11" t="s">
        <v>284</v>
      </c>
      <c r="C45" s="11" t="s">
        <v>283</v>
      </c>
      <c r="D45" s="11" t="s">
        <v>283</v>
      </c>
      <c r="G45" s="11" t="s">
        <v>39</v>
      </c>
      <c r="H45" s="14" t="s">
        <v>17</v>
      </c>
      <c r="I45" s="14">
        <v>3505</v>
      </c>
      <c r="J45" s="17">
        <v>3505</v>
      </c>
      <c r="K45" s="18">
        <v>3505</v>
      </c>
      <c r="L45" s="19">
        <v>3505.0336390903999</v>
      </c>
      <c r="M45" s="30" t="s">
        <v>17</v>
      </c>
      <c r="N45" s="30">
        <v>3505</v>
      </c>
      <c r="O45" s="14"/>
      <c r="P45" s="14" t="str">
        <f>IF(AND(M45="High income",OR(N45=3502,N45=3503)),1,"")</f>
        <v/>
      </c>
      <c r="Q45" s="14">
        <f>IF(AND(M45="High income",OR(N45=3504,N45=3505,N45=3506)),2,"")</f>
        <v>2</v>
      </c>
      <c r="R45" s="14" t="str">
        <f>IF(AND(M45="Upper middle income",OR(N45=3502,N45=3503)),3,"")</f>
        <v/>
      </c>
      <c r="S45" s="14" t="str">
        <f>IF(AND(M45="Upper middle income",OR(N45=3504,N45=3505,N45=3506)),4,"")</f>
        <v/>
      </c>
      <c r="T45" s="14" t="str">
        <f>IF(AND(M45="Lower middle income",OR(N45=3502,N45=3503,N45=3504)),5,"")</f>
        <v/>
      </c>
      <c r="U45" s="14" t="str">
        <f>IF(AND(M45="Lower middle income",OR(N45=3505,N45=3506)),6,"")</f>
        <v/>
      </c>
      <c r="V45" s="14" t="str">
        <f>IF(M45="Low income",7,"")</f>
        <v/>
      </c>
      <c r="W45" s="14">
        <f>MAX(P45:V45)</f>
        <v>2</v>
      </c>
    </row>
    <row r="46" spans="1:23" s="23" customFormat="1" x14ac:dyDescent="0.3">
      <c r="A46" s="21">
        <v>76</v>
      </c>
      <c r="B46" s="21" t="s">
        <v>300</v>
      </c>
      <c r="C46" s="21" t="s">
        <v>299</v>
      </c>
      <c r="D46" s="21" t="s">
        <v>299</v>
      </c>
      <c r="E46" s="21"/>
      <c r="F46" s="21"/>
      <c r="G46" s="21" t="s">
        <v>32</v>
      </c>
      <c r="H46" s="15" t="s">
        <v>17</v>
      </c>
      <c r="I46" s="15">
        <v>3505</v>
      </c>
      <c r="J46" s="22">
        <v>3505</v>
      </c>
      <c r="K46" s="15"/>
      <c r="L46" s="21"/>
      <c r="M46" s="30" t="s">
        <v>17</v>
      </c>
      <c r="N46" s="30">
        <v>3505</v>
      </c>
      <c r="O46" s="15"/>
      <c r="P46" s="14" t="str">
        <f>IF(AND(M46="High income",OR(N46=3502,N46=3503)),1,"")</f>
        <v/>
      </c>
      <c r="Q46" s="14">
        <f>IF(AND(M46="High income",OR(N46=3504,N46=3505,N46=3506)),2,"")</f>
        <v>2</v>
      </c>
      <c r="R46" s="14" t="str">
        <f>IF(AND(M46="Upper middle income",OR(N46=3502,N46=3503)),3,"")</f>
        <v/>
      </c>
      <c r="S46" s="14" t="str">
        <f>IF(AND(M46="Upper middle income",OR(N46=3504,N46=3505,N46=3506)),4,"")</f>
        <v/>
      </c>
      <c r="T46" s="14" t="str">
        <f>IF(AND(M46="Lower middle income",OR(N46=3502,N46=3503,N46=3504)),5,"")</f>
        <v/>
      </c>
      <c r="U46" s="14" t="str">
        <f>IF(AND(M46="Lower middle income",OR(N46=3505,N46=3506)),6,"")</f>
        <v/>
      </c>
      <c r="V46" s="14" t="str">
        <f>IF(M46="Low income",7,"")</f>
        <v/>
      </c>
      <c r="W46" s="14">
        <f>MAX(P46:V46)</f>
        <v>2</v>
      </c>
    </row>
    <row r="47" spans="1:23" s="20" customFormat="1" x14ac:dyDescent="0.3">
      <c r="A47" s="11">
        <v>200</v>
      </c>
      <c r="B47" s="11" t="s">
        <v>339</v>
      </c>
      <c r="C47" s="11" t="s">
        <v>338</v>
      </c>
      <c r="D47" s="11" t="s">
        <v>338</v>
      </c>
      <c r="E47" s="11" t="s">
        <v>462</v>
      </c>
      <c r="F47" s="11" t="s">
        <v>577</v>
      </c>
      <c r="G47" s="11" t="s">
        <v>39</v>
      </c>
      <c r="H47" s="14" t="s">
        <v>17</v>
      </c>
      <c r="I47" s="14">
        <v>3505</v>
      </c>
      <c r="J47" s="17">
        <v>3505</v>
      </c>
      <c r="K47" s="18">
        <v>3505</v>
      </c>
      <c r="L47" s="19">
        <v>3505</v>
      </c>
      <c r="M47" s="30" t="s">
        <v>17</v>
      </c>
      <c r="N47" s="30">
        <v>3505</v>
      </c>
      <c r="O47" s="14"/>
      <c r="P47" s="14" t="str">
        <f>IF(AND(M47="High income",OR(N47=3502,N47=3503)),1,"")</f>
        <v/>
      </c>
      <c r="Q47" s="14">
        <f>IF(AND(M47="High income",OR(N47=3504,N47=3505,N47=3506)),2,"")</f>
        <v>2</v>
      </c>
      <c r="R47" s="14" t="str">
        <f>IF(AND(M47="Upper middle income",OR(N47=3502,N47=3503)),3,"")</f>
        <v/>
      </c>
      <c r="S47" s="14" t="str">
        <f>IF(AND(M47="Upper middle income",OR(N47=3504,N47=3505,N47=3506)),4,"")</f>
        <v/>
      </c>
      <c r="T47" s="14" t="str">
        <f>IF(AND(M47="Lower middle income",OR(N47=3502,N47=3503,N47=3504)),5,"")</f>
        <v/>
      </c>
      <c r="U47" s="14" t="str">
        <f>IF(AND(M47="Lower middle income",OR(N47=3505,N47=3506)),6,"")</f>
        <v/>
      </c>
      <c r="V47" s="14" t="str">
        <f>IF(M47="Low income",7,"")</f>
        <v/>
      </c>
      <c r="W47" s="14">
        <f>MAX(P47:V47)</f>
        <v>2</v>
      </c>
    </row>
    <row r="48" spans="1:23" s="14" customFormat="1" x14ac:dyDescent="0.3">
      <c r="A48" s="11">
        <v>109</v>
      </c>
      <c r="B48" s="11" t="s">
        <v>405</v>
      </c>
      <c r="C48" s="11" t="s">
        <v>404</v>
      </c>
      <c r="D48" s="11" t="s">
        <v>404</v>
      </c>
      <c r="E48" s="11"/>
      <c r="F48" s="11"/>
      <c r="G48" s="11" t="s">
        <v>32</v>
      </c>
      <c r="H48" s="14" t="s">
        <v>17</v>
      </c>
      <c r="I48" s="14">
        <v>3505</v>
      </c>
      <c r="J48" s="17">
        <v>3504.62873846406</v>
      </c>
      <c r="K48" s="18">
        <v>3505</v>
      </c>
      <c r="L48" s="19">
        <v>3504.6113826768801</v>
      </c>
      <c r="M48" s="30" t="s">
        <v>17</v>
      </c>
      <c r="N48" s="30">
        <v>3505</v>
      </c>
      <c r="P48" s="14" t="str">
        <f>IF(AND(M48="High income",OR(N48=3502,N48=3503)),1,"")</f>
        <v/>
      </c>
      <c r="Q48" s="14">
        <f>IF(AND(M48="High income",OR(N48=3504,N48=3505,N48=3506)),2,"")</f>
        <v>2</v>
      </c>
      <c r="R48" s="14" t="str">
        <f>IF(AND(M48="Upper middle income",OR(N48=3502,N48=3503)),3,"")</f>
        <v/>
      </c>
      <c r="S48" s="14" t="str">
        <f>IF(AND(M48="Upper middle income",OR(N48=3504,N48=3505,N48=3506)),4,"")</f>
        <v/>
      </c>
      <c r="T48" s="14" t="str">
        <f>IF(AND(M48="Lower middle income",OR(N48=3502,N48=3503,N48=3504)),5,"")</f>
        <v/>
      </c>
      <c r="U48" s="14" t="str">
        <f>IF(AND(M48="Lower middle income",OR(N48=3505,N48=3506)),6,"")</f>
        <v/>
      </c>
      <c r="V48" s="14" t="str">
        <f>IF(M48="Low income",7,"")</f>
        <v/>
      </c>
      <c r="W48" s="14">
        <f>MAX(P48:V48)</f>
        <v>2</v>
      </c>
    </row>
    <row r="49" spans="1:23" x14ac:dyDescent="0.3">
      <c r="A49" s="21">
        <v>119</v>
      </c>
      <c r="B49" s="21" t="s">
        <v>449</v>
      </c>
      <c r="C49" s="21" t="s">
        <v>448</v>
      </c>
      <c r="D49" s="21" t="s">
        <v>448</v>
      </c>
      <c r="E49" s="21" t="s">
        <v>462</v>
      </c>
      <c r="F49" s="21"/>
      <c r="G49" s="21" t="s">
        <v>32</v>
      </c>
      <c r="H49" s="15" t="s">
        <v>17</v>
      </c>
      <c r="I49" s="15">
        <v>3505</v>
      </c>
      <c r="J49" s="22">
        <v>3505</v>
      </c>
      <c r="K49" s="15"/>
      <c r="L49" s="21"/>
      <c r="M49" s="30" t="s">
        <v>17</v>
      </c>
      <c r="N49" s="30">
        <v>3505</v>
      </c>
      <c r="P49" s="14" t="str">
        <f>IF(AND(M49="High income",OR(N49=3502,N49=3503)),1,"")</f>
        <v/>
      </c>
      <c r="Q49" s="14">
        <f>IF(AND(M49="High income",OR(N49=3504,N49=3505,N49=3506)),2,"")</f>
        <v>2</v>
      </c>
      <c r="R49" s="14" t="str">
        <f>IF(AND(M49="Upper middle income",OR(N49=3502,N49=3503)),3,"")</f>
        <v/>
      </c>
      <c r="S49" s="14" t="str">
        <f>IF(AND(M49="Upper middle income",OR(N49=3504,N49=3505,N49=3506)),4,"")</f>
        <v/>
      </c>
      <c r="T49" s="14" t="str">
        <f>IF(AND(M49="Lower middle income",OR(N49=3502,N49=3503,N49=3504)),5,"")</f>
        <v/>
      </c>
      <c r="U49" s="14" t="str">
        <f>IF(AND(M49="Lower middle income",OR(N49=3505,N49=3506)),6,"")</f>
        <v/>
      </c>
      <c r="V49" s="14" t="str">
        <f>IF(M49="Low income",7,"")</f>
        <v/>
      </c>
      <c r="W49" s="14">
        <f>MAX(P49:V49)</f>
        <v>2</v>
      </c>
    </row>
    <row r="50" spans="1:23" x14ac:dyDescent="0.3">
      <c r="A50" s="11">
        <v>209</v>
      </c>
      <c r="B50" s="11" t="s">
        <v>175</v>
      </c>
      <c r="C50" s="11" t="s">
        <v>174</v>
      </c>
      <c r="D50" s="11" t="s">
        <v>174</v>
      </c>
      <c r="G50" s="11" t="s">
        <v>32</v>
      </c>
      <c r="H50" s="14" t="s">
        <v>17</v>
      </c>
      <c r="I50" s="14">
        <v>3505</v>
      </c>
      <c r="J50" s="17">
        <v>3504.76921784771</v>
      </c>
      <c r="K50" s="18">
        <v>3505</v>
      </c>
      <c r="L50" s="19">
        <v>3504.8021967753798</v>
      </c>
      <c r="M50" s="30" t="s">
        <v>17</v>
      </c>
      <c r="N50" s="30">
        <v>3505</v>
      </c>
      <c r="O50" s="14"/>
      <c r="P50" s="14" t="str">
        <f>IF(AND(M50="High income",OR(N50=3502,N50=3503)),1,"")</f>
        <v/>
      </c>
      <c r="Q50" s="14">
        <f>IF(AND(M50="High income",OR(N50=3504,N50=3505,N50=3506)),2,"")</f>
        <v>2</v>
      </c>
      <c r="R50" s="14" t="str">
        <f>IF(AND(M50="Upper middle income",OR(N50=3502,N50=3503)),3,"")</f>
        <v/>
      </c>
      <c r="S50" s="14" t="str">
        <f>IF(AND(M50="Upper middle income",OR(N50=3504,N50=3505,N50=3506)),4,"")</f>
        <v/>
      </c>
      <c r="T50" s="14" t="str">
        <f>IF(AND(M50="Lower middle income",OR(N50=3502,N50=3503,N50=3504)),5,"")</f>
        <v/>
      </c>
      <c r="U50" s="14" t="str">
        <f>IF(AND(M50="Lower middle income",OR(N50=3505,N50=3506)),6,"")</f>
        <v/>
      </c>
      <c r="V50" s="14" t="str">
        <f>IF(M50="Low income",7,"")</f>
        <v/>
      </c>
      <c r="W50" s="14">
        <f>MAX(P50:V50)</f>
        <v>2</v>
      </c>
    </row>
    <row r="51" spans="1:23" x14ac:dyDescent="0.3">
      <c r="A51" s="11">
        <v>137</v>
      </c>
      <c r="B51" s="11" t="s">
        <v>104</v>
      </c>
      <c r="C51" s="11" t="s">
        <v>103</v>
      </c>
      <c r="D51" s="11" t="s">
        <v>103</v>
      </c>
      <c r="G51" s="11" t="s">
        <v>32</v>
      </c>
      <c r="H51" s="14" t="s">
        <v>17</v>
      </c>
      <c r="I51" s="14">
        <v>3505</v>
      </c>
      <c r="J51" s="17">
        <v>3504.74664514495</v>
      </c>
      <c r="K51" s="18">
        <v>3505</v>
      </c>
      <c r="L51" s="19">
        <v>3504.7209428496399</v>
      </c>
      <c r="M51" s="30" t="s">
        <v>17</v>
      </c>
      <c r="N51" s="30">
        <v>3505</v>
      </c>
      <c r="O51" s="14"/>
      <c r="P51" s="14" t="str">
        <f>IF(AND(M51="High income",OR(N51=3502,N51=3503)),1,"")</f>
        <v/>
      </c>
      <c r="Q51" s="14">
        <f>IF(AND(M51="High income",OR(N51=3504,N51=3505,N51=3506)),2,"")</f>
        <v>2</v>
      </c>
      <c r="R51" s="14" t="str">
        <f>IF(AND(M51="Upper middle income",OR(N51=3502,N51=3503)),3,"")</f>
        <v/>
      </c>
      <c r="S51" s="14" t="str">
        <f>IF(AND(M51="Upper middle income",OR(N51=3504,N51=3505,N51=3506)),4,"")</f>
        <v/>
      </c>
      <c r="T51" s="14" t="str">
        <f>IF(AND(M51="Lower middle income",OR(N51=3502,N51=3503,N51=3504)),5,"")</f>
        <v/>
      </c>
      <c r="U51" s="14" t="str">
        <f>IF(AND(M51="Lower middle income",OR(N51=3505,N51=3506)),6,"")</f>
        <v/>
      </c>
      <c r="V51" s="14" t="str">
        <f>IF(M51="Low income",7,"")</f>
        <v/>
      </c>
      <c r="W51" s="14">
        <f>MAX(P51:V51)</f>
        <v>2</v>
      </c>
    </row>
    <row r="52" spans="1:23" x14ac:dyDescent="0.3">
      <c r="A52" s="14">
        <v>249</v>
      </c>
      <c r="B52" s="14" t="s">
        <v>29</v>
      </c>
      <c r="C52" s="14" t="s">
        <v>28</v>
      </c>
      <c r="D52" s="14" t="s">
        <v>28</v>
      </c>
      <c r="E52" s="14"/>
      <c r="F52" s="14" t="s">
        <v>577</v>
      </c>
      <c r="G52" s="14"/>
      <c r="I52" s="14">
        <v>3505</v>
      </c>
      <c r="J52" s="17">
        <v>3505</v>
      </c>
      <c r="K52" s="18">
        <v>3505</v>
      </c>
      <c r="L52" s="17">
        <v>3505</v>
      </c>
      <c r="M52" s="31" t="s">
        <v>17</v>
      </c>
      <c r="N52" s="30">
        <v>3505</v>
      </c>
      <c r="O52" s="14" t="s">
        <v>595</v>
      </c>
      <c r="P52" s="14" t="str">
        <f>IF(AND(M52="High income",OR(N52=3502,N52=3503)),1,"")</f>
        <v/>
      </c>
      <c r="Q52" s="14">
        <f>IF(AND(M52="High income",OR(N52=3504,N52=3505,N52=3506)),2,"")</f>
        <v>2</v>
      </c>
      <c r="R52" s="14" t="str">
        <f>IF(AND(M52="Upper middle income",OR(N52=3502,N52=3503)),3,"")</f>
        <v/>
      </c>
      <c r="S52" s="14" t="str">
        <f>IF(AND(M52="Upper middle income",OR(N52=3504,N52=3505,N52=3506)),4,"")</f>
        <v/>
      </c>
      <c r="T52" s="14" t="str">
        <f>IF(AND(M52="Lower middle income",OR(N52=3502,N52=3503,N52=3504)),5,"")</f>
        <v/>
      </c>
      <c r="U52" s="14" t="str">
        <f>IF(AND(M52="Lower middle income",OR(N52=3505,N52=3506)),6,"")</f>
        <v/>
      </c>
      <c r="V52" s="14" t="str">
        <f>IF(M52="Low income",7,"")</f>
        <v/>
      </c>
      <c r="W52" s="14">
        <f>MAX(P52:V52)</f>
        <v>2</v>
      </c>
    </row>
    <row r="53" spans="1:23" s="23" customFormat="1" x14ac:dyDescent="0.3">
      <c r="A53" s="14">
        <v>180</v>
      </c>
      <c r="B53" s="14" t="s">
        <v>84</v>
      </c>
      <c r="C53" s="14" t="s">
        <v>83</v>
      </c>
      <c r="D53" s="14" t="s">
        <v>83</v>
      </c>
      <c r="E53" s="14"/>
      <c r="F53" s="14"/>
      <c r="G53" s="14" t="s">
        <v>85</v>
      </c>
      <c r="H53" s="14" t="s">
        <v>17</v>
      </c>
      <c r="I53" s="14"/>
      <c r="J53" s="14"/>
      <c r="K53" s="18">
        <v>3505</v>
      </c>
      <c r="L53" s="17">
        <v>3505</v>
      </c>
      <c r="M53" s="30" t="s">
        <v>17</v>
      </c>
      <c r="N53" s="32">
        <v>3505</v>
      </c>
      <c r="O53" s="15" t="s">
        <v>593</v>
      </c>
      <c r="P53" s="14" t="str">
        <f>IF(AND(M53="High income",OR(N53=3502,N53=3503)),1,"")</f>
        <v/>
      </c>
      <c r="Q53" s="14">
        <f>IF(AND(M53="High income",OR(N53=3504,N53=3505,N53=3506)),2,"")</f>
        <v>2</v>
      </c>
      <c r="R53" s="14" t="str">
        <f>IF(AND(M53="Upper middle income",OR(N53=3502,N53=3503)),3,"")</f>
        <v/>
      </c>
      <c r="S53" s="14" t="str">
        <f>IF(AND(M53="Upper middle income",OR(N53=3504,N53=3505,N53=3506)),4,"")</f>
        <v/>
      </c>
      <c r="T53" s="14" t="str">
        <f>IF(AND(M53="Lower middle income",OR(N53=3502,N53=3503,N53=3504)),5,"")</f>
        <v/>
      </c>
      <c r="U53" s="14" t="str">
        <f>IF(AND(M53="Lower middle income",OR(N53=3505,N53=3506)),6,"")</f>
        <v/>
      </c>
      <c r="V53" s="14" t="str">
        <f>IF(M53="Low income",7,"")</f>
        <v/>
      </c>
      <c r="W53" s="14">
        <f>MAX(P53:V53)</f>
        <v>2</v>
      </c>
    </row>
    <row r="54" spans="1:23" x14ac:dyDescent="0.3">
      <c r="A54" s="14">
        <v>192</v>
      </c>
      <c r="B54" s="14" t="s">
        <v>420</v>
      </c>
      <c r="C54" s="14" t="s">
        <v>419</v>
      </c>
      <c r="D54" s="14" t="s">
        <v>419</v>
      </c>
      <c r="E54" s="14"/>
      <c r="F54" s="14" t="s">
        <v>577</v>
      </c>
      <c r="G54" s="14" t="s">
        <v>46</v>
      </c>
      <c r="H54" s="14" t="s">
        <v>17</v>
      </c>
      <c r="K54" s="18">
        <v>3505.24926757812</v>
      </c>
      <c r="L54" s="17">
        <v>3505.35978618421</v>
      </c>
      <c r="M54" s="30" t="s">
        <v>17</v>
      </c>
      <c r="N54" s="32">
        <v>3505</v>
      </c>
      <c r="O54" s="15" t="s">
        <v>593</v>
      </c>
      <c r="P54" s="14" t="str">
        <f>IF(AND(M54="High income",OR(N54=3502,N54=3503)),1,"")</f>
        <v/>
      </c>
      <c r="Q54" s="14">
        <f>IF(AND(M54="High income",OR(N54=3504,N54=3505,N54=3506)),2,"")</f>
        <v>2</v>
      </c>
      <c r="R54" s="14" t="str">
        <f>IF(AND(M54="Upper middle income",OR(N54=3502,N54=3503)),3,"")</f>
        <v/>
      </c>
      <c r="S54" s="14" t="str">
        <f>IF(AND(M54="Upper middle income",OR(N54=3504,N54=3505,N54=3506)),4,"")</f>
        <v/>
      </c>
      <c r="T54" s="14" t="str">
        <f>IF(AND(M54="Lower middle income",OR(N54=3502,N54=3503,N54=3504)),5,"")</f>
        <v/>
      </c>
      <c r="U54" s="14" t="str">
        <f>IF(AND(M54="Lower middle income",OR(N54=3505,N54=3506)),6,"")</f>
        <v/>
      </c>
      <c r="V54" s="14" t="str">
        <f>IF(M54="Low income",7,"")</f>
        <v/>
      </c>
      <c r="W54" s="14">
        <f>MAX(P54:V54)</f>
        <v>2</v>
      </c>
    </row>
    <row r="55" spans="1:23" x14ac:dyDescent="0.3">
      <c r="A55" s="21">
        <v>5</v>
      </c>
      <c r="B55" s="21" t="s">
        <v>35</v>
      </c>
      <c r="C55" s="21" t="s">
        <v>34</v>
      </c>
      <c r="D55" s="21" t="s">
        <v>34</v>
      </c>
      <c r="E55" s="21"/>
      <c r="F55" s="21"/>
      <c r="G55" s="21" t="s">
        <v>32</v>
      </c>
      <c r="H55" s="15" t="s">
        <v>17</v>
      </c>
      <c r="I55" s="15">
        <v>3506</v>
      </c>
      <c r="J55" s="22">
        <v>3506</v>
      </c>
      <c r="K55" s="24">
        <v>3506</v>
      </c>
      <c r="L55" s="25">
        <v>3506</v>
      </c>
      <c r="M55" s="30" t="s">
        <v>17</v>
      </c>
      <c r="N55" s="30">
        <v>3506</v>
      </c>
      <c r="P55" s="14" t="str">
        <f>IF(AND(M55="High income",OR(N55=3502,N55=3503)),1,"")</f>
        <v/>
      </c>
      <c r="Q55" s="14">
        <f>IF(AND(M55="High income",OR(N55=3504,N55=3505,N55=3506)),2,"")</f>
        <v>2</v>
      </c>
      <c r="R55" s="14" t="str">
        <f>IF(AND(M55="Upper middle income",OR(N55=3502,N55=3503)),3,"")</f>
        <v/>
      </c>
      <c r="S55" s="14" t="str">
        <f>IF(AND(M55="Upper middle income",OR(N55=3504,N55=3505,N55=3506)),4,"")</f>
        <v/>
      </c>
      <c r="T55" s="14" t="str">
        <f>IF(AND(M55="Lower middle income",OR(N55=3502,N55=3503,N55=3504)),5,"")</f>
        <v/>
      </c>
      <c r="U55" s="14" t="str">
        <f>IF(AND(M55="Lower middle income",OR(N55=3505,N55=3506)),6,"")</f>
        <v/>
      </c>
      <c r="V55" s="14" t="str">
        <f>IF(M55="Low income",7,"")</f>
        <v/>
      </c>
      <c r="W55" s="14">
        <f>MAX(P55:V55)</f>
        <v>2</v>
      </c>
    </row>
    <row r="56" spans="1:23" x14ac:dyDescent="0.3">
      <c r="A56" s="21">
        <v>184</v>
      </c>
      <c r="B56" s="21" t="s">
        <v>233</v>
      </c>
      <c r="C56" s="21" t="s">
        <v>232</v>
      </c>
      <c r="D56" s="21" t="s">
        <v>232</v>
      </c>
      <c r="E56" s="21"/>
      <c r="F56" s="21"/>
      <c r="G56" s="21" t="s">
        <v>32</v>
      </c>
      <c r="H56" s="15" t="s">
        <v>17</v>
      </c>
      <c r="I56" s="15">
        <v>3506</v>
      </c>
      <c r="J56" s="22">
        <v>3505.4198606899199</v>
      </c>
      <c r="K56" s="24">
        <v>3506</v>
      </c>
      <c r="L56" s="25">
        <v>3505.5106665767798</v>
      </c>
      <c r="M56" s="30" t="s">
        <v>17</v>
      </c>
      <c r="N56" s="30">
        <v>3506</v>
      </c>
      <c r="P56" s="14" t="str">
        <f>IF(AND(M56="High income",OR(N56=3502,N56=3503)),1,"")</f>
        <v/>
      </c>
      <c r="Q56" s="14">
        <f>IF(AND(M56="High income",OR(N56=3504,N56=3505,N56=3506)),2,"")</f>
        <v>2</v>
      </c>
      <c r="R56" s="14" t="str">
        <f>IF(AND(M56="Upper middle income",OR(N56=3502,N56=3503)),3,"")</f>
        <v/>
      </c>
      <c r="S56" s="14" t="str">
        <f>IF(AND(M56="Upper middle income",OR(N56=3504,N56=3505,N56=3506)),4,"")</f>
        <v/>
      </c>
      <c r="T56" s="14" t="str">
        <f>IF(AND(M56="Lower middle income",OR(N56=3502,N56=3503,N56=3504)),5,"")</f>
        <v/>
      </c>
      <c r="U56" s="14" t="str">
        <f>IF(AND(M56="Lower middle income",OR(N56=3505,N56=3506)),6,"")</f>
        <v/>
      </c>
      <c r="V56" s="14" t="str">
        <f>IF(M56="Low income",7,"")</f>
        <v/>
      </c>
      <c r="W56" s="14">
        <f>MAX(P56:V56)</f>
        <v>2</v>
      </c>
    </row>
    <row r="57" spans="1:23" x14ac:dyDescent="0.3">
      <c r="A57" s="21">
        <v>2</v>
      </c>
      <c r="B57" s="21" t="s">
        <v>144</v>
      </c>
      <c r="C57" s="21"/>
      <c r="D57" s="21" t="s">
        <v>140</v>
      </c>
      <c r="E57" s="21" t="s">
        <v>462</v>
      </c>
      <c r="F57" s="21" t="s">
        <v>577</v>
      </c>
      <c r="G57" s="21" t="s">
        <v>32</v>
      </c>
      <c r="H57" s="15" t="s">
        <v>17</v>
      </c>
      <c r="I57" s="15">
        <v>3506</v>
      </c>
      <c r="J57" s="22">
        <v>3506</v>
      </c>
      <c r="K57" s="15"/>
      <c r="L57" s="21"/>
      <c r="M57" s="30" t="s">
        <v>17</v>
      </c>
      <c r="N57" s="30">
        <v>3506</v>
      </c>
      <c r="P57" s="14" t="str">
        <f>IF(AND(M57="High income",OR(N57=3502,N57=3503)),1,"")</f>
        <v/>
      </c>
      <c r="Q57" s="14">
        <f>IF(AND(M57="High income",OR(N57=3504,N57=3505,N57=3506)),2,"")</f>
        <v>2</v>
      </c>
      <c r="R57" s="14" t="str">
        <f>IF(AND(M57="Upper middle income",OR(N57=3502,N57=3503)),3,"")</f>
        <v/>
      </c>
      <c r="S57" s="14" t="str">
        <f>IF(AND(M57="Upper middle income",OR(N57=3504,N57=3505,N57=3506)),4,"")</f>
        <v/>
      </c>
      <c r="T57" s="14" t="str">
        <f>IF(AND(M57="Lower middle income",OR(N57=3502,N57=3503,N57=3504)),5,"")</f>
        <v/>
      </c>
      <c r="U57" s="14" t="str">
        <f>IF(AND(M57="Lower middle income",OR(N57=3505,N57=3506)),6,"")</f>
        <v/>
      </c>
      <c r="V57" s="14" t="str">
        <f>IF(M57="Low income",7,"")</f>
        <v/>
      </c>
      <c r="W57" s="14">
        <f>MAX(P57:V57)</f>
        <v>2</v>
      </c>
    </row>
    <row r="58" spans="1:23" x14ac:dyDescent="0.3">
      <c r="A58" s="21">
        <v>250</v>
      </c>
      <c r="B58" s="21" t="s">
        <v>142</v>
      </c>
      <c r="C58" s="21" t="s">
        <v>140</v>
      </c>
      <c r="D58" s="21" t="s">
        <v>140</v>
      </c>
      <c r="E58" s="21" t="s">
        <v>462</v>
      </c>
      <c r="F58" s="21" t="s">
        <v>577</v>
      </c>
      <c r="G58" s="21" t="s">
        <v>32</v>
      </c>
      <c r="H58" s="15" t="s">
        <v>17</v>
      </c>
      <c r="I58" s="15">
        <v>3506</v>
      </c>
      <c r="J58" s="22">
        <v>3505.99976160203</v>
      </c>
      <c r="K58" s="24">
        <v>3506</v>
      </c>
      <c r="L58" s="25">
        <v>3506</v>
      </c>
      <c r="M58" s="30" t="s">
        <v>17</v>
      </c>
      <c r="N58" s="30">
        <v>3506</v>
      </c>
      <c r="P58" s="14" t="str">
        <f>IF(AND(M58="High income",OR(N58=3502,N58=3503)),1,"")</f>
        <v/>
      </c>
      <c r="Q58" s="14">
        <f>IF(AND(M58="High income",OR(N58=3504,N58=3505,N58=3506)),2,"")</f>
        <v>2</v>
      </c>
      <c r="R58" s="14" t="str">
        <f>IF(AND(M58="Upper middle income",OR(N58=3502,N58=3503)),3,"")</f>
        <v/>
      </c>
      <c r="S58" s="14" t="str">
        <f>IF(AND(M58="Upper middle income",OR(N58=3504,N58=3505,N58=3506)),4,"")</f>
        <v/>
      </c>
      <c r="T58" s="14" t="str">
        <f>IF(AND(M58="Lower middle income",OR(N58=3502,N58=3503,N58=3504)),5,"")</f>
        <v/>
      </c>
      <c r="U58" s="14" t="str">
        <f>IF(AND(M58="Lower middle income",OR(N58=3505,N58=3506)),6,"")</f>
        <v/>
      </c>
      <c r="V58" s="14" t="str">
        <f>IF(M58="Low income",7,"")</f>
        <v/>
      </c>
      <c r="W58" s="14">
        <f>MAX(P58:V58)</f>
        <v>2</v>
      </c>
    </row>
    <row r="59" spans="1:23" x14ac:dyDescent="0.3">
      <c r="A59" s="21">
        <v>35</v>
      </c>
      <c r="B59" s="21" t="s">
        <v>145</v>
      </c>
      <c r="C59" s="21"/>
      <c r="D59" s="21" t="s">
        <v>140</v>
      </c>
      <c r="E59" s="21" t="s">
        <v>462</v>
      </c>
      <c r="F59" s="21" t="s">
        <v>577</v>
      </c>
      <c r="G59" s="21" t="s">
        <v>32</v>
      </c>
      <c r="H59" s="15" t="s">
        <v>17</v>
      </c>
      <c r="I59" s="15">
        <v>3506</v>
      </c>
      <c r="J59" s="22">
        <v>3505.9793814433001</v>
      </c>
      <c r="K59" s="24">
        <v>3506</v>
      </c>
      <c r="L59" s="25">
        <v>3506</v>
      </c>
      <c r="M59" s="30" t="s">
        <v>17</v>
      </c>
      <c r="N59" s="30">
        <v>3506</v>
      </c>
      <c r="P59" s="14" t="str">
        <f>IF(AND(M59="High income",OR(N59=3502,N59=3503)),1,"")</f>
        <v/>
      </c>
      <c r="Q59" s="14">
        <f>IF(AND(M59="High income",OR(N59=3504,N59=3505,N59=3506)),2,"")</f>
        <v>2</v>
      </c>
      <c r="R59" s="14" t="str">
        <f>IF(AND(M59="Upper middle income",OR(N59=3502,N59=3503)),3,"")</f>
        <v/>
      </c>
      <c r="S59" s="14" t="str">
        <f>IF(AND(M59="Upper middle income",OR(N59=3504,N59=3505,N59=3506)),4,"")</f>
        <v/>
      </c>
      <c r="T59" s="14" t="str">
        <f>IF(AND(M59="Lower middle income",OR(N59=3502,N59=3503,N59=3504)),5,"")</f>
        <v/>
      </c>
      <c r="U59" s="14" t="str">
        <f>IF(AND(M59="Lower middle income",OR(N59=3505,N59=3506)),6,"")</f>
        <v/>
      </c>
      <c r="V59" s="14" t="str">
        <f>IF(M59="Low income",7,"")</f>
        <v/>
      </c>
      <c r="W59" s="14">
        <f>MAX(P59:V59)</f>
        <v>2</v>
      </c>
    </row>
    <row r="60" spans="1:23" s="23" customFormat="1" x14ac:dyDescent="0.3">
      <c r="A60" s="21">
        <v>37</v>
      </c>
      <c r="B60" s="21" t="s">
        <v>143</v>
      </c>
      <c r="C60" s="21"/>
      <c r="D60" s="21" t="s">
        <v>140</v>
      </c>
      <c r="E60" s="21" t="s">
        <v>462</v>
      </c>
      <c r="F60" s="21" t="s">
        <v>577</v>
      </c>
      <c r="G60" s="21" t="s">
        <v>32</v>
      </c>
      <c r="H60" s="15" t="s">
        <v>17</v>
      </c>
      <c r="I60" s="15">
        <v>3506</v>
      </c>
      <c r="J60" s="22">
        <v>3506</v>
      </c>
      <c r="K60" s="24">
        <v>3506</v>
      </c>
      <c r="L60" s="25">
        <v>3506</v>
      </c>
      <c r="M60" s="30" t="s">
        <v>17</v>
      </c>
      <c r="N60" s="30">
        <v>3506</v>
      </c>
      <c r="O60" s="15"/>
      <c r="P60" s="14" t="str">
        <f>IF(AND(M60="High income",OR(N60=3502,N60=3503)),1,"")</f>
        <v/>
      </c>
      <c r="Q60" s="14">
        <f>IF(AND(M60="High income",OR(N60=3504,N60=3505,N60=3506)),2,"")</f>
        <v>2</v>
      </c>
      <c r="R60" s="14" t="str">
        <f>IF(AND(M60="Upper middle income",OR(N60=3502,N60=3503)),3,"")</f>
        <v/>
      </c>
      <c r="S60" s="14" t="str">
        <f>IF(AND(M60="Upper middle income",OR(N60=3504,N60=3505,N60=3506)),4,"")</f>
        <v/>
      </c>
      <c r="T60" s="14" t="str">
        <f>IF(AND(M60="Lower middle income",OR(N60=3502,N60=3503,N60=3504)),5,"")</f>
        <v/>
      </c>
      <c r="U60" s="14" t="str">
        <f>IF(AND(M60="Lower middle income",OR(N60=3505,N60=3506)),6,"")</f>
        <v/>
      </c>
      <c r="V60" s="14" t="str">
        <f>IF(M60="Low income",7,"")</f>
        <v/>
      </c>
      <c r="W60" s="14">
        <f>MAX(P60:V60)</f>
        <v>2</v>
      </c>
    </row>
    <row r="61" spans="1:23" s="15" customFormat="1" x14ac:dyDescent="0.3">
      <c r="A61" s="21">
        <v>92</v>
      </c>
      <c r="B61" s="21" t="s">
        <v>141</v>
      </c>
      <c r="C61" s="21"/>
      <c r="D61" s="21" t="s">
        <v>140</v>
      </c>
      <c r="E61" s="21" t="s">
        <v>462</v>
      </c>
      <c r="F61" s="21" t="s">
        <v>577</v>
      </c>
      <c r="G61" s="21" t="s">
        <v>32</v>
      </c>
      <c r="H61" s="15" t="s">
        <v>17</v>
      </c>
      <c r="I61" s="15">
        <v>3506</v>
      </c>
      <c r="J61" s="22">
        <v>3505.9951800118001</v>
      </c>
      <c r="K61" s="24">
        <v>3506</v>
      </c>
      <c r="L61" s="25">
        <v>3506</v>
      </c>
      <c r="M61" s="30" t="s">
        <v>17</v>
      </c>
      <c r="N61" s="30">
        <v>3506</v>
      </c>
      <c r="P61" s="14" t="str">
        <f>IF(AND(M61="High income",OR(N61=3502,N61=3503)),1,"")</f>
        <v/>
      </c>
      <c r="Q61" s="14">
        <f>IF(AND(M61="High income",OR(N61=3504,N61=3505,N61=3506)),2,"")</f>
        <v>2</v>
      </c>
      <c r="R61" s="14" t="str">
        <f>IF(AND(M61="Upper middle income",OR(N61=3502,N61=3503)),3,"")</f>
        <v/>
      </c>
      <c r="S61" s="14" t="str">
        <f>IF(AND(M61="Upper middle income",OR(N61=3504,N61=3505,N61=3506)),4,"")</f>
        <v/>
      </c>
      <c r="T61" s="14" t="str">
        <f>IF(AND(M61="Lower middle income",OR(N61=3502,N61=3503,N61=3504)),5,"")</f>
        <v/>
      </c>
      <c r="U61" s="14" t="str">
        <f>IF(AND(M61="Lower middle income",OR(N61=3505,N61=3506)),6,"")</f>
        <v/>
      </c>
      <c r="V61" s="14" t="str">
        <f>IF(M61="Low income",7,"")</f>
        <v/>
      </c>
      <c r="W61" s="14">
        <f>MAX(P61:V61)</f>
        <v>2</v>
      </c>
    </row>
    <row r="62" spans="1:23" s="21" customFormat="1" x14ac:dyDescent="0.3">
      <c r="A62" s="21">
        <v>222</v>
      </c>
      <c r="B62" s="21" t="s">
        <v>213</v>
      </c>
      <c r="C62" s="21" t="s">
        <v>212</v>
      </c>
      <c r="D62" s="21" t="s">
        <v>212</v>
      </c>
      <c r="G62" s="21" t="s">
        <v>32</v>
      </c>
      <c r="H62" s="15" t="s">
        <v>17</v>
      </c>
      <c r="I62" s="15">
        <v>3506</v>
      </c>
      <c r="J62" s="22">
        <v>3505.5706798082301</v>
      </c>
      <c r="K62" s="24">
        <v>3506</v>
      </c>
      <c r="L62" s="25">
        <v>3505.6637611953702</v>
      </c>
      <c r="M62" s="30" t="s">
        <v>17</v>
      </c>
      <c r="N62" s="30">
        <v>3506</v>
      </c>
      <c r="O62" s="15"/>
      <c r="P62" s="14" t="str">
        <f>IF(AND(M62="High income",OR(N62=3502,N62=3503)),1,"")</f>
        <v/>
      </c>
      <c r="Q62" s="14">
        <f>IF(AND(M62="High income",OR(N62=3504,N62=3505,N62=3506)),2,"")</f>
        <v>2</v>
      </c>
      <c r="R62" s="14" t="str">
        <f>IF(AND(M62="Upper middle income",OR(N62=3502,N62=3503)),3,"")</f>
        <v/>
      </c>
      <c r="S62" s="14" t="str">
        <f>IF(AND(M62="Upper middle income",OR(N62=3504,N62=3505,N62=3506)),4,"")</f>
        <v/>
      </c>
      <c r="T62" s="14" t="str">
        <f>IF(AND(M62="Lower middle income",OR(N62=3502,N62=3503,N62=3504)),5,"")</f>
        <v/>
      </c>
      <c r="U62" s="14" t="str">
        <f>IF(AND(M62="Lower middle income",OR(N62=3505,N62=3506)),6,"")</f>
        <v/>
      </c>
      <c r="V62" s="14" t="str">
        <f>IF(M62="Low income",7,"")</f>
        <v/>
      </c>
      <c r="W62" s="14">
        <f>MAX(P62:V62)</f>
        <v>2</v>
      </c>
    </row>
    <row r="63" spans="1:23" s="21" customFormat="1" x14ac:dyDescent="0.3">
      <c r="A63" s="21">
        <v>251</v>
      </c>
      <c r="B63" s="21" t="s">
        <v>226</v>
      </c>
      <c r="C63" s="21" t="s">
        <v>225</v>
      </c>
      <c r="D63" s="21" t="s">
        <v>225</v>
      </c>
      <c r="G63" s="21" t="s">
        <v>46</v>
      </c>
      <c r="H63" s="15" t="s">
        <v>17</v>
      </c>
      <c r="I63" s="15">
        <v>3506</v>
      </c>
      <c r="J63" s="22">
        <v>3506</v>
      </c>
      <c r="K63" s="15"/>
      <c r="M63" s="30" t="s">
        <v>17</v>
      </c>
      <c r="N63" s="30">
        <v>3506</v>
      </c>
      <c r="O63" s="15"/>
      <c r="P63" s="14" t="str">
        <f>IF(AND(M63="High income",OR(N63=3502,N63=3503)),1,"")</f>
        <v/>
      </c>
      <c r="Q63" s="14">
        <f>IF(AND(M63="High income",OR(N63=3504,N63=3505,N63=3506)),2,"")</f>
        <v>2</v>
      </c>
      <c r="R63" s="14" t="str">
        <f>IF(AND(M63="Upper middle income",OR(N63=3502,N63=3503)),3,"")</f>
        <v/>
      </c>
      <c r="S63" s="14" t="str">
        <f>IF(AND(M63="Upper middle income",OR(N63=3504,N63=3505,N63=3506)),4,"")</f>
        <v/>
      </c>
      <c r="T63" s="14" t="str">
        <f>IF(AND(M63="Lower middle income",OR(N63=3502,N63=3503,N63=3504)),5,"")</f>
        <v/>
      </c>
      <c r="U63" s="14" t="str">
        <f>IF(AND(M63="Lower middle income",OR(N63=3505,N63=3506)),6,"")</f>
        <v/>
      </c>
      <c r="V63" s="14" t="str">
        <f>IF(M63="Low income",7,"")</f>
        <v/>
      </c>
      <c r="W63" s="14">
        <f>MAX(P63:V63)</f>
        <v>2</v>
      </c>
    </row>
    <row r="64" spans="1:23" s="23" customFormat="1" x14ac:dyDescent="0.3">
      <c r="A64" s="21">
        <v>170</v>
      </c>
      <c r="B64" s="21" t="s">
        <v>268</v>
      </c>
      <c r="C64" s="21" t="s">
        <v>267</v>
      </c>
      <c r="D64" s="21" t="s">
        <v>267</v>
      </c>
      <c r="E64" s="21"/>
      <c r="F64" s="21"/>
      <c r="G64" s="21" t="s">
        <v>46</v>
      </c>
      <c r="H64" s="15" t="s">
        <v>17</v>
      </c>
      <c r="I64" s="15">
        <v>3506</v>
      </c>
      <c r="J64" s="22">
        <v>3505.5972429940598</v>
      </c>
      <c r="K64" s="24">
        <v>3506</v>
      </c>
      <c r="L64" s="25">
        <v>3505.6740158008301</v>
      </c>
      <c r="M64" s="30" t="s">
        <v>17</v>
      </c>
      <c r="N64" s="30">
        <v>3506</v>
      </c>
      <c r="O64" s="15"/>
      <c r="P64" s="14" t="str">
        <f>IF(AND(M64="High income",OR(N64=3502,N64=3503)),1,"")</f>
        <v/>
      </c>
      <c r="Q64" s="14">
        <f>IF(AND(M64="High income",OR(N64=3504,N64=3505,N64=3506)),2,"")</f>
        <v>2</v>
      </c>
      <c r="R64" s="14" t="str">
        <f>IF(AND(M64="Upper middle income",OR(N64=3502,N64=3503)),3,"")</f>
        <v/>
      </c>
      <c r="S64" s="14" t="str">
        <f>IF(AND(M64="Upper middle income",OR(N64=3504,N64=3505,N64=3506)),4,"")</f>
        <v/>
      </c>
      <c r="T64" s="14" t="str">
        <f>IF(AND(M64="Lower middle income",OR(N64=3502,N64=3503,N64=3504)),5,"")</f>
        <v/>
      </c>
      <c r="U64" s="14" t="str">
        <f>IF(AND(M64="Lower middle income",OR(N64=3505,N64=3506)),6,"")</f>
        <v/>
      </c>
      <c r="V64" s="14" t="str">
        <f>IF(M64="Low income",7,"")</f>
        <v/>
      </c>
      <c r="W64" s="14">
        <f>MAX(P64:V64)</f>
        <v>2</v>
      </c>
    </row>
    <row r="65" spans="1:23" s="23" customFormat="1" x14ac:dyDescent="0.3">
      <c r="A65" s="21">
        <v>214</v>
      </c>
      <c r="B65" s="21" t="s">
        <v>282</v>
      </c>
      <c r="C65" s="21" t="s">
        <v>281</v>
      </c>
      <c r="D65" s="21" t="s">
        <v>281</v>
      </c>
      <c r="E65" s="21"/>
      <c r="F65" s="21"/>
      <c r="G65" s="21" t="s">
        <v>46</v>
      </c>
      <c r="H65" s="15" t="s">
        <v>17</v>
      </c>
      <c r="I65" s="15">
        <v>3506</v>
      </c>
      <c r="J65" s="22">
        <v>3505.9131973342301</v>
      </c>
      <c r="K65" s="24">
        <v>3506</v>
      </c>
      <c r="L65" s="25">
        <v>3505.9416543574598</v>
      </c>
      <c r="M65" s="30" t="s">
        <v>17</v>
      </c>
      <c r="N65" s="30">
        <v>3506</v>
      </c>
      <c r="O65" s="15"/>
      <c r="P65" s="14" t="str">
        <f>IF(AND(M65="High income",OR(N65=3502,N65=3503)),1,"")</f>
        <v/>
      </c>
      <c r="Q65" s="14">
        <f>IF(AND(M65="High income",OR(N65=3504,N65=3505,N65=3506)),2,"")</f>
        <v>2</v>
      </c>
      <c r="R65" s="14" t="str">
        <f>IF(AND(M65="Upper middle income",OR(N65=3502,N65=3503)),3,"")</f>
        <v/>
      </c>
      <c r="S65" s="14" t="str">
        <f>IF(AND(M65="Upper middle income",OR(N65=3504,N65=3505,N65=3506)),4,"")</f>
        <v/>
      </c>
      <c r="T65" s="14" t="str">
        <f>IF(AND(M65="Lower middle income",OR(N65=3502,N65=3503,N65=3504)),5,"")</f>
        <v/>
      </c>
      <c r="U65" s="14" t="str">
        <f>IF(AND(M65="Lower middle income",OR(N65=3505,N65=3506)),6,"")</f>
        <v/>
      </c>
      <c r="V65" s="14" t="str">
        <f>IF(M65="Low income",7,"")</f>
        <v/>
      </c>
      <c r="W65" s="14">
        <f>MAX(P65:V65)</f>
        <v>2</v>
      </c>
    </row>
    <row r="66" spans="1:23" s="23" customFormat="1" x14ac:dyDescent="0.3">
      <c r="A66" s="21">
        <v>79</v>
      </c>
      <c r="B66" s="21" t="s">
        <v>315</v>
      </c>
      <c r="C66" s="21" t="s">
        <v>314</v>
      </c>
      <c r="D66" s="21" t="s">
        <v>314</v>
      </c>
      <c r="E66" s="21"/>
      <c r="F66" s="21"/>
      <c r="G66" s="21" t="s">
        <v>46</v>
      </c>
      <c r="H66" s="15" t="s">
        <v>17</v>
      </c>
      <c r="I66" s="15">
        <v>3506</v>
      </c>
      <c r="J66" s="22">
        <v>3506</v>
      </c>
      <c r="K66" s="15"/>
      <c r="L66" s="21"/>
      <c r="M66" s="30" t="s">
        <v>17</v>
      </c>
      <c r="N66" s="30">
        <v>3506</v>
      </c>
      <c r="O66" s="15"/>
      <c r="P66" s="14" t="str">
        <f>IF(AND(M66="High income",OR(N66=3502,N66=3503)),1,"")</f>
        <v/>
      </c>
      <c r="Q66" s="14">
        <f>IF(AND(M66="High income",OR(N66=3504,N66=3505,N66=3506)),2,"")</f>
        <v>2</v>
      </c>
      <c r="R66" s="14" t="str">
        <f>IF(AND(M66="Upper middle income",OR(N66=3502,N66=3503)),3,"")</f>
        <v/>
      </c>
      <c r="S66" s="14" t="str">
        <f>IF(AND(M66="Upper middle income",OR(N66=3504,N66=3505,N66=3506)),4,"")</f>
        <v/>
      </c>
      <c r="T66" s="14" t="str">
        <f>IF(AND(M66="Lower middle income",OR(N66=3502,N66=3503,N66=3504)),5,"")</f>
        <v/>
      </c>
      <c r="U66" s="14" t="str">
        <f>IF(AND(M66="Lower middle income",OR(N66=3505,N66=3506)),6,"")</f>
        <v/>
      </c>
      <c r="V66" s="14" t="str">
        <f>IF(M66="Low income",7,"")</f>
        <v/>
      </c>
      <c r="W66" s="14">
        <f>MAX(P66:V66)</f>
        <v>2</v>
      </c>
    </row>
    <row r="67" spans="1:23" s="23" customFormat="1" x14ac:dyDescent="0.3">
      <c r="A67" s="21">
        <v>93</v>
      </c>
      <c r="B67" s="21" t="s">
        <v>348</v>
      </c>
      <c r="C67" s="21" t="s">
        <v>347</v>
      </c>
      <c r="D67" s="21" t="s">
        <v>347</v>
      </c>
      <c r="E67" s="21"/>
      <c r="F67" s="21" t="s">
        <v>577</v>
      </c>
      <c r="G67" s="21" t="s">
        <v>46</v>
      </c>
      <c r="H67" s="15" t="s">
        <v>17</v>
      </c>
      <c r="I67" s="15">
        <v>3506</v>
      </c>
      <c r="J67" s="22">
        <v>3506</v>
      </c>
      <c r="K67" s="15"/>
      <c r="L67" s="21"/>
      <c r="M67" s="30" t="s">
        <v>17</v>
      </c>
      <c r="N67" s="30">
        <v>3506</v>
      </c>
      <c r="O67" s="15"/>
      <c r="P67" s="14" t="str">
        <f>IF(AND(M67="High income",OR(N67=3502,N67=3503)),1,"")</f>
        <v/>
      </c>
      <c r="Q67" s="14">
        <f>IF(AND(M67="High income",OR(N67=3504,N67=3505,N67=3506)),2,"")</f>
        <v>2</v>
      </c>
      <c r="R67" s="14" t="str">
        <f>IF(AND(M67="Upper middle income",OR(N67=3502,N67=3503)),3,"")</f>
        <v/>
      </c>
      <c r="S67" s="14" t="str">
        <f>IF(AND(M67="Upper middle income",OR(N67=3504,N67=3505,N67=3506)),4,"")</f>
        <v/>
      </c>
      <c r="T67" s="14" t="str">
        <f>IF(AND(M67="Lower middle income",OR(N67=3502,N67=3503,N67=3504)),5,"")</f>
        <v/>
      </c>
      <c r="U67" s="14" t="str">
        <f>IF(AND(M67="Lower middle income",OR(N67=3505,N67=3506)),6,"")</f>
        <v/>
      </c>
      <c r="V67" s="14" t="str">
        <f>IF(M67="Low income",7,"")</f>
        <v/>
      </c>
      <c r="W67" s="14">
        <f>MAX(P67:V67)</f>
        <v>2</v>
      </c>
    </row>
    <row r="68" spans="1:23" s="14" customFormat="1" x14ac:dyDescent="0.3">
      <c r="A68" s="21">
        <v>246</v>
      </c>
      <c r="B68" s="21" t="s">
        <v>412</v>
      </c>
      <c r="C68" s="21" t="s">
        <v>411</v>
      </c>
      <c r="D68" s="21" t="s">
        <v>411</v>
      </c>
      <c r="E68" s="21"/>
      <c r="F68" s="21"/>
      <c r="G68" s="21" t="s">
        <v>32</v>
      </c>
      <c r="H68" s="15" t="s">
        <v>17</v>
      </c>
      <c r="I68" s="15">
        <v>3506</v>
      </c>
      <c r="J68" s="22">
        <v>3505.2143209894898</v>
      </c>
      <c r="K68" s="24">
        <v>3506</v>
      </c>
      <c r="L68" s="25">
        <v>3505.2501375465899</v>
      </c>
      <c r="M68" s="30" t="s">
        <v>17</v>
      </c>
      <c r="N68" s="30">
        <v>3506</v>
      </c>
      <c r="O68" s="15"/>
      <c r="P68" s="14" t="str">
        <f>IF(AND(M68="High income",OR(N68=3502,N68=3503)),1,"")</f>
        <v/>
      </c>
      <c r="Q68" s="14">
        <f>IF(AND(M68="High income",OR(N68=3504,N68=3505,N68=3506)),2,"")</f>
        <v>2</v>
      </c>
      <c r="R68" s="14" t="str">
        <f>IF(AND(M68="Upper middle income",OR(N68=3502,N68=3503)),3,"")</f>
        <v/>
      </c>
      <c r="S68" s="14" t="str">
        <f>IF(AND(M68="Upper middle income",OR(N68=3504,N68=3505,N68=3506)),4,"")</f>
        <v/>
      </c>
      <c r="T68" s="14" t="str">
        <f>IF(AND(M68="Lower middle income",OR(N68=3502,N68=3503,N68=3504)),5,"")</f>
        <v/>
      </c>
      <c r="U68" s="14" t="str">
        <f>IF(AND(M68="Lower middle income",OR(N68=3505,N68=3506)),6,"")</f>
        <v/>
      </c>
      <c r="V68" s="14" t="str">
        <f>IF(M68="Low income",7,"")</f>
        <v/>
      </c>
      <c r="W68" s="14">
        <f>MAX(P68:V68)</f>
        <v>2</v>
      </c>
    </row>
    <row r="69" spans="1:23" x14ac:dyDescent="0.3">
      <c r="A69" s="21">
        <v>110</v>
      </c>
      <c r="B69" s="21" t="s">
        <v>408</v>
      </c>
      <c r="C69" s="21" t="s">
        <v>407</v>
      </c>
      <c r="D69" s="21" t="s">
        <v>407</v>
      </c>
      <c r="E69" s="21"/>
      <c r="F69" s="21"/>
      <c r="G69" s="21" t="s">
        <v>16</v>
      </c>
      <c r="H69" s="15" t="s">
        <v>17</v>
      </c>
      <c r="I69" s="15">
        <v>3506</v>
      </c>
      <c r="J69" s="22">
        <v>3505.9830548364298</v>
      </c>
      <c r="K69" s="24">
        <v>3506</v>
      </c>
      <c r="L69" s="25">
        <v>3506</v>
      </c>
      <c r="M69" s="30" t="s">
        <v>17</v>
      </c>
      <c r="N69" s="30">
        <v>3506</v>
      </c>
      <c r="P69" s="14" t="str">
        <f>IF(AND(M69="High income",OR(N69=3502,N69=3503)),1,"")</f>
        <v/>
      </c>
      <c r="Q69" s="14">
        <f>IF(AND(M69="High income",OR(N69=3504,N69=3505,N69=3506)),2,"")</f>
        <v>2</v>
      </c>
      <c r="R69" s="14" t="str">
        <f>IF(AND(M69="Upper middle income",OR(N69=3502,N69=3503)),3,"")</f>
        <v/>
      </c>
      <c r="S69" s="14" t="str">
        <f>IF(AND(M69="Upper middle income",OR(N69=3504,N69=3505,N69=3506)),4,"")</f>
        <v/>
      </c>
      <c r="T69" s="14" t="str">
        <f>IF(AND(M69="Lower middle income",OR(N69=3502,N69=3503,N69=3504)),5,"")</f>
        <v/>
      </c>
      <c r="U69" s="14" t="str">
        <f>IF(AND(M69="Lower middle income",OR(N69=3505,N69=3506)),6,"")</f>
        <v/>
      </c>
      <c r="V69" s="14" t="str">
        <f>IF(M69="Low income",7,"")</f>
        <v/>
      </c>
      <c r="W69" s="14">
        <f>MAX(P69:V69)</f>
        <v>2</v>
      </c>
    </row>
    <row r="70" spans="1:23" x14ac:dyDescent="0.3">
      <c r="A70" s="21">
        <v>128</v>
      </c>
      <c r="B70" s="21" t="s">
        <v>470</v>
      </c>
      <c r="C70" s="21" t="s">
        <v>469</v>
      </c>
      <c r="D70" s="21" t="s">
        <v>469</v>
      </c>
      <c r="E70" s="21"/>
      <c r="F70" s="21"/>
      <c r="G70" s="21" t="s">
        <v>32</v>
      </c>
      <c r="H70" s="15" t="s">
        <v>17</v>
      </c>
      <c r="I70" s="15">
        <v>3506</v>
      </c>
      <c r="J70" s="22">
        <v>3505.5697953693898</v>
      </c>
      <c r="K70" s="24">
        <v>3506</v>
      </c>
      <c r="L70" s="25">
        <v>3505.56119760724</v>
      </c>
      <c r="M70" s="30" t="s">
        <v>17</v>
      </c>
      <c r="N70" s="30">
        <v>3506</v>
      </c>
      <c r="P70" s="14" t="str">
        <f>IF(AND(M70="High income",OR(N70=3502,N70=3503)),1,"")</f>
        <v/>
      </c>
      <c r="Q70" s="14">
        <f>IF(AND(M70="High income",OR(N70=3504,N70=3505,N70=3506)),2,"")</f>
        <v>2</v>
      </c>
      <c r="R70" s="14" t="str">
        <f>IF(AND(M70="Upper middle income",OR(N70=3502,N70=3503)),3,"")</f>
        <v/>
      </c>
      <c r="S70" s="14" t="str">
        <f>IF(AND(M70="Upper middle income",OR(N70=3504,N70=3505,N70=3506)),4,"")</f>
        <v/>
      </c>
      <c r="T70" s="14" t="str">
        <f>IF(AND(M70="Lower middle income",OR(N70=3502,N70=3503,N70=3504)),5,"")</f>
        <v/>
      </c>
      <c r="U70" s="14" t="str">
        <f>IF(AND(M70="Lower middle income",OR(N70=3505,N70=3506)),6,"")</f>
        <v/>
      </c>
      <c r="V70" s="14" t="str">
        <f>IF(M70="Low income",7,"")</f>
        <v/>
      </c>
      <c r="W70" s="14">
        <f>MAX(P70:V70)</f>
        <v>2</v>
      </c>
    </row>
    <row r="71" spans="1:23" x14ac:dyDescent="0.3">
      <c r="A71" s="21">
        <v>159</v>
      </c>
      <c r="B71" s="21" t="s">
        <v>38</v>
      </c>
      <c r="C71" s="21" t="s">
        <v>37</v>
      </c>
      <c r="D71" s="21" t="s">
        <v>37</v>
      </c>
      <c r="E71" s="21"/>
      <c r="F71" s="21"/>
      <c r="G71" s="21" t="s">
        <v>39</v>
      </c>
      <c r="H71" s="15" t="s">
        <v>17</v>
      </c>
      <c r="I71" s="15">
        <v>3506</v>
      </c>
      <c r="J71" s="22">
        <v>3504.5501805788699</v>
      </c>
      <c r="K71" s="24">
        <v>3506</v>
      </c>
      <c r="L71" s="25">
        <v>3504.7689803844801</v>
      </c>
      <c r="M71" s="30" t="s">
        <v>17</v>
      </c>
      <c r="N71" s="30">
        <v>3506</v>
      </c>
      <c r="P71" s="14" t="str">
        <f>IF(AND(M71="High income",OR(N71=3502,N71=3503)),1,"")</f>
        <v/>
      </c>
      <c r="Q71" s="14">
        <f>IF(AND(M71="High income",OR(N71=3504,N71=3505,N71=3506)),2,"")</f>
        <v>2</v>
      </c>
      <c r="R71" s="14" t="str">
        <f>IF(AND(M71="Upper middle income",OR(N71=3502,N71=3503)),3,"")</f>
        <v/>
      </c>
      <c r="S71" s="14" t="str">
        <f>IF(AND(M71="Upper middle income",OR(N71=3504,N71=3505,N71=3506)),4,"")</f>
        <v/>
      </c>
      <c r="T71" s="14" t="str">
        <f>IF(AND(M71="Lower middle income",OR(N71=3502,N71=3503,N71=3504)),5,"")</f>
        <v/>
      </c>
      <c r="U71" s="14" t="str">
        <f>IF(AND(M71="Lower middle income",OR(N71=3505,N71=3506)),6,"")</f>
        <v/>
      </c>
      <c r="V71" s="14" t="str">
        <f>IF(M71="Low income",7,"")</f>
        <v/>
      </c>
      <c r="W71" s="14">
        <f>MAX(P71:V71)</f>
        <v>2</v>
      </c>
    </row>
    <row r="72" spans="1:23" s="23" customFormat="1" x14ac:dyDescent="0.3">
      <c r="A72" s="11">
        <v>197</v>
      </c>
      <c r="B72" s="11" t="s">
        <v>270</v>
      </c>
      <c r="C72" s="11" t="s">
        <v>269</v>
      </c>
      <c r="D72" s="14" t="s">
        <v>269</v>
      </c>
      <c r="E72" s="11"/>
      <c r="F72" s="11"/>
      <c r="G72" s="11" t="s">
        <v>32</v>
      </c>
      <c r="H72" s="14" t="s">
        <v>33</v>
      </c>
      <c r="I72" s="14">
        <v>3502</v>
      </c>
      <c r="J72" s="17">
        <v>3502.4391411094998</v>
      </c>
      <c r="K72" s="18">
        <v>3502.41430664062</v>
      </c>
      <c r="L72" s="19">
        <v>3502.6847196776898</v>
      </c>
      <c r="M72" s="30" t="s">
        <v>33</v>
      </c>
      <c r="N72" s="30">
        <v>3502</v>
      </c>
      <c r="O72" s="14"/>
      <c r="P72" s="14" t="str">
        <f>IF(AND(M72="High income",OR(N72=3502,N72=3503)),1,"")</f>
        <v/>
      </c>
      <c r="Q72" s="14" t="str">
        <f>IF(AND(M72="High income",OR(N72=3504,N72=3505,N72=3506)),2,"")</f>
        <v/>
      </c>
      <c r="R72" s="14">
        <f>IF(AND(M72="Upper middle income",OR(N72=3502,N72=3503)),3,"")</f>
        <v>3</v>
      </c>
      <c r="S72" s="14" t="str">
        <f>IF(AND(M72="Upper middle income",OR(N72=3504,N72=3505,N72=3506)),4,"")</f>
        <v/>
      </c>
      <c r="T72" s="14" t="str">
        <f>IF(AND(M72="Lower middle income",OR(N72=3502,N72=3503,N72=3504)),5,"")</f>
        <v/>
      </c>
      <c r="U72" s="14" t="str">
        <f>IF(AND(M72="Lower middle income",OR(N72=3505,N72=3506)),6,"")</f>
        <v/>
      </c>
      <c r="V72" s="14" t="str">
        <f>IF(M72="Low income",7,"")</f>
        <v/>
      </c>
      <c r="W72" s="14">
        <f>MAX(P72:V72)</f>
        <v>3</v>
      </c>
    </row>
    <row r="73" spans="1:23" x14ac:dyDescent="0.3">
      <c r="A73" s="11">
        <v>229</v>
      </c>
      <c r="B73" s="11" t="s">
        <v>41</v>
      </c>
      <c r="C73" s="11" t="s">
        <v>40</v>
      </c>
      <c r="D73" s="14" t="s">
        <v>40</v>
      </c>
      <c r="G73" s="11" t="s">
        <v>16</v>
      </c>
      <c r="H73" s="14" t="s">
        <v>33</v>
      </c>
      <c r="I73" s="14">
        <v>3503</v>
      </c>
      <c r="J73" s="17">
        <v>3503.1704085126698</v>
      </c>
      <c r="K73" s="18">
        <v>3503</v>
      </c>
      <c r="L73" s="19">
        <v>3503.3939263536599</v>
      </c>
      <c r="M73" s="30" t="s">
        <v>33</v>
      </c>
      <c r="N73" s="30">
        <v>3503</v>
      </c>
      <c r="O73" s="14"/>
      <c r="P73" s="14" t="str">
        <f>IF(AND(M73="High income",OR(N73=3502,N73=3503)),1,"")</f>
        <v/>
      </c>
      <c r="Q73" s="14" t="str">
        <f>IF(AND(M73="High income",OR(N73=3504,N73=3505,N73=3506)),2,"")</f>
        <v/>
      </c>
      <c r="R73" s="14">
        <f>IF(AND(M73="Upper middle income",OR(N73=3502,N73=3503)),3,"")</f>
        <v>3</v>
      </c>
      <c r="S73" s="14" t="str">
        <f>IF(AND(M73="Upper middle income",OR(N73=3504,N73=3505,N73=3506)),4,"")</f>
        <v/>
      </c>
      <c r="T73" s="14" t="str">
        <f>IF(AND(M73="Lower middle income",OR(N73=3502,N73=3503,N73=3504)),5,"")</f>
        <v/>
      </c>
      <c r="U73" s="14" t="str">
        <f>IF(AND(M73="Lower middle income",OR(N73=3505,N73=3506)),6,"")</f>
        <v/>
      </c>
      <c r="V73" s="14" t="str">
        <f>IF(M73="Low income",7,"")</f>
        <v/>
      </c>
      <c r="W73" s="14">
        <f>MAX(P73:V73)</f>
        <v>3</v>
      </c>
    </row>
    <row r="74" spans="1:23" s="21" customFormat="1" x14ac:dyDescent="0.3">
      <c r="A74" s="11">
        <v>13</v>
      </c>
      <c r="B74" s="11" t="s">
        <v>80</v>
      </c>
      <c r="C74" s="11" t="s">
        <v>79</v>
      </c>
      <c r="D74" s="14" t="s">
        <v>79</v>
      </c>
      <c r="E74" s="11"/>
      <c r="F74" s="11"/>
      <c r="G74" s="11" t="s">
        <v>32</v>
      </c>
      <c r="H74" s="14" t="s">
        <v>33</v>
      </c>
      <c r="I74" s="14">
        <v>3503</v>
      </c>
      <c r="J74" s="17">
        <v>3503.3432961272902</v>
      </c>
      <c r="K74" s="18">
        <v>3503</v>
      </c>
      <c r="L74" s="19">
        <v>3503.3918652418201</v>
      </c>
      <c r="M74" s="30" t="s">
        <v>33</v>
      </c>
      <c r="N74" s="30">
        <v>3503</v>
      </c>
      <c r="O74" s="14"/>
      <c r="P74" s="14" t="str">
        <f>IF(AND(M74="High income",OR(N74=3502,N74=3503)),1,"")</f>
        <v/>
      </c>
      <c r="Q74" s="14" t="str">
        <f>IF(AND(M74="High income",OR(N74=3504,N74=3505,N74=3506)),2,"")</f>
        <v/>
      </c>
      <c r="R74" s="14">
        <f>IF(AND(M74="Upper middle income",OR(N74=3502,N74=3503)),3,"")</f>
        <v>3</v>
      </c>
      <c r="S74" s="14" t="str">
        <f>IF(AND(M74="Upper middle income",OR(N74=3504,N74=3505,N74=3506)),4,"")</f>
        <v/>
      </c>
      <c r="T74" s="14" t="str">
        <f>IF(AND(M74="Lower middle income",OR(N74=3502,N74=3503,N74=3504)),5,"")</f>
        <v/>
      </c>
      <c r="U74" s="14" t="str">
        <f>IF(AND(M74="Lower middle income",OR(N74=3505,N74=3506)),6,"")</f>
        <v/>
      </c>
      <c r="V74" s="14" t="str">
        <f>IF(M74="Low income",7,"")</f>
        <v/>
      </c>
      <c r="W74" s="14">
        <f>MAX(P74:V74)</f>
        <v>3</v>
      </c>
    </row>
    <row r="75" spans="1:23" s="21" customFormat="1" x14ac:dyDescent="0.3">
      <c r="A75" s="11">
        <v>106</v>
      </c>
      <c r="B75" s="11" t="s">
        <v>414</v>
      </c>
      <c r="C75" s="11" t="s">
        <v>413</v>
      </c>
      <c r="D75" s="14" t="s">
        <v>413</v>
      </c>
      <c r="E75" s="11"/>
      <c r="F75" s="11"/>
      <c r="G75" s="11" t="s">
        <v>16</v>
      </c>
      <c r="H75" s="14" t="s">
        <v>33</v>
      </c>
      <c r="I75" s="14">
        <v>3503</v>
      </c>
      <c r="J75" s="17">
        <v>3503.5764685539498</v>
      </c>
      <c r="K75" s="18">
        <v>3503</v>
      </c>
      <c r="L75" s="19">
        <v>3503.46395966604</v>
      </c>
      <c r="M75" s="30" t="s">
        <v>33</v>
      </c>
      <c r="N75" s="30">
        <v>3503</v>
      </c>
      <c r="O75" s="15"/>
      <c r="P75" s="14" t="str">
        <f>IF(AND(M75="High income",OR(N75=3502,N75=3503)),1,"")</f>
        <v/>
      </c>
      <c r="Q75" s="14" t="str">
        <f>IF(AND(M75="High income",OR(N75=3504,N75=3505,N75=3506)),2,"")</f>
        <v/>
      </c>
      <c r="R75" s="14">
        <f>IF(AND(M75="Upper middle income",OR(N75=3502,N75=3503)),3,"")</f>
        <v>3</v>
      </c>
      <c r="S75" s="14" t="str">
        <f>IF(AND(M75="Upper middle income",OR(N75=3504,N75=3505,N75=3506)),4,"")</f>
        <v/>
      </c>
      <c r="T75" s="14" t="str">
        <f>IF(AND(M75="Lower middle income",OR(N75=3502,N75=3503,N75=3504)),5,"")</f>
        <v/>
      </c>
      <c r="U75" s="14" t="str">
        <f>IF(AND(M75="Lower middle income",OR(N75=3505,N75=3506)),6,"")</f>
        <v/>
      </c>
      <c r="V75" s="14" t="str">
        <f>IF(M75="Low income",7,"")</f>
        <v/>
      </c>
      <c r="W75" s="14">
        <f>MAX(P75:V75)</f>
        <v>3</v>
      </c>
    </row>
    <row r="76" spans="1:23" s="20" customFormat="1" x14ac:dyDescent="0.3">
      <c r="A76" s="11">
        <v>247</v>
      </c>
      <c r="B76" s="11" t="s">
        <v>426</v>
      </c>
      <c r="C76" s="11" t="s">
        <v>425</v>
      </c>
      <c r="D76" s="14" t="s">
        <v>425</v>
      </c>
      <c r="E76" s="11"/>
      <c r="F76" s="11"/>
      <c r="G76" s="11" t="s">
        <v>32</v>
      </c>
      <c r="H76" s="14" t="s">
        <v>33</v>
      </c>
      <c r="I76" s="14">
        <v>3503</v>
      </c>
      <c r="J76" s="17">
        <v>3502.9225058059001</v>
      </c>
      <c r="K76" s="18">
        <v>3503</v>
      </c>
      <c r="L76" s="19">
        <v>3503.0740286237601</v>
      </c>
      <c r="M76" s="30" t="s">
        <v>33</v>
      </c>
      <c r="N76" s="30">
        <v>3503</v>
      </c>
      <c r="O76" s="14"/>
      <c r="P76" s="14" t="str">
        <f>IF(AND(M76="High income",OR(N76=3502,N76=3503)),1,"")</f>
        <v/>
      </c>
      <c r="Q76" s="14" t="str">
        <f>IF(AND(M76="High income",OR(N76=3504,N76=3505,N76=3506)),2,"")</f>
        <v/>
      </c>
      <c r="R76" s="14">
        <f>IF(AND(M76="Upper middle income",OR(N76=3502,N76=3503)),3,"")</f>
        <v>3</v>
      </c>
      <c r="S76" s="14" t="str">
        <f>IF(AND(M76="Upper middle income",OR(N76=3504,N76=3505,N76=3506)),4,"")</f>
        <v/>
      </c>
      <c r="T76" s="14" t="str">
        <f>IF(AND(M76="Lower middle income",OR(N76=3502,N76=3503,N76=3504)),5,"")</f>
        <v/>
      </c>
      <c r="U76" s="14" t="str">
        <f>IF(AND(M76="Lower middle income",OR(N76=3505,N76=3506)),6,"")</f>
        <v/>
      </c>
      <c r="V76" s="14" t="str">
        <f>IF(M76="Low income",7,"")</f>
        <v/>
      </c>
      <c r="W76" s="14">
        <f>MAX(P76:V76)</f>
        <v>3</v>
      </c>
    </row>
    <row r="77" spans="1:23" x14ac:dyDescent="0.3">
      <c r="A77" s="11">
        <v>130</v>
      </c>
      <c r="B77" s="11" t="s">
        <v>553</v>
      </c>
      <c r="C77" s="11" t="s">
        <v>552</v>
      </c>
      <c r="D77" s="14" t="s">
        <v>552</v>
      </c>
      <c r="G77" s="11" t="s">
        <v>24</v>
      </c>
      <c r="H77" s="14" t="s">
        <v>33</v>
      </c>
      <c r="I77" s="14">
        <v>3503</v>
      </c>
      <c r="J77" s="17">
        <v>3503.78555831631</v>
      </c>
      <c r="K77" s="18">
        <v>3503.8677978515602</v>
      </c>
      <c r="L77" s="19">
        <v>3503.8863792192401</v>
      </c>
      <c r="M77" s="30" t="s">
        <v>33</v>
      </c>
      <c r="N77" s="30">
        <v>3503</v>
      </c>
      <c r="P77" s="14" t="str">
        <f>IF(AND(M77="High income",OR(N77=3502,N77=3503)),1,"")</f>
        <v/>
      </c>
      <c r="Q77" s="14" t="str">
        <f>IF(AND(M77="High income",OR(N77=3504,N77=3505,N77=3506)),2,"")</f>
        <v/>
      </c>
      <c r="R77" s="14">
        <f>IF(AND(M77="Upper middle income",OR(N77=3502,N77=3503)),3,"")</f>
        <v>3</v>
      </c>
      <c r="S77" s="14" t="str">
        <f>IF(AND(M77="Upper middle income",OR(N77=3504,N77=3505,N77=3506)),4,"")</f>
        <v/>
      </c>
      <c r="T77" s="14" t="str">
        <f>IF(AND(M77="Lower middle income",OR(N77=3502,N77=3503,N77=3504)),5,"")</f>
        <v/>
      </c>
      <c r="U77" s="14" t="str">
        <f>IF(AND(M77="Lower middle income",OR(N77=3505,N77=3506)),6,"")</f>
        <v/>
      </c>
      <c r="V77" s="14" t="str">
        <f>IF(M77="Low income",7,"")</f>
        <v/>
      </c>
      <c r="W77" s="14">
        <f>MAX(P77:V77)</f>
        <v>3</v>
      </c>
    </row>
    <row r="78" spans="1:23" s="23" customFormat="1" x14ac:dyDescent="0.3">
      <c r="A78" s="11">
        <v>3</v>
      </c>
      <c r="B78" s="11" t="s">
        <v>159</v>
      </c>
      <c r="C78" s="11" t="s">
        <v>158</v>
      </c>
      <c r="D78" s="11" t="s">
        <v>158</v>
      </c>
      <c r="E78" s="11"/>
      <c r="F78" s="11"/>
      <c r="G78" s="11" t="s">
        <v>39</v>
      </c>
      <c r="H78" s="14" t="s">
        <v>33</v>
      </c>
      <c r="I78" s="14">
        <v>3504</v>
      </c>
      <c r="J78" s="17">
        <v>3504.5558397612699</v>
      </c>
      <c r="K78" s="18">
        <v>3505</v>
      </c>
      <c r="L78" s="19">
        <v>3504.7931654396698</v>
      </c>
      <c r="M78" s="30" t="s">
        <v>33</v>
      </c>
      <c r="N78" s="30">
        <v>3504</v>
      </c>
      <c r="O78" s="14"/>
      <c r="P78" s="14" t="str">
        <f>IF(AND(M78="High income",OR(N78=3502,N78=3503)),1,"")</f>
        <v/>
      </c>
      <c r="Q78" s="14" t="str">
        <f>IF(AND(M78="High income",OR(N78=3504,N78=3505,N78=3506)),2,"")</f>
        <v/>
      </c>
      <c r="R78" s="14" t="str">
        <f>IF(AND(M78="Upper middle income",OR(N78=3502,N78=3503)),3,"")</f>
        <v/>
      </c>
      <c r="S78" s="14">
        <f>IF(AND(M78="Upper middle income",OR(N78=3504,N78=3505,N78=3506)),4,"")</f>
        <v>4</v>
      </c>
      <c r="T78" s="14" t="str">
        <f>IF(AND(M78="Lower middle income",OR(N78=3502,N78=3503,N78=3504)),5,"")</f>
        <v/>
      </c>
      <c r="U78" s="14" t="str">
        <f>IF(AND(M78="Lower middle income",OR(N78=3505,N78=3506)),6,"")</f>
        <v/>
      </c>
      <c r="V78" s="14" t="str">
        <f>IF(M78="Low income",7,"")</f>
        <v/>
      </c>
      <c r="W78" s="14">
        <f>MAX(P78:V78)</f>
        <v>4</v>
      </c>
    </row>
    <row r="79" spans="1:23" x14ac:dyDescent="0.3">
      <c r="A79" s="11">
        <v>10</v>
      </c>
      <c r="B79" s="11" t="s">
        <v>58</v>
      </c>
      <c r="C79" s="11" t="s">
        <v>57</v>
      </c>
      <c r="D79" s="11" t="s">
        <v>57</v>
      </c>
      <c r="G79" s="11" t="s">
        <v>32</v>
      </c>
      <c r="H79" s="14" t="s">
        <v>33</v>
      </c>
      <c r="I79" s="14">
        <v>3504</v>
      </c>
      <c r="J79" s="17">
        <v>3504.56423553898</v>
      </c>
      <c r="K79" s="18">
        <v>3504</v>
      </c>
      <c r="L79" s="19">
        <v>3504.6139565175699</v>
      </c>
      <c r="M79" s="30" t="s">
        <v>33</v>
      </c>
      <c r="N79" s="30">
        <v>3504</v>
      </c>
      <c r="O79" s="14"/>
      <c r="P79" s="14" t="str">
        <f>IF(AND(M79="High income",OR(N79=3502,N79=3503)),1,"")</f>
        <v/>
      </c>
      <c r="Q79" s="14" t="str">
        <f>IF(AND(M79="High income",OR(N79=3504,N79=3505,N79=3506)),2,"")</f>
        <v/>
      </c>
      <c r="R79" s="14" t="str">
        <f>IF(AND(M79="Upper middle income",OR(N79=3502,N79=3503)),3,"")</f>
        <v/>
      </c>
      <c r="S79" s="14">
        <f>IF(AND(M79="Upper middle income",OR(N79=3504,N79=3505,N79=3506)),4,"")</f>
        <v>4</v>
      </c>
      <c r="T79" s="14" t="str">
        <f>IF(AND(M79="Lower middle income",OR(N79=3502,N79=3503,N79=3504)),5,"")</f>
        <v/>
      </c>
      <c r="U79" s="14" t="str">
        <f>IF(AND(M79="Lower middle income",OR(N79=3505,N79=3506)),6,"")</f>
        <v/>
      </c>
      <c r="V79" s="14" t="str">
        <f>IF(M79="Low income",7,"")</f>
        <v/>
      </c>
      <c r="W79" s="14">
        <f>MAX(P79:V79)</f>
        <v>4</v>
      </c>
    </row>
    <row r="80" spans="1:23" x14ac:dyDescent="0.3">
      <c r="A80" s="11">
        <v>179</v>
      </c>
      <c r="B80" s="11" t="s">
        <v>82</v>
      </c>
      <c r="C80" s="11" t="s">
        <v>81</v>
      </c>
      <c r="D80" s="11" t="s">
        <v>81</v>
      </c>
      <c r="E80" s="11" t="s">
        <v>462</v>
      </c>
      <c r="G80" s="11" t="s">
        <v>16</v>
      </c>
      <c r="H80" s="14" t="s">
        <v>33</v>
      </c>
      <c r="I80" s="14">
        <v>3504</v>
      </c>
      <c r="J80" s="17">
        <v>3504.2941549614902</v>
      </c>
      <c r="K80" s="18">
        <v>3504</v>
      </c>
      <c r="L80" s="19">
        <v>3504.05862781613</v>
      </c>
      <c r="M80" s="30" t="s">
        <v>33</v>
      </c>
      <c r="N80" s="30">
        <v>3504</v>
      </c>
      <c r="O80" s="14"/>
      <c r="P80" s="14" t="str">
        <f>IF(AND(M80="High income",OR(N80=3502,N80=3503)),1,"")</f>
        <v/>
      </c>
      <c r="Q80" s="14" t="str">
        <f>IF(AND(M80="High income",OR(N80=3504,N80=3505,N80=3506)),2,"")</f>
        <v/>
      </c>
      <c r="R80" s="14" t="str">
        <f>IF(AND(M80="Upper middle income",OR(N80=3502,N80=3503)),3,"")</f>
        <v/>
      </c>
      <c r="S80" s="14">
        <f>IF(AND(M80="Upper middle income",OR(N80=3504,N80=3505,N80=3506)),4,"")</f>
        <v>4</v>
      </c>
      <c r="T80" s="14" t="str">
        <f>IF(AND(M80="Lower middle income",OR(N80=3502,N80=3503,N80=3504)),5,"")</f>
        <v/>
      </c>
      <c r="U80" s="14" t="str">
        <f>IF(AND(M80="Lower middle income",OR(N80=3505,N80=3506)),6,"")</f>
        <v/>
      </c>
      <c r="V80" s="14" t="str">
        <f>IF(M80="Low income",7,"")</f>
        <v/>
      </c>
      <c r="W80" s="14">
        <f>MAX(P80:V80)</f>
        <v>4</v>
      </c>
    </row>
    <row r="81" spans="1:23" s="14" customFormat="1" x14ac:dyDescent="0.3">
      <c r="A81" s="11">
        <v>19</v>
      </c>
      <c r="B81" s="11" t="s">
        <v>97</v>
      </c>
      <c r="C81" s="11" t="s">
        <v>96</v>
      </c>
      <c r="D81" s="11" t="s">
        <v>96</v>
      </c>
      <c r="E81" s="11" t="s">
        <v>462</v>
      </c>
      <c r="F81" s="11"/>
      <c r="G81" s="11" t="s">
        <v>24</v>
      </c>
      <c r="H81" s="14" t="s">
        <v>33</v>
      </c>
      <c r="I81" s="14">
        <v>3504</v>
      </c>
      <c r="J81" s="17">
        <v>3504.0881760125599</v>
      </c>
      <c r="K81" s="18">
        <v>3504</v>
      </c>
      <c r="L81" s="19">
        <v>3504.3496284771099</v>
      </c>
      <c r="M81" s="30" t="s">
        <v>33</v>
      </c>
      <c r="N81" s="30">
        <v>3504</v>
      </c>
      <c r="P81" s="14" t="str">
        <f>IF(AND(M81="High income",OR(N81=3502,N81=3503)),1,"")</f>
        <v/>
      </c>
      <c r="Q81" s="14" t="str">
        <f>IF(AND(M81="High income",OR(N81=3504,N81=3505,N81=3506)),2,"")</f>
        <v/>
      </c>
      <c r="R81" s="14" t="str">
        <f>IF(AND(M81="Upper middle income",OR(N81=3502,N81=3503)),3,"")</f>
        <v/>
      </c>
      <c r="S81" s="14">
        <f>IF(AND(M81="Upper middle income",OR(N81=3504,N81=3505,N81=3506)),4,"")</f>
        <v>4</v>
      </c>
      <c r="T81" s="14" t="str">
        <f>IF(AND(M81="Lower middle income",OR(N81=3502,N81=3503,N81=3504)),5,"")</f>
        <v/>
      </c>
      <c r="U81" s="14" t="str">
        <f>IF(AND(M81="Lower middle income",OR(N81=3505,N81=3506)),6,"")</f>
        <v/>
      </c>
      <c r="V81" s="14" t="str">
        <f>IF(M81="Low income",7,"")</f>
        <v/>
      </c>
      <c r="W81" s="14">
        <f>MAX(P81:V81)</f>
        <v>4</v>
      </c>
    </row>
    <row r="82" spans="1:23" x14ac:dyDescent="0.3">
      <c r="A82" s="14">
        <v>228</v>
      </c>
      <c r="B82" s="14" t="s">
        <v>89</v>
      </c>
      <c r="C82" s="14" t="s">
        <v>88</v>
      </c>
      <c r="D82" s="14" t="s">
        <v>88</v>
      </c>
      <c r="E82" s="14"/>
      <c r="F82" s="14"/>
      <c r="G82" s="14" t="s">
        <v>16</v>
      </c>
      <c r="H82" s="14" t="s">
        <v>33</v>
      </c>
      <c r="I82" s="14">
        <v>3504</v>
      </c>
      <c r="J82" s="17">
        <v>3503.66401191354</v>
      </c>
      <c r="K82" s="18">
        <v>3503.87817382812</v>
      </c>
      <c r="L82" s="17">
        <v>3503.7134706735101</v>
      </c>
      <c r="M82" s="30" t="s">
        <v>33</v>
      </c>
      <c r="N82" s="30">
        <v>3504</v>
      </c>
      <c r="O82" s="15" t="s">
        <v>598</v>
      </c>
      <c r="P82" s="14" t="str">
        <f>IF(AND(M82="High income",OR(N82=3502,N82=3503)),1,"")</f>
        <v/>
      </c>
      <c r="Q82" s="14" t="str">
        <f>IF(AND(M82="High income",OR(N82=3504,N82=3505,N82=3506)),2,"")</f>
        <v/>
      </c>
      <c r="R82" s="14" t="str">
        <f>IF(AND(M82="Upper middle income",OR(N82=3502,N82=3503)),3,"")</f>
        <v/>
      </c>
      <c r="S82" s="14">
        <f>IF(AND(M82="Upper middle income",OR(N82=3504,N82=3505,N82=3506)),4,"")</f>
        <v>4</v>
      </c>
      <c r="T82" s="14" t="str">
        <f>IF(AND(M82="Lower middle income",OR(N82=3502,N82=3503,N82=3504)),5,"")</f>
        <v/>
      </c>
      <c r="U82" s="14" t="str">
        <f>IF(AND(M82="Lower middle income",OR(N82=3505,N82=3506)),6,"")</f>
        <v/>
      </c>
      <c r="V82" s="14" t="str">
        <f>IF(M82="Low income",7,"")</f>
        <v/>
      </c>
      <c r="W82" s="14">
        <f>MAX(P82:V82)</f>
        <v>4</v>
      </c>
    </row>
    <row r="83" spans="1:23" x14ac:dyDescent="0.3">
      <c r="A83" s="11">
        <v>23</v>
      </c>
      <c r="B83" s="11" t="s">
        <v>70</v>
      </c>
      <c r="C83" s="11" t="s">
        <v>69</v>
      </c>
      <c r="D83" s="11" t="s">
        <v>69</v>
      </c>
      <c r="G83" s="11" t="s">
        <v>32</v>
      </c>
      <c r="H83" s="14" t="s">
        <v>33</v>
      </c>
      <c r="I83" s="14">
        <v>3504</v>
      </c>
      <c r="J83" s="17">
        <v>3503.9478414363498</v>
      </c>
      <c r="K83" s="18">
        <v>3504</v>
      </c>
      <c r="L83" s="19">
        <v>3504.1840196005801</v>
      </c>
      <c r="M83" s="30" t="s">
        <v>33</v>
      </c>
      <c r="N83" s="30">
        <v>3504</v>
      </c>
      <c r="O83" s="14"/>
      <c r="P83" s="14" t="str">
        <f>IF(AND(M83="High income",OR(N83=3502,N83=3503)),1,"")</f>
        <v/>
      </c>
      <c r="Q83" s="14" t="str">
        <f>IF(AND(M83="High income",OR(N83=3504,N83=3505,N83=3506)),2,"")</f>
        <v/>
      </c>
      <c r="R83" s="14" t="str">
        <f>IF(AND(M83="Upper middle income",OR(N83=3502,N83=3503)),3,"")</f>
        <v/>
      </c>
      <c r="S83" s="14">
        <f>IF(AND(M83="Upper middle income",OR(N83=3504,N83=3505,N83=3506)),4,"")</f>
        <v>4</v>
      </c>
      <c r="T83" s="14" t="str">
        <f>IF(AND(M83="Lower middle income",OR(N83=3502,N83=3503,N83=3504)),5,"")</f>
        <v/>
      </c>
      <c r="U83" s="14" t="str">
        <f>IF(AND(M83="Lower middle income",OR(N83=3505,N83=3506)),6,"")</f>
        <v/>
      </c>
      <c r="V83" s="14" t="str">
        <f>IF(M83="Low income",7,"")</f>
        <v/>
      </c>
      <c r="W83" s="14">
        <f>MAX(P83:V83)</f>
        <v>4</v>
      </c>
    </row>
    <row r="84" spans="1:23" x14ac:dyDescent="0.3">
      <c r="A84" s="11">
        <v>182</v>
      </c>
      <c r="B84" s="11" t="s">
        <v>125</v>
      </c>
      <c r="C84" s="11" t="s">
        <v>124</v>
      </c>
      <c r="D84" s="11" t="s">
        <v>124</v>
      </c>
      <c r="G84" s="11" t="s">
        <v>16</v>
      </c>
      <c r="H84" s="14" t="s">
        <v>33</v>
      </c>
      <c r="I84" s="14">
        <v>3504</v>
      </c>
      <c r="J84" s="17">
        <v>3504.5136504474999</v>
      </c>
      <c r="K84" s="18">
        <v>3504.58862304688</v>
      </c>
      <c r="L84" s="19">
        <v>3504.75921116471</v>
      </c>
      <c r="M84" s="30" t="s">
        <v>33</v>
      </c>
      <c r="N84" s="30">
        <v>3504</v>
      </c>
      <c r="O84" s="14"/>
      <c r="P84" s="14" t="str">
        <f>IF(AND(M84="High income",OR(N84=3502,N84=3503)),1,"")</f>
        <v/>
      </c>
      <c r="Q84" s="14" t="str">
        <f>IF(AND(M84="High income",OR(N84=3504,N84=3505,N84=3506)),2,"")</f>
        <v/>
      </c>
      <c r="R84" s="14" t="str">
        <f>IF(AND(M84="Upper middle income",OR(N84=3502,N84=3503)),3,"")</f>
        <v/>
      </c>
      <c r="S84" s="14">
        <f>IF(AND(M84="Upper middle income",OR(N84=3504,N84=3505,N84=3506)),4,"")</f>
        <v>4</v>
      </c>
      <c r="T84" s="14" t="str">
        <f>IF(AND(M84="Lower middle income",OR(N84=3502,N84=3503,N84=3504)),5,"")</f>
        <v/>
      </c>
      <c r="U84" s="14" t="str">
        <f>IF(AND(M84="Lower middle income",OR(N84=3505,N84=3506)),6,"")</f>
        <v/>
      </c>
      <c r="V84" s="14" t="str">
        <f>IF(M84="Low income",7,"")</f>
        <v/>
      </c>
      <c r="W84" s="14">
        <f>MAX(P84:V84)</f>
        <v>4</v>
      </c>
    </row>
    <row r="85" spans="1:23" x14ac:dyDescent="0.3">
      <c r="A85" s="11">
        <v>194</v>
      </c>
      <c r="B85" s="11" t="s">
        <v>223</v>
      </c>
      <c r="C85" s="11" t="s">
        <v>222</v>
      </c>
      <c r="D85" s="11" t="s">
        <v>222</v>
      </c>
      <c r="E85" s="11" t="s">
        <v>462</v>
      </c>
      <c r="G85" s="11" t="s">
        <v>16</v>
      </c>
      <c r="H85" s="14" t="s">
        <v>33</v>
      </c>
      <c r="I85" s="14">
        <v>3504</v>
      </c>
      <c r="J85" s="17">
        <v>3504.4730413325101</v>
      </c>
      <c r="K85" s="18">
        <v>3504</v>
      </c>
      <c r="L85" s="19">
        <v>3503.9109270167301</v>
      </c>
      <c r="M85" s="30" t="s">
        <v>33</v>
      </c>
      <c r="N85" s="30">
        <v>3504</v>
      </c>
      <c r="O85" s="14"/>
      <c r="P85" s="14" t="str">
        <f>IF(AND(M85="High income",OR(N85=3502,N85=3503)),1,"")</f>
        <v/>
      </c>
      <c r="Q85" s="14" t="str">
        <f>IF(AND(M85="High income",OR(N85=3504,N85=3505,N85=3506)),2,"")</f>
        <v/>
      </c>
      <c r="R85" s="14" t="str">
        <f>IF(AND(M85="Upper middle income",OR(N85=3502,N85=3503)),3,"")</f>
        <v/>
      </c>
      <c r="S85" s="14">
        <f>IF(AND(M85="Upper middle income",OR(N85=3504,N85=3505,N85=3506)),4,"")</f>
        <v>4</v>
      </c>
      <c r="T85" s="14" t="str">
        <f>IF(AND(M85="Lower middle income",OR(N85=3502,N85=3503,N85=3504)),5,"")</f>
        <v/>
      </c>
      <c r="U85" s="14" t="str">
        <f>IF(AND(M85="Lower middle income",OR(N85=3505,N85=3506)),6,"")</f>
        <v/>
      </c>
      <c r="V85" s="14" t="str">
        <f>IF(M85="Low income",7,"")</f>
        <v/>
      </c>
      <c r="W85" s="14">
        <f>MAX(P85:V85)</f>
        <v>4</v>
      </c>
    </row>
    <row r="86" spans="1:23" x14ac:dyDescent="0.3">
      <c r="A86" s="11">
        <v>61</v>
      </c>
      <c r="B86" s="11" t="s">
        <v>256</v>
      </c>
      <c r="C86" s="11" t="s">
        <v>255</v>
      </c>
      <c r="D86" s="11" t="s">
        <v>255</v>
      </c>
      <c r="G86" s="11" t="s">
        <v>39</v>
      </c>
      <c r="H86" s="14" t="s">
        <v>33</v>
      </c>
      <c r="I86" s="14">
        <v>3504</v>
      </c>
      <c r="J86" s="17">
        <v>3504.3889850201299</v>
      </c>
      <c r="K86" s="18">
        <v>3504.7325439453102</v>
      </c>
      <c r="L86" s="19">
        <v>3504.63133250803</v>
      </c>
      <c r="M86" s="30" t="s">
        <v>33</v>
      </c>
      <c r="N86" s="30">
        <v>3504</v>
      </c>
      <c r="O86" s="14"/>
      <c r="P86" s="14" t="str">
        <f>IF(AND(M86="High income",OR(N86=3502,N86=3503)),1,"")</f>
        <v/>
      </c>
      <c r="Q86" s="14" t="str">
        <f>IF(AND(M86="High income",OR(N86=3504,N86=3505,N86=3506)),2,"")</f>
        <v/>
      </c>
      <c r="R86" s="14" t="str">
        <f>IF(AND(M86="Upper middle income",OR(N86=3502,N86=3503)),3,"")</f>
        <v/>
      </c>
      <c r="S86" s="14">
        <f>IF(AND(M86="Upper middle income",OR(N86=3504,N86=3505,N86=3506)),4,"")</f>
        <v>4</v>
      </c>
      <c r="T86" s="14" t="str">
        <f>IF(AND(M86="Lower middle income",OR(N86=3502,N86=3503,N86=3504)),5,"")</f>
        <v/>
      </c>
      <c r="U86" s="14" t="str">
        <f>IF(AND(M86="Lower middle income",OR(N86=3505,N86=3506)),6,"")</f>
        <v/>
      </c>
      <c r="V86" s="14" t="str">
        <f>IF(M86="Low income",7,"")</f>
        <v/>
      </c>
      <c r="W86" s="14">
        <f>MAX(P86:V86)</f>
        <v>4</v>
      </c>
    </row>
    <row r="87" spans="1:23" s="21" customFormat="1" x14ac:dyDescent="0.3">
      <c r="A87" s="11">
        <v>221</v>
      </c>
      <c r="B87" s="11" t="s">
        <v>330</v>
      </c>
      <c r="C87" s="11" t="s">
        <v>329</v>
      </c>
      <c r="D87" s="11" t="s">
        <v>329</v>
      </c>
      <c r="E87" s="11"/>
      <c r="F87" s="11"/>
      <c r="G87" s="11" t="s">
        <v>16</v>
      </c>
      <c r="H87" s="14" t="s">
        <v>33</v>
      </c>
      <c r="I87" s="14">
        <v>3504</v>
      </c>
      <c r="J87" s="17">
        <v>3504.5180180560401</v>
      </c>
      <c r="K87" s="18">
        <v>3504</v>
      </c>
      <c r="L87" s="19">
        <v>3504.50412351573</v>
      </c>
      <c r="M87" s="30" t="s">
        <v>33</v>
      </c>
      <c r="N87" s="30">
        <v>3504</v>
      </c>
      <c r="O87" s="14"/>
      <c r="P87" s="14" t="str">
        <f>IF(AND(M87="High income",OR(N87=3502,N87=3503)),1,"")</f>
        <v/>
      </c>
      <c r="Q87" s="14" t="str">
        <f>IF(AND(M87="High income",OR(N87=3504,N87=3505,N87=3506)),2,"")</f>
        <v/>
      </c>
      <c r="R87" s="14" t="str">
        <f>IF(AND(M87="Upper middle income",OR(N87=3502,N87=3503)),3,"")</f>
        <v/>
      </c>
      <c r="S87" s="14">
        <f>IF(AND(M87="Upper middle income",OR(N87=3504,N87=3505,N87=3506)),4,"")</f>
        <v>4</v>
      </c>
      <c r="T87" s="14" t="str">
        <f>IF(AND(M87="Lower middle income",OR(N87=3502,N87=3503,N87=3504)),5,"")</f>
        <v/>
      </c>
      <c r="U87" s="14" t="str">
        <f>IF(AND(M87="Lower middle income",OR(N87=3505,N87=3506)),6,"")</f>
        <v/>
      </c>
      <c r="V87" s="14" t="str">
        <f>IF(M87="Low income",7,"")</f>
        <v/>
      </c>
      <c r="W87" s="14">
        <f>MAX(P87:V87)</f>
        <v>4</v>
      </c>
    </row>
    <row r="88" spans="1:23" s="23" customFormat="1" x14ac:dyDescent="0.3">
      <c r="A88" s="11">
        <v>143</v>
      </c>
      <c r="B88" s="11" t="s">
        <v>494</v>
      </c>
      <c r="C88" s="11" t="s">
        <v>493</v>
      </c>
      <c r="D88" s="11" t="s">
        <v>493</v>
      </c>
      <c r="E88" s="11"/>
      <c r="F88" s="11"/>
      <c r="G88" s="11" t="s">
        <v>32</v>
      </c>
      <c r="H88" s="14" t="s">
        <v>33</v>
      </c>
      <c r="I88" s="14">
        <v>3504</v>
      </c>
      <c r="J88" s="17">
        <v>3504.1437397722302</v>
      </c>
      <c r="K88" s="18">
        <v>3504</v>
      </c>
      <c r="L88" s="19">
        <v>3504.1573508446099</v>
      </c>
      <c r="M88" s="30" t="s">
        <v>33</v>
      </c>
      <c r="N88" s="30">
        <v>3504</v>
      </c>
      <c r="O88" s="14"/>
      <c r="P88" s="14" t="str">
        <f>IF(AND(M88="High income",OR(N88=3502,N88=3503)),1,"")</f>
        <v/>
      </c>
      <c r="Q88" s="14" t="str">
        <f>IF(AND(M88="High income",OR(N88=3504,N88=3505,N88=3506)),2,"")</f>
        <v/>
      </c>
      <c r="R88" s="14" t="str">
        <f>IF(AND(M88="Upper middle income",OR(N88=3502,N88=3503)),3,"")</f>
        <v/>
      </c>
      <c r="S88" s="14">
        <f>IF(AND(M88="Upper middle income",OR(N88=3504,N88=3505,N88=3506)),4,"")</f>
        <v>4</v>
      </c>
      <c r="T88" s="14" t="str">
        <f>IF(AND(M88="Lower middle income",OR(N88=3502,N88=3503,N88=3504)),5,"")</f>
        <v/>
      </c>
      <c r="U88" s="14" t="str">
        <f>IF(AND(M88="Lower middle income",OR(N88=3505,N88=3506)),6,"")</f>
        <v/>
      </c>
      <c r="V88" s="14" t="str">
        <f>IF(M88="Low income",7,"")</f>
        <v/>
      </c>
      <c r="W88" s="14">
        <f>MAX(P88:V88)</f>
        <v>4</v>
      </c>
    </row>
    <row r="89" spans="1:23" x14ac:dyDescent="0.3">
      <c r="A89" s="11">
        <v>156</v>
      </c>
      <c r="B89" s="11" t="s">
        <v>533</v>
      </c>
      <c r="C89" s="11" t="s">
        <v>532</v>
      </c>
      <c r="D89" s="11" t="s">
        <v>532</v>
      </c>
      <c r="G89" s="11" t="s">
        <v>16</v>
      </c>
      <c r="H89" s="14" t="s">
        <v>33</v>
      </c>
      <c r="I89" s="14">
        <v>3504</v>
      </c>
      <c r="J89" s="17">
        <v>3503.9601835614299</v>
      </c>
      <c r="K89" s="18">
        <v>3504</v>
      </c>
      <c r="L89" s="19">
        <v>3504.3414673984298</v>
      </c>
      <c r="M89" s="30" t="s">
        <v>33</v>
      </c>
      <c r="N89" s="30">
        <v>3504</v>
      </c>
      <c r="O89" s="14"/>
      <c r="P89" s="14" t="str">
        <f>IF(AND(M89="High income",OR(N89=3502,N89=3503)),1,"")</f>
        <v/>
      </c>
      <c r="Q89" s="14" t="str">
        <f>IF(AND(M89="High income",OR(N89=3504,N89=3505,N89=3506)),2,"")</f>
        <v/>
      </c>
      <c r="R89" s="14" t="str">
        <f>IF(AND(M89="Upper middle income",OR(N89=3502,N89=3503)),3,"")</f>
        <v/>
      </c>
      <c r="S89" s="14">
        <f>IF(AND(M89="Upper middle income",OR(N89=3504,N89=3505,N89=3506)),4,"")</f>
        <v>4</v>
      </c>
      <c r="T89" s="14" t="str">
        <f>IF(AND(M89="Lower middle income",OR(N89=3502,N89=3503,N89=3504)),5,"")</f>
        <v/>
      </c>
      <c r="U89" s="14" t="str">
        <f>IF(AND(M89="Lower middle income",OR(N89=3505,N89=3506)),6,"")</f>
        <v/>
      </c>
      <c r="V89" s="14" t="str">
        <f>IF(M89="Low income",7,"")</f>
        <v/>
      </c>
      <c r="W89" s="14">
        <f>MAX(P89:V89)</f>
        <v>4</v>
      </c>
    </row>
    <row r="90" spans="1:23" x14ac:dyDescent="0.3">
      <c r="A90" s="14">
        <v>191</v>
      </c>
      <c r="B90" s="14" t="s">
        <v>185</v>
      </c>
      <c r="C90" s="14" t="s">
        <v>184</v>
      </c>
      <c r="D90" s="14" t="s">
        <v>184</v>
      </c>
      <c r="E90" s="14" t="s">
        <v>462</v>
      </c>
      <c r="F90" s="14" t="s">
        <v>577</v>
      </c>
      <c r="G90" s="14" t="s">
        <v>46</v>
      </c>
      <c r="H90" s="14" t="s">
        <v>33</v>
      </c>
      <c r="K90" s="18">
        <v>3503.5244140625</v>
      </c>
      <c r="L90" s="17">
        <v>3503.5230736826002</v>
      </c>
      <c r="M90" s="30" t="s">
        <v>33</v>
      </c>
      <c r="N90" s="32">
        <v>3504</v>
      </c>
      <c r="O90" s="15" t="s">
        <v>593</v>
      </c>
      <c r="P90" s="14" t="str">
        <f>IF(AND(M90="High income",OR(N90=3502,N90=3503)),1,"")</f>
        <v/>
      </c>
      <c r="Q90" s="14" t="str">
        <f>IF(AND(M90="High income",OR(N90=3504,N90=3505,N90=3506)),2,"")</f>
        <v/>
      </c>
      <c r="R90" s="14" t="str">
        <f>IF(AND(M90="Upper middle income",OR(N90=3502,N90=3503)),3,"")</f>
        <v/>
      </c>
      <c r="S90" s="14">
        <f>IF(AND(M90="Upper middle income",OR(N90=3504,N90=3505,N90=3506)),4,"")</f>
        <v>4</v>
      </c>
      <c r="T90" s="14" t="str">
        <f>IF(AND(M90="Lower middle income",OR(N90=3502,N90=3503,N90=3504)),5,"")</f>
        <v/>
      </c>
      <c r="U90" s="14" t="str">
        <f>IF(AND(M90="Lower middle income",OR(N90=3505,N90=3506)),6,"")</f>
        <v/>
      </c>
      <c r="V90" s="14" t="str">
        <f>IF(M90="Low income",7,"")</f>
        <v/>
      </c>
      <c r="W90" s="14">
        <f>MAX(P90:V90)</f>
        <v>4</v>
      </c>
    </row>
    <row r="91" spans="1:23" s="14" customFormat="1" x14ac:dyDescent="0.3">
      <c r="A91" s="14">
        <v>223</v>
      </c>
      <c r="B91" s="14" t="s">
        <v>215</v>
      </c>
      <c r="C91" s="14" t="s">
        <v>214</v>
      </c>
      <c r="D91" s="14" t="s">
        <v>214</v>
      </c>
      <c r="E91" s="14" t="s">
        <v>462</v>
      </c>
      <c r="F91" s="14" t="s">
        <v>577</v>
      </c>
      <c r="G91" s="14" t="s">
        <v>16</v>
      </c>
      <c r="H91" s="14" t="s">
        <v>33</v>
      </c>
      <c r="K91" s="18">
        <v>3504</v>
      </c>
      <c r="L91" s="17">
        <v>3504</v>
      </c>
      <c r="M91" s="30" t="s">
        <v>33</v>
      </c>
      <c r="N91" s="32">
        <v>3504</v>
      </c>
      <c r="O91" s="15" t="s">
        <v>593</v>
      </c>
      <c r="P91" s="14" t="str">
        <f>IF(AND(M91="High income",OR(N91=3502,N91=3503)),1,"")</f>
        <v/>
      </c>
      <c r="Q91" s="14" t="str">
        <f>IF(AND(M91="High income",OR(N91=3504,N91=3505,N91=3506)),2,"")</f>
        <v/>
      </c>
      <c r="R91" s="14" t="str">
        <f>IF(AND(M91="Upper middle income",OR(N91=3502,N91=3503)),3,"")</f>
        <v/>
      </c>
      <c r="S91" s="14">
        <f>IF(AND(M91="Upper middle income",OR(N91=3504,N91=3505,N91=3506)),4,"")</f>
        <v>4</v>
      </c>
      <c r="T91" s="14" t="str">
        <f>IF(AND(M91="Lower middle income",OR(N91=3502,N91=3503,N91=3504)),5,"")</f>
        <v/>
      </c>
      <c r="U91" s="14" t="str">
        <f>IF(AND(M91="Lower middle income",OR(N91=3505,N91=3506)),6,"")</f>
        <v/>
      </c>
      <c r="V91" s="14" t="str">
        <f>IF(M91="Low income",7,"")</f>
        <v/>
      </c>
      <c r="W91" s="14">
        <f>MAX(P91:V91)</f>
        <v>4</v>
      </c>
    </row>
    <row r="92" spans="1:23" x14ac:dyDescent="0.3">
      <c r="A92" s="14">
        <v>117</v>
      </c>
      <c r="B92" s="14" t="s">
        <v>295</v>
      </c>
      <c r="C92" s="14" t="s">
        <v>294</v>
      </c>
      <c r="D92" s="14" t="s">
        <v>294</v>
      </c>
      <c r="E92" s="14" t="s">
        <v>462</v>
      </c>
      <c r="F92" s="14" t="s">
        <v>577</v>
      </c>
      <c r="G92" s="14" t="s">
        <v>16</v>
      </c>
      <c r="H92" s="14" t="s">
        <v>33</v>
      </c>
      <c r="K92" s="18">
        <v>3504</v>
      </c>
      <c r="L92" s="17">
        <v>3504</v>
      </c>
      <c r="M92" s="30" t="s">
        <v>33</v>
      </c>
      <c r="N92" s="32">
        <v>3504</v>
      </c>
      <c r="O92" s="15" t="s">
        <v>593</v>
      </c>
      <c r="P92" s="14" t="str">
        <f>IF(AND(M92="High income",OR(N92=3502,N92=3503)),1,"")</f>
        <v/>
      </c>
      <c r="Q92" s="14" t="str">
        <f>IF(AND(M92="High income",OR(N92=3504,N92=3505,N92=3506)),2,"")</f>
        <v/>
      </c>
      <c r="R92" s="14" t="str">
        <f>IF(AND(M92="Upper middle income",OR(N92=3502,N92=3503)),3,"")</f>
        <v/>
      </c>
      <c r="S92" s="14">
        <f>IF(AND(M92="Upper middle income",OR(N92=3504,N92=3505,N92=3506)),4,"")</f>
        <v>4</v>
      </c>
      <c r="T92" s="14" t="str">
        <f>IF(AND(M92="Lower middle income",OR(N92=3502,N92=3503,N92=3504)),5,"")</f>
        <v/>
      </c>
      <c r="U92" s="14" t="str">
        <f>IF(AND(M92="Lower middle income",OR(N92=3505,N92=3506)),6,"")</f>
        <v/>
      </c>
      <c r="V92" s="14" t="str">
        <f>IF(M92="Low income",7,"")</f>
        <v/>
      </c>
      <c r="W92" s="14">
        <f>MAX(P92:V92)</f>
        <v>4</v>
      </c>
    </row>
    <row r="93" spans="1:23" x14ac:dyDescent="0.3">
      <c r="A93" s="11">
        <v>7</v>
      </c>
      <c r="B93" s="11" t="s">
        <v>43</v>
      </c>
      <c r="C93" s="11" t="s">
        <v>42</v>
      </c>
      <c r="D93" s="11" t="s">
        <v>42</v>
      </c>
      <c r="G93" s="11" t="s">
        <v>32</v>
      </c>
      <c r="H93" s="14" t="s">
        <v>33</v>
      </c>
      <c r="I93" s="14">
        <v>3505</v>
      </c>
      <c r="J93" s="17">
        <v>3505.0439697809702</v>
      </c>
      <c r="K93" s="18">
        <v>3505</v>
      </c>
      <c r="L93" s="19">
        <v>3504.7910450178501</v>
      </c>
      <c r="M93" s="30" t="s">
        <v>33</v>
      </c>
      <c r="N93" s="30">
        <v>3505</v>
      </c>
      <c r="O93" s="14"/>
      <c r="P93" s="14" t="str">
        <f>IF(AND(M93="High income",OR(N93=3502,N93=3503)),1,"")</f>
        <v/>
      </c>
      <c r="Q93" s="14" t="str">
        <f>IF(AND(M93="High income",OR(N93=3504,N93=3505,N93=3506)),2,"")</f>
        <v/>
      </c>
      <c r="R93" s="14" t="str">
        <f>IF(AND(M93="Upper middle income",OR(N93=3502,N93=3503)),3,"")</f>
        <v/>
      </c>
      <c r="S93" s="14">
        <f>IF(AND(M93="Upper middle income",OR(N93=3504,N93=3505,N93=3506)),4,"")</f>
        <v>4</v>
      </c>
      <c r="T93" s="14" t="str">
        <f>IF(AND(M93="Lower middle income",OR(N93=3502,N93=3503,N93=3504)),5,"")</f>
        <v/>
      </c>
      <c r="U93" s="14" t="str">
        <f>IF(AND(M93="Lower middle income",OR(N93=3505,N93=3506)),6,"")</f>
        <v/>
      </c>
      <c r="V93" s="14" t="str">
        <f>IF(M93="Low income",7,"")</f>
        <v/>
      </c>
      <c r="W93" s="14">
        <f>MAX(P93:V93)</f>
        <v>4</v>
      </c>
    </row>
    <row r="94" spans="1:23" x14ac:dyDescent="0.3">
      <c r="A94" s="11">
        <v>33</v>
      </c>
      <c r="B94" s="11" t="s">
        <v>131</v>
      </c>
      <c r="C94" s="11" t="s">
        <v>130</v>
      </c>
      <c r="D94" s="11" t="s">
        <v>130</v>
      </c>
      <c r="G94" s="11" t="s">
        <v>16</v>
      </c>
      <c r="H94" s="14" t="s">
        <v>33</v>
      </c>
      <c r="I94" s="14">
        <v>3505</v>
      </c>
      <c r="J94" s="17">
        <v>3504.9337490410499</v>
      </c>
      <c r="K94" s="18">
        <v>3505</v>
      </c>
      <c r="L94" s="19">
        <v>3505.1455178895999</v>
      </c>
      <c r="M94" s="30" t="s">
        <v>33</v>
      </c>
      <c r="N94" s="30">
        <v>3505</v>
      </c>
      <c r="O94" s="14"/>
      <c r="P94" s="14" t="str">
        <f>IF(AND(M94="High income",OR(N94=3502,N94=3503)),1,"")</f>
        <v/>
      </c>
      <c r="Q94" s="14" t="str">
        <f>IF(AND(M94="High income",OR(N94=3504,N94=3505,N94=3506)),2,"")</f>
        <v/>
      </c>
      <c r="R94" s="14" t="str">
        <f>IF(AND(M94="Upper middle income",OR(N94=3502,N94=3503)),3,"")</f>
        <v/>
      </c>
      <c r="S94" s="14">
        <f>IF(AND(M94="Upper middle income",OR(N94=3504,N94=3505,N94=3506)),4,"")</f>
        <v>4</v>
      </c>
      <c r="T94" s="14" t="str">
        <f>IF(AND(M94="Lower middle income",OR(N94=3502,N94=3503,N94=3504)),5,"")</f>
        <v/>
      </c>
      <c r="U94" s="14" t="str">
        <f>IF(AND(M94="Lower middle income",OR(N94=3505,N94=3506)),6,"")</f>
        <v/>
      </c>
      <c r="V94" s="14" t="str">
        <f>IF(M94="Low income",7,"")</f>
        <v/>
      </c>
      <c r="W94" s="14">
        <f>MAX(P94:V94)</f>
        <v>4</v>
      </c>
    </row>
    <row r="95" spans="1:23" x14ac:dyDescent="0.3">
      <c r="A95" s="11">
        <v>218</v>
      </c>
      <c r="B95" s="11" t="s">
        <v>134</v>
      </c>
      <c r="C95" s="11" t="s">
        <v>133</v>
      </c>
      <c r="D95" s="11" t="s">
        <v>133</v>
      </c>
      <c r="G95" s="11" t="s">
        <v>16</v>
      </c>
      <c r="H95" s="14" t="s">
        <v>33</v>
      </c>
      <c r="I95" s="14">
        <v>3505</v>
      </c>
      <c r="J95" s="17">
        <v>3504.7925320222498</v>
      </c>
      <c r="K95" s="18">
        <v>3505</v>
      </c>
      <c r="L95" s="19">
        <v>3504.7515592701202</v>
      </c>
      <c r="M95" s="30" t="s">
        <v>33</v>
      </c>
      <c r="N95" s="30">
        <v>3505</v>
      </c>
      <c r="O95" s="14"/>
      <c r="P95" s="14" t="str">
        <f>IF(AND(M95="High income",OR(N95=3502,N95=3503)),1,"")</f>
        <v/>
      </c>
      <c r="Q95" s="14" t="str">
        <f>IF(AND(M95="High income",OR(N95=3504,N95=3505,N95=3506)),2,"")</f>
        <v/>
      </c>
      <c r="R95" s="14" t="str">
        <f>IF(AND(M95="Upper middle income",OR(N95=3502,N95=3503)),3,"")</f>
        <v/>
      </c>
      <c r="S95" s="14">
        <f>IF(AND(M95="Upper middle income",OR(N95=3504,N95=3505,N95=3506)),4,"")</f>
        <v>4</v>
      </c>
      <c r="T95" s="14" t="str">
        <f>IF(AND(M95="Lower middle income",OR(N95=3502,N95=3503,N95=3504)),5,"")</f>
        <v/>
      </c>
      <c r="U95" s="14" t="str">
        <f>IF(AND(M95="Lower middle income",OR(N95=3505,N95=3506)),6,"")</f>
        <v/>
      </c>
      <c r="V95" s="14" t="str">
        <f>IF(M95="Low income",7,"")</f>
        <v/>
      </c>
      <c r="W95" s="14">
        <f>MAX(P95:V95)</f>
        <v>4</v>
      </c>
    </row>
    <row r="96" spans="1:23" x14ac:dyDescent="0.3">
      <c r="A96" s="21">
        <v>146</v>
      </c>
      <c r="B96" s="21" t="s">
        <v>135</v>
      </c>
      <c r="C96" s="21"/>
      <c r="D96" s="21" t="s">
        <v>133</v>
      </c>
      <c r="E96" s="21"/>
      <c r="F96" s="21" t="s">
        <v>577</v>
      </c>
      <c r="G96" s="21" t="s">
        <v>16</v>
      </c>
      <c r="H96" s="15" t="s">
        <v>33</v>
      </c>
      <c r="I96" s="15">
        <v>3505</v>
      </c>
      <c r="J96" s="22">
        <v>3504.5882352941198</v>
      </c>
      <c r="K96" s="15"/>
      <c r="L96" s="21"/>
      <c r="M96" s="30" t="s">
        <v>33</v>
      </c>
      <c r="N96" s="30">
        <v>3505</v>
      </c>
      <c r="P96" s="14" t="str">
        <f>IF(AND(M96="High income",OR(N96=3502,N96=3503)),1,"")</f>
        <v/>
      </c>
      <c r="Q96" s="14" t="str">
        <f>IF(AND(M96="High income",OR(N96=3504,N96=3505,N96=3506)),2,"")</f>
        <v/>
      </c>
      <c r="R96" s="14" t="str">
        <f>IF(AND(M96="Upper middle income",OR(N96=3502,N96=3503)),3,"")</f>
        <v/>
      </c>
      <c r="S96" s="14">
        <f>IF(AND(M96="Upper middle income",OR(N96=3504,N96=3505,N96=3506)),4,"")</f>
        <v>4</v>
      </c>
      <c r="T96" s="14" t="str">
        <f>IF(AND(M96="Lower middle income",OR(N96=3502,N96=3503,N96=3504)),5,"")</f>
        <v/>
      </c>
      <c r="U96" s="14" t="str">
        <f>IF(AND(M96="Lower middle income",OR(N96=3505,N96=3506)),6,"")</f>
        <v/>
      </c>
      <c r="V96" s="14" t="str">
        <f>IF(M96="Low income",7,"")</f>
        <v/>
      </c>
      <c r="W96" s="14">
        <f>MAX(P96:V96)</f>
        <v>4</v>
      </c>
    </row>
    <row r="97" spans="1:23" x14ac:dyDescent="0.3">
      <c r="A97" s="11">
        <v>39</v>
      </c>
      <c r="B97" s="11" t="s">
        <v>157</v>
      </c>
      <c r="C97" s="11" t="s">
        <v>156</v>
      </c>
      <c r="D97" s="11" t="s">
        <v>156</v>
      </c>
      <c r="G97" s="11" t="s">
        <v>16</v>
      </c>
      <c r="H97" s="14" t="s">
        <v>33</v>
      </c>
      <c r="I97" s="14">
        <v>3505</v>
      </c>
      <c r="J97" s="17">
        <v>3504.8393795055099</v>
      </c>
      <c r="K97" s="18">
        <v>3505</v>
      </c>
      <c r="L97" s="19">
        <v>3504.9411714019202</v>
      </c>
      <c r="M97" s="30" t="s">
        <v>33</v>
      </c>
      <c r="N97" s="30">
        <v>3505</v>
      </c>
      <c r="O97" s="14"/>
      <c r="P97" s="14" t="str">
        <f>IF(AND(M97="High income",OR(N97=3502,N97=3503)),1,"")</f>
        <v/>
      </c>
      <c r="Q97" s="14" t="str">
        <f>IF(AND(M97="High income",OR(N97=3504,N97=3505,N97=3506)),2,"")</f>
        <v/>
      </c>
      <c r="R97" s="14" t="str">
        <f>IF(AND(M97="Upper middle income",OR(N97=3502,N97=3503)),3,"")</f>
        <v/>
      </c>
      <c r="S97" s="14">
        <f>IF(AND(M97="Upper middle income",OR(N97=3504,N97=3505,N97=3506)),4,"")</f>
        <v>4</v>
      </c>
      <c r="T97" s="14" t="str">
        <f>IF(AND(M97="Lower middle income",OR(N97=3502,N97=3503,N97=3504)),5,"")</f>
        <v/>
      </c>
      <c r="U97" s="14" t="str">
        <f>IF(AND(M97="Lower middle income",OR(N97=3505,N97=3506)),6,"")</f>
        <v/>
      </c>
      <c r="V97" s="14" t="str">
        <f>IF(M97="Low income",7,"")</f>
        <v/>
      </c>
      <c r="W97" s="14">
        <f>MAX(P97:V97)</f>
        <v>4</v>
      </c>
    </row>
    <row r="98" spans="1:23" x14ac:dyDescent="0.3">
      <c r="A98" s="11">
        <v>195</v>
      </c>
      <c r="B98" s="11" t="s">
        <v>254</v>
      </c>
      <c r="C98" s="11" t="s">
        <v>253</v>
      </c>
      <c r="D98" s="11" t="s">
        <v>253</v>
      </c>
      <c r="G98" s="11" t="s">
        <v>39</v>
      </c>
      <c r="H98" s="14" t="s">
        <v>33</v>
      </c>
      <c r="I98" s="14">
        <v>3505</v>
      </c>
      <c r="J98" s="17">
        <v>3505.1195637885298</v>
      </c>
      <c r="K98" s="18">
        <v>3505.7451171875</v>
      </c>
      <c r="L98" s="19">
        <v>3505.2823862252699</v>
      </c>
      <c r="M98" s="30" t="s">
        <v>33</v>
      </c>
      <c r="N98" s="30">
        <v>3505</v>
      </c>
      <c r="O98" s="14"/>
      <c r="P98" s="14" t="str">
        <f>IF(AND(M98="High income",OR(N98=3502,N98=3503)),1,"")</f>
        <v/>
      </c>
      <c r="Q98" s="14" t="str">
        <f>IF(AND(M98="High income",OR(N98=3504,N98=3505,N98=3506)),2,"")</f>
        <v/>
      </c>
      <c r="R98" s="14" t="str">
        <f>IF(AND(M98="Upper middle income",OR(N98=3502,N98=3503)),3,"")</f>
        <v/>
      </c>
      <c r="S98" s="14">
        <f>IF(AND(M98="Upper middle income",OR(N98=3504,N98=3505,N98=3506)),4,"")</f>
        <v>4</v>
      </c>
      <c r="T98" s="14" t="str">
        <f>IF(AND(M98="Lower middle income",OR(N98=3502,N98=3503,N98=3504)),5,"")</f>
        <v/>
      </c>
      <c r="U98" s="14" t="str">
        <f>IF(AND(M98="Lower middle income",OR(N98=3505,N98=3506)),6,"")</f>
        <v/>
      </c>
      <c r="V98" s="14" t="str">
        <f>IF(M98="Low income",7,"")</f>
        <v/>
      </c>
      <c r="W98" s="14">
        <f>MAX(P98:V98)</f>
        <v>4</v>
      </c>
    </row>
    <row r="99" spans="1:23" x14ac:dyDescent="0.3">
      <c r="A99" s="11">
        <v>65</v>
      </c>
      <c r="B99" s="11" t="s">
        <v>266</v>
      </c>
      <c r="C99" s="11" t="s">
        <v>265</v>
      </c>
      <c r="D99" s="11" t="s">
        <v>265</v>
      </c>
      <c r="G99" s="11" t="s">
        <v>39</v>
      </c>
      <c r="H99" s="14" t="s">
        <v>33</v>
      </c>
      <c r="I99" s="14">
        <v>3505</v>
      </c>
      <c r="J99" s="17">
        <v>3505.2519100456302</v>
      </c>
      <c r="K99" s="18">
        <v>3505</v>
      </c>
      <c r="L99" s="19">
        <v>3504.9457240960501</v>
      </c>
      <c r="M99" s="30" t="s">
        <v>33</v>
      </c>
      <c r="N99" s="30">
        <v>3505</v>
      </c>
      <c r="O99" s="14"/>
      <c r="P99" s="14" t="str">
        <f>IF(AND(M99="High income",OR(N99=3502,N99=3503)),1,"")</f>
        <v/>
      </c>
      <c r="Q99" s="14" t="str">
        <f>IF(AND(M99="High income",OR(N99=3504,N99=3505,N99=3506)),2,"")</f>
        <v/>
      </c>
      <c r="R99" s="14" t="str">
        <f>IF(AND(M99="Upper middle income",OR(N99=3502,N99=3503)),3,"")</f>
        <v/>
      </c>
      <c r="S99" s="14">
        <f>IF(AND(M99="Upper middle income",OR(N99=3504,N99=3505,N99=3506)),4,"")</f>
        <v>4</v>
      </c>
      <c r="T99" s="14" t="str">
        <f>IF(AND(M99="Lower middle income",OR(N99=3502,N99=3503,N99=3504)),5,"")</f>
        <v/>
      </c>
      <c r="U99" s="14" t="str">
        <f>IF(AND(M99="Lower middle income",OR(N99=3505,N99=3506)),6,"")</f>
        <v/>
      </c>
      <c r="V99" s="14" t="str">
        <f>IF(M99="Low income",7,"")</f>
        <v/>
      </c>
      <c r="W99" s="14">
        <f>MAX(P99:V99)</f>
        <v>4</v>
      </c>
    </row>
    <row r="100" spans="1:23" s="14" customFormat="1" x14ac:dyDescent="0.3">
      <c r="A100" s="14">
        <v>75</v>
      </c>
      <c r="B100" s="14" t="s">
        <v>293</v>
      </c>
      <c r="C100" s="14" t="s">
        <v>292</v>
      </c>
      <c r="D100" s="14" t="s">
        <v>292</v>
      </c>
      <c r="G100" s="14" t="s">
        <v>39</v>
      </c>
      <c r="H100" s="14" t="s">
        <v>33</v>
      </c>
      <c r="I100" s="14">
        <v>3505</v>
      </c>
      <c r="J100" s="17">
        <v>3504.4824726932102</v>
      </c>
      <c r="K100" s="18">
        <v>3504.6322021484398</v>
      </c>
      <c r="L100" s="17">
        <v>3504.4016202991702</v>
      </c>
      <c r="M100" s="30" t="s">
        <v>33</v>
      </c>
      <c r="N100" s="30">
        <v>3505</v>
      </c>
      <c r="O100" s="15"/>
      <c r="P100" s="14" t="str">
        <f>IF(AND(M100="High income",OR(N100=3502,N100=3503)),1,"")</f>
        <v/>
      </c>
      <c r="Q100" s="14" t="str">
        <f>IF(AND(M100="High income",OR(N100=3504,N100=3505,N100=3506)),2,"")</f>
        <v/>
      </c>
      <c r="R100" s="14" t="str">
        <f>IF(AND(M100="Upper middle income",OR(N100=3502,N100=3503)),3,"")</f>
        <v/>
      </c>
      <c r="S100" s="14">
        <f>IF(AND(M100="Upper middle income",OR(N100=3504,N100=3505,N100=3506)),4,"")</f>
        <v>4</v>
      </c>
      <c r="T100" s="14" t="str">
        <f>IF(AND(M100="Lower middle income",OR(N100=3502,N100=3503,N100=3504)),5,"")</f>
        <v/>
      </c>
      <c r="U100" s="14" t="str">
        <f>IF(AND(M100="Lower middle income",OR(N100=3505,N100=3506)),6,"")</f>
        <v/>
      </c>
      <c r="V100" s="14" t="str">
        <f>IF(M100="Low income",7,"")</f>
        <v/>
      </c>
      <c r="W100" s="14">
        <f>MAX(P100:V100)</f>
        <v>4</v>
      </c>
    </row>
    <row r="101" spans="1:23" x14ac:dyDescent="0.3">
      <c r="A101" s="11">
        <v>199</v>
      </c>
      <c r="B101" s="11" t="s">
        <v>360</v>
      </c>
      <c r="C101" s="11" t="s">
        <v>359</v>
      </c>
      <c r="D101" s="11" t="s">
        <v>359</v>
      </c>
      <c r="G101" s="11" t="s">
        <v>46</v>
      </c>
      <c r="H101" s="14" t="s">
        <v>33</v>
      </c>
      <c r="I101" s="14">
        <v>3505</v>
      </c>
      <c r="J101" s="17">
        <v>3504.6834840966499</v>
      </c>
      <c r="K101" s="18">
        <v>3505</v>
      </c>
      <c r="L101" s="19">
        <v>3504.66045182882</v>
      </c>
      <c r="M101" s="30" t="s">
        <v>33</v>
      </c>
      <c r="N101" s="30">
        <v>3505</v>
      </c>
      <c r="O101" s="14"/>
      <c r="P101" s="14" t="str">
        <f>IF(AND(M101="High income",OR(N101=3502,N101=3503)),1,"")</f>
        <v/>
      </c>
      <c r="Q101" s="14" t="str">
        <f>IF(AND(M101="High income",OR(N101=3504,N101=3505,N101=3506)),2,"")</f>
        <v/>
      </c>
      <c r="R101" s="14" t="str">
        <f>IF(AND(M101="Upper middle income",OR(N101=3502,N101=3503)),3,"")</f>
        <v/>
      </c>
      <c r="S101" s="14">
        <f>IF(AND(M101="Upper middle income",OR(N101=3504,N101=3505,N101=3506)),4,"")</f>
        <v>4</v>
      </c>
      <c r="T101" s="14" t="str">
        <f>IF(AND(M101="Lower middle income",OR(N101=3502,N101=3503,N101=3504)),5,"")</f>
        <v/>
      </c>
      <c r="U101" s="14" t="str">
        <f>IF(AND(M101="Lower middle income",OR(N101=3505,N101=3506)),6,"")</f>
        <v/>
      </c>
      <c r="V101" s="14" t="str">
        <f>IF(M101="Low income",7,"")</f>
        <v/>
      </c>
      <c r="W101" s="14">
        <f>MAX(P101:V101)</f>
        <v>4</v>
      </c>
    </row>
    <row r="102" spans="1:23" s="21" customFormat="1" x14ac:dyDescent="0.3">
      <c r="A102" s="11">
        <v>112</v>
      </c>
      <c r="B102" s="11" t="s">
        <v>424</v>
      </c>
      <c r="C102" s="11" t="s">
        <v>423</v>
      </c>
      <c r="D102" s="11" t="s">
        <v>423</v>
      </c>
      <c r="E102" s="11"/>
      <c r="F102" s="11"/>
      <c r="G102" s="11" t="s">
        <v>32</v>
      </c>
      <c r="H102" s="14" t="s">
        <v>33</v>
      </c>
      <c r="I102" s="14">
        <v>3505</v>
      </c>
      <c r="J102" s="17">
        <v>3504.56000890828</v>
      </c>
      <c r="K102" s="18">
        <v>3505</v>
      </c>
      <c r="L102" s="19">
        <v>3504.7189741234401</v>
      </c>
      <c r="M102" s="30" t="s">
        <v>33</v>
      </c>
      <c r="N102" s="30">
        <v>3505</v>
      </c>
      <c r="O102" s="14"/>
      <c r="P102" s="14" t="str">
        <f>IF(AND(M102="High income",OR(N102=3502,N102=3503)),1,"")</f>
        <v/>
      </c>
      <c r="Q102" s="14" t="str">
        <f>IF(AND(M102="High income",OR(N102=3504,N102=3505,N102=3506)),2,"")</f>
        <v/>
      </c>
      <c r="R102" s="14" t="str">
        <f>IF(AND(M102="Upper middle income",OR(N102=3502,N102=3503)),3,"")</f>
        <v/>
      </c>
      <c r="S102" s="14">
        <f>IF(AND(M102="Upper middle income",OR(N102=3504,N102=3505,N102=3506)),4,"")</f>
        <v>4</v>
      </c>
      <c r="T102" s="14" t="str">
        <f>IF(AND(M102="Lower middle income",OR(N102=3502,N102=3503,N102=3504)),5,"")</f>
        <v/>
      </c>
      <c r="U102" s="14" t="str">
        <f>IF(AND(M102="Lower middle income",OR(N102=3505,N102=3506)),6,"")</f>
        <v/>
      </c>
      <c r="V102" s="14" t="str">
        <f>IF(M102="Low income",7,"")</f>
        <v/>
      </c>
      <c r="W102" s="14">
        <f>MAX(P102:V102)</f>
        <v>4</v>
      </c>
    </row>
    <row r="103" spans="1:23" s="21" customFormat="1" x14ac:dyDescent="0.3">
      <c r="A103" s="14">
        <v>211</v>
      </c>
      <c r="B103" s="14" t="s">
        <v>466</v>
      </c>
      <c r="C103" s="14" t="s">
        <v>465</v>
      </c>
      <c r="D103" s="14" t="s">
        <v>465</v>
      </c>
      <c r="E103" s="14" t="s">
        <v>462</v>
      </c>
      <c r="F103" s="14"/>
      <c r="G103" s="14" t="s">
        <v>16</v>
      </c>
      <c r="H103" s="14" t="s">
        <v>33</v>
      </c>
      <c r="I103" s="14">
        <v>3505</v>
      </c>
      <c r="J103" s="17">
        <v>3505.1481558658102</v>
      </c>
      <c r="K103" s="18">
        <v>3506</v>
      </c>
      <c r="L103" s="17">
        <v>3505.4777339054999</v>
      </c>
      <c r="M103" s="30" t="s">
        <v>33</v>
      </c>
      <c r="N103" s="30">
        <v>3505</v>
      </c>
      <c r="O103" s="15"/>
      <c r="P103" s="14" t="str">
        <f>IF(AND(M103="High income",OR(N103=3502,N103=3503)),1,"")</f>
        <v/>
      </c>
      <c r="Q103" s="14" t="str">
        <f>IF(AND(M103="High income",OR(N103=3504,N103=3505,N103=3506)),2,"")</f>
        <v/>
      </c>
      <c r="R103" s="14" t="str">
        <f>IF(AND(M103="Upper middle income",OR(N103=3502,N103=3503)),3,"")</f>
        <v/>
      </c>
      <c r="S103" s="14">
        <f>IF(AND(M103="Upper middle income",OR(N103=3504,N103=3505,N103=3506)),4,"")</f>
        <v>4</v>
      </c>
      <c r="T103" s="14" t="str">
        <f>IF(AND(M103="Lower middle income",OR(N103=3502,N103=3503,N103=3504)),5,"")</f>
        <v/>
      </c>
      <c r="U103" s="14" t="str">
        <f>IF(AND(M103="Lower middle income",OR(N103=3505,N103=3506)),6,"")</f>
        <v/>
      </c>
      <c r="V103" s="14" t="str">
        <f>IF(M103="Low income",7,"")</f>
        <v/>
      </c>
      <c r="W103" s="14">
        <f>MAX(P103:V103)</f>
        <v>4</v>
      </c>
    </row>
    <row r="104" spans="1:23" s="21" customFormat="1" x14ac:dyDescent="0.3">
      <c r="A104" s="11">
        <v>173</v>
      </c>
      <c r="B104" s="11" t="s">
        <v>508</v>
      </c>
      <c r="C104" s="11" t="s">
        <v>507</v>
      </c>
      <c r="D104" s="11" t="s">
        <v>507</v>
      </c>
      <c r="E104" s="11"/>
      <c r="F104" s="11"/>
      <c r="G104" s="11" t="s">
        <v>32</v>
      </c>
      <c r="H104" s="14" t="s">
        <v>33</v>
      </c>
      <c r="I104" s="14">
        <v>3505</v>
      </c>
      <c r="J104" s="17">
        <v>3505.0931503181901</v>
      </c>
      <c r="K104" s="18">
        <v>3505.1331787109398</v>
      </c>
      <c r="L104" s="19">
        <v>3505.25409685675</v>
      </c>
      <c r="M104" s="30" t="s">
        <v>33</v>
      </c>
      <c r="N104" s="30">
        <v>3505</v>
      </c>
      <c r="O104" s="14"/>
      <c r="P104" s="14" t="str">
        <f>IF(AND(M104="High income",OR(N104=3502,N104=3503)),1,"")</f>
        <v/>
      </c>
      <c r="Q104" s="14" t="str">
        <f>IF(AND(M104="High income",OR(N104=3504,N104=3505,N104=3506)),2,"")</f>
        <v/>
      </c>
      <c r="R104" s="14" t="str">
        <f>IF(AND(M104="Upper middle income",OR(N104=3502,N104=3503)),3,"")</f>
        <v/>
      </c>
      <c r="S104" s="14">
        <f>IF(AND(M104="Upper middle income",OR(N104=3504,N104=3505,N104=3506)),4,"")</f>
        <v>4</v>
      </c>
      <c r="T104" s="14" t="str">
        <f>IF(AND(M104="Lower middle income",OR(N104=3502,N104=3503,N104=3504)),5,"")</f>
        <v/>
      </c>
      <c r="U104" s="14" t="str">
        <f>IF(AND(M104="Lower middle income",OR(N104=3505,N104=3506)),6,"")</f>
        <v/>
      </c>
      <c r="V104" s="14" t="str">
        <f>IF(M104="Low income",7,"")</f>
        <v/>
      </c>
      <c r="W104" s="14">
        <f>MAX(P104:V104)</f>
        <v>4</v>
      </c>
    </row>
    <row r="105" spans="1:23" s="21" customFormat="1" x14ac:dyDescent="0.3">
      <c r="A105" s="11">
        <v>175</v>
      </c>
      <c r="B105" s="11" t="s">
        <v>31</v>
      </c>
      <c r="C105" s="11" t="s">
        <v>30</v>
      </c>
      <c r="D105" s="11" t="s">
        <v>30</v>
      </c>
      <c r="E105" s="11"/>
      <c r="F105" s="11"/>
      <c r="G105" s="11" t="s">
        <v>32</v>
      </c>
      <c r="H105" s="14" t="s">
        <v>33</v>
      </c>
      <c r="I105" s="14">
        <v>3506</v>
      </c>
      <c r="J105" s="17">
        <v>3505.9805983680899</v>
      </c>
      <c r="K105" s="18">
        <v>3506</v>
      </c>
      <c r="L105" s="19">
        <v>3505.9817351598199</v>
      </c>
      <c r="M105" s="30" t="s">
        <v>33</v>
      </c>
      <c r="N105" s="30">
        <v>3506</v>
      </c>
      <c r="O105" s="14"/>
      <c r="P105" s="14" t="str">
        <f>IF(AND(M105="High income",OR(N105=3502,N105=3503)),1,"")</f>
        <v/>
      </c>
      <c r="Q105" s="14" t="str">
        <f>IF(AND(M105="High income",OR(N105=3504,N105=3505,N105=3506)),2,"")</f>
        <v/>
      </c>
      <c r="R105" s="14" t="str">
        <f>IF(AND(M105="Upper middle income",OR(N105=3502,N105=3503)),3,"")</f>
        <v/>
      </c>
      <c r="S105" s="14">
        <f>IF(AND(M105="Upper middle income",OR(N105=3504,N105=3505,N105=3506)),4,"")</f>
        <v>4</v>
      </c>
      <c r="T105" s="14" t="str">
        <f>IF(AND(M105="Lower middle income",OR(N105=3502,N105=3503,N105=3504)),5,"")</f>
        <v/>
      </c>
      <c r="U105" s="14" t="str">
        <f>IF(AND(M105="Lower middle income",OR(N105=3505,N105=3506)),6,"")</f>
        <v/>
      </c>
      <c r="V105" s="14" t="str">
        <f>IF(M105="Low income",7,"")</f>
        <v/>
      </c>
      <c r="W105" s="14">
        <f>MAX(P105:V105)</f>
        <v>4</v>
      </c>
    </row>
    <row r="106" spans="1:23" s="21" customFormat="1" x14ac:dyDescent="0.3">
      <c r="A106" s="11">
        <v>18</v>
      </c>
      <c r="B106" s="11" t="s">
        <v>76</v>
      </c>
      <c r="C106" s="11" t="s">
        <v>75</v>
      </c>
      <c r="D106" s="11" t="s">
        <v>75</v>
      </c>
      <c r="E106" s="11"/>
      <c r="F106" s="11"/>
      <c r="G106" s="11" t="s">
        <v>32</v>
      </c>
      <c r="H106" s="14" t="s">
        <v>33</v>
      </c>
      <c r="I106" s="14">
        <v>3506</v>
      </c>
      <c r="J106" s="17">
        <v>3505.67727124771</v>
      </c>
      <c r="K106" s="18">
        <v>3506</v>
      </c>
      <c r="L106" s="19">
        <v>3505.7141528684701</v>
      </c>
      <c r="M106" s="30" t="s">
        <v>33</v>
      </c>
      <c r="N106" s="30">
        <v>3506</v>
      </c>
      <c r="O106" s="14"/>
      <c r="P106" s="14" t="str">
        <f>IF(AND(M106="High income",OR(N106=3502,N106=3503)),1,"")</f>
        <v/>
      </c>
      <c r="Q106" s="14" t="str">
        <f>IF(AND(M106="High income",OR(N106=3504,N106=3505,N106=3506)),2,"")</f>
        <v/>
      </c>
      <c r="R106" s="14" t="str">
        <f>IF(AND(M106="Upper middle income",OR(N106=3502,N106=3503)),3,"")</f>
        <v/>
      </c>
      <c r="S106" s="14">
        <f>IF(AND(M106="Upper middle income",OR(N106=3504,N106=3505,N106=3506)),4,"")</f>
        <v>4</v>
      </c>
      <c r="T106" s="14" t="str">
        <f>IF(AND(M106="Lower middle income",OR(N106=3502,N106=3503,N106=3504)),5,"")</f>
        <v/>
      </c>
      <c r="U106" s="14" t="str">
        <f>IF(AND(M106="Lower middle income",OR(N106=3505,N106=3506)),6,"")</f>
        <v/>
      </c>
      <c r="V106" s="14" t="str">
        <f>IF(M106="Low income",7,"")</f>
        <v/>
      </c>
      <c r="W106" s="14">
        <f>MAX(P106:V106)</f>
        <v>4</v>
      </c>
    </row>
    <row r="107" spans="1:23" s="21" customFormat="1" x14ac:dyDescent="0.3">
      <c r="A107" s="14">
        <v>224</v>
      </c>
      <c r="B107" s="14" t="s">
        <v>113</v>
      </c>
      <c r="C107" s="14" t="s">
        <v>112</v>
      </c>
      <c r="D107" s="14" t="s">
        <v>112</v>
      </c>
      <c r="E107" s="14"/>
      <c r="F107" s="14"/>
      <c r="G107" s="14" t="s">
        <v>46</v>
      </c>
      <c r="H107" s="14" t="s">
        <v>33</v>
      </c>
      <c r="I107" s="14">
        <v>3506</v>
      </c>
      <c r="J107" s="17">
        <v>3505.6659520716798</v>
      </c>
      <c r="K107" s="18">
        <v>3506</v>
      </c>
      <c r="L107" s="17">
        <v>3505.6469649515898</v>
      </c>
      <c r="M107" s="30" t="s">
        <v>33</v>
      </c>
      <c r="N107" s="30">
        <v>3506</v>
      </c>
      <c r="O107" s="15"/>
      <c r="P107" s="14" t="str">
        <f>IF(AND(M107="High income",OR(N107=3502,N107=3503)),1,"")</f>
        <v/>
      </c>
      <c r="Q107" s="14" t="str">
        <f>IF(AND(M107="High income",OR(N107=3504,N107=3505,N107=3506)),2,"")</f>
        <v/>
      </c>
      <c r="R107" s="14" t="str">
        <f>IF(AND(M107="Upper middle income",OR(N107=3502,N107=3503)),3,"")</f>
        <v/>
      </c>
      <c r="S107" s="14">
        <f>IF(AND(M107="Upper middle income",OR(N107=3504,N107=3505,N107=3506)),4,"")</f>
        <v>4</v>
      </c>
      <c r="T107" s="14" t="str">
        <f>IF(AND(M107="Lower middle income",OR(N107=3502,N107=3503,N107=3504)),5,"")</f>
        <v/>
      </c>
      <c r="U107" s="14" t="str">
        <f>IF(AND(M107="Lower middle income",OR(N107=3505,N107=3506)),6,"")</f>
        <v/>
      </c>
      <c r="V107" s="14" t="str">
        <f>IF(M107="Low income",7,"")</f>
        <v/>
      </c>
      <c r="W107" s="14">
        <f>MAX(P107:V107)</f>
        <v>4</v>
      </c>
    </row>
    <row r="108" spans="1:23" s="21" customFormat="1" x14ac:dyDescent="0.3">
      <c r="A108" s="11">
        <v>40</v>
      </c>
      <c r="B108" s="11" t="s">
        <v>166</v>
      </c>
      <c r="C108" s="11" t="s">
        <v>165</v>
      </c>
      <c r="D108" s="11" t="s">
        <v>165</v>
      </c>
      <c r="E108" s="11"/>
      <c r="F108" s="11"/>
      <c r="G108" s="11" t="s">
        <v>16</v>
      </c>
      <c r="H108" s="14" t="s">
        <v>33</v>
      </c>
      <c r="I108" s="14">
        <v>3506</v>
      </c>
      <c r="J108" s="17">
        <v>3505.2927565682699</v>
      </c>
      <c r="K108" s="18">
        <v>3505.12182617188</v>
      </c>
      <c r="L108" s="19">
        <v>3505.19703182793</v>
      </c>
      <c r="M108" s="30" t="s">
        <v>33</v>
      </c>
      <c r="N108" s="30">
        <v>3506</v>
      </c>
      <c r="O108" s="14"/>
      <c r="P108" s="14" t="str">
        <f>IF(AND(M108="High income",OR(N108=3502,N108=3503)),1,"")</f>
        <v/>
      </c>
      <c r="Q108" s="14" t="str">
        <f>IF(AND(M108="High income",OR(N108=3504,N108=3505,N108=3506)),2,"")</f>
        <v/>
      </c>
      <c r="R108" s="14" t="str">
        <f>IF(AND(M108="Upper middle income",OR(N108=3502,N108=3503)),3,"")</f>
        <v/>
      </c>
      <c r="S108" s="14">
        <f>IF(AND(M108="Upper middle income",OR(N108=3504,N108=3505,N108=3506)),4,"")</f>
        <v>4</v>
      </c>
      <c r="T108" s="14" t="str">
        <f>IF(AND(M108="Lower middle income",OR(N108=3502,N108=3503,N108=3504)),5,"")</f>
        <v/>
      </c>
      <c r="U108" s="14" t="str">
        <f>IF(AND(M108="Lower middle income",OR(N108=3505,N108=3506)),6,"")</f>
        <v/>
      </c>
      <c r="V108" s="14" t="str">
        <f>IF(M108="Low income",7,"")</f>
        <v/>
      </c>
      <c r="W108" s="14">
        <f>MAX(P108:V108)</f>
        <v>4</v>
      </c>
    </row>
    <row r="109" spans="1:23" s="21" customFormat="1" x14ac:dyDescent="0.3">
      <c r="A109" s="11">
        <v>50</v>
      </c>
      <c r="B109" s="11" t="s">
        <v>199</v>
      </c>
      <c r="C109" s="11" t="s">
        <v>198</v>
      </c>
      <c r="D109" s="11" t="s">
        <v>198</v>
      </c>
      <c r="E109" s="11"/>
      <c r="F109" s="11"/>
      <c r="G109" s="11" t="s">
        <v>32</v>
      </c>
      <c r="H109" s="14" t="s">
        <v>33</v>
      </c>
      <c r="I109" s="14">
        <v>3506</v>
      </c>
      <c r="J109" s="17">
        <v>3505.1561530034701</v>
      </c>
      <c r="K109" s="18">
        <v>3505.75219726562</v>
      </c>
      <c r="L109" s="19">
        <v>3505.1560983413901</v>
      </c>
      <c r="M109" s="30" t="s">
        <v>33</v>
      </c>
      <c r="N109" s="30">
        <v>3506</v>
      </c>
      <c r="O109" s="14"/>
      <c r="P109" s="14" t="str">
        <f>IF(AND(M109="High income",OR(N109=3502,N109=3503)),1,"")</f>
        <v/>
      </c>
      <c r="Q109" s="14" t="str">
        <f>IF(AND(M109="High income",OR(N109=3504,N109=3505,N109=3506)),2,"")</f>
        <v/>
      </c>
      <c r="R109" s="14" t="str">
        <f>IF(AND(M109="Upper middle income",OR(N109=3502,N109=3503)),3,"")</f>
        <v/>
      </c>
      <c r="S109" s="14">
        <f>IF(AND(M109="Upper middle income",OR(N109=3504,N109=3505,N109=3506)),4,"")</f>
        <v>4</v>
      </c>
      <c r="T109" s="14" t="str">
        <f>IF(AND(M109="Lower middle income",OR(N109=3502,N109=3503,N109=3504)),5,"")</f>
        <v/>
      </c>
      <c r="U109" s="14" t="str">
        <f>IF(AND(M109="Lower middle income",OR(N109=3505,N109=3506)),6,"")</f>
        <v/>
      </c>
      <c r="V109" s="14" t="str">
        <f>IF(M109="Low income",7,"")</f>
        <v/>
      </c>
      <c r="W109" s="14">
        <f>MAX(P109:V109)</f>
        <v>4</v>
      </c>
    </row>
    <row r="110" spans="1:23" s="21" customFormat="1" x14ac:dyDescent="0.3">
      <c r="A110" s="11">
        <v>54</v>
      </c>
      <c r="B110" s="11" t="s">
        <v>219</v>
      </c>
      <c r="C110" s="11" t="s">
        <v>218</v>
      </c>
      <c r="D110" s="11" t="s">
        <v>218</v>
      </c>
      <c r="E110" s="11"/>
      <c r="F110" s="11"/>
      <c r="G110" s="11" t="s">
        <v>16</v>
      </c>
      <c r="H110" s="14" t="s">
        <v>33</v>
      </c>
      <c r="I110" s="14">
        <v>3506</v>
      </c>
      <c r="J110" s="17">
        <v>3505.1632600111002</v>
      </c>
      <c r="K110" s="18">
        <v>3506</v>
      </c>
      <c r="L110" s="19">
        <v>3505.2549938789998</v>
      </c>
      <c r="M110" s="30" t="s">
        <v>33</v>
      </c>
      <c r="N110" s="30">
        <v>3506</v>
      </c>
      <c r="O110" s="14"/>
      <c r="P110" s="14" t="str">
        <f>IF(AND(M110="High income",OR(N110=3502,N110=3503)),1,"")</f>
        <v/>
      </c>
      <c r="Q110" s="14" t="str">
        <f>IF(AND(M110="High income",OR(N110=3504,N110=3505,N110=3506)),2,"")</f>
        <v/>
      </c>
      <c r="R110" s="14" t="str">
        <f>IF(AND(M110="Upper middle income",OR(N110=3502,N110=3503)),3,"")</f>
        <v/>
      </c>
      <c r="S110" s="14">
        <f>IF(AND(M110="Upper middle income",OR(N110=3504,N110=3505,N110=3506)),4,"")</f>
        <v>4</v>
      </c>
      <c r="T110" s="14" t="str">
        <f>IF(AND(M110="Lower middle income",OR(N110=3502,N110=3503,N110=3504)),5,"")</f>
        <v/>
      </c>
      <c r="U110" s="14" t="str">
        <f>IF(AND(M110="Lower middle income",OR(N110=3505,N110=3506)),6,"")</f>
        <v/>
      </c>
      <c r="V110" s="14" t="str">
        <f>IF(M110="Low income",7,"")</f>
        <v/>
      </c>
      <c r="W110" s="14">
        <f>MAX(P110:V110)</f>
        <v>4</v>
      </c>
    </row>
    <row r="111" spans="1:23" s="21" customFormat="1" x14ac:dyDescent="0.3">
      <c r="A111" s="11">
        <v>63</v>
      </c>
      <c r="B111" s="11" t="s">
        <v>264</v>
      </c>
      <c r="C111" s="11" t="s">
        <v>263</v>
      </c>
      <c r="D111" s="11" t="s">
        <v>263</v>
      </c>
      <c r="E111" s="11" t="s">
        <v>462</v>
      </c>
      <c r="F111" s="11" t="s">
        <v>577</v>
      </c>
      <c r="G111" s="11" t="s">
        <v>16</v>
      </c>
      <c r="H111" s="14" t="s">
        <v>33</v>
      </c>
      <c r="I111" s="14">
        <v>3506</v>
      </c>
      <c r="J111" s="17">
        <v>3506</v>
      </c>
      <c r="K111" s="18">
        <v>3506</v>
      </c>
      <c r="L111" s="19">
        <v>3506</v>
      </c>
      <c r="M111" s="30" t="s">
        <v>33</v>
      </c>
      <c r="N111" s="30">
        <v>3506</v>
      </c>
      <c r="O111" s="14"/>
      <c r="P111" s="14" t="str">
        <f>IF(AND(M111="High income",OR(N111=3502,N111=3503)),1,"")</f>
        <v/>
      </c>
      <c r="Q111" s="14" t="str">
        <f>IF(AND(M111="High income",OR(N111=3504,N111=3505,N111=3506)),2,"")</f>
        <v/>
      </c>
      <c r="R111" s="14" t="str">
        <f>IF(AND(M111="Upper middle income",OR(N111=3502,N111=3503)),3,"")</f>
        <v/>
      </c>
      <c r="S111" s="14">
        <f>IF(AND(M111="Upper middle income",OR(N111=3504,N111=3505,N111=3506)),4,"")</f>
        <v>4</v>
      </c>
      <c r="T111" s="14" t="str">
        <f>IF(AND(M111="Lower middle income",OR(N111=3502,N111=3503,N111=3504)),5,"")</f>
        <v/>
      </c>
      <c r="U111" s="14" t="str">
        <f>IF(AND(M111="Lower middle income",OR(N111=3505,N111=3506)),6,"")</f>
        <v/>
      </c>
      <c r="V111" s="14" t="str">
        <f>IF(M111="Low income",7,"")</f>
        <v/>
      </c>
      <c r="W111" s="14">
        <f>MAX(P111:V111)</f>
        <v>4</v>
      </c>
    </row>
    <row r="112" spans="1:23" s="15" customFormat="1" x14ac:dyDescent="0.3">
      <c r="A112" s="11">
        <v>67</v>
      </c>
      <c r="B112" s="11" t="s">
        <v>548</v>
      </c>
      <c r="C112" s="11" t="s">
        <v>549</v>
      </c>
      <c r="D112" s="11" t="s">
        <v>547</v>
      </c>
      <c r="E112" s="11"/>
      <c r="F112" s="11"/>
      <c r="G112" s="11" t="s">
        <v>32</v>
      </c>
      <c r="H112" s="14" t="s">
        <v>33</v>
      </c>
      <c r="I112" s="14">
        <v>3506</v>
      </c>
      <c r="J112" s="17">
        <v>3505.8695221752901</v>
      </c>
      <c r="K112" s="18">
        <v>3506</v>
      </c>
      <c r="L112" s="19">
        <v>3505.83954162598</v>
      </c>
      <c r="M112" s="30" t="s">
        <v>33</v>
      </c>
      <c r="N112" s="30">
        <v>3506</v>
      </c>
      <c r="O112" s="14"/>
      <c r="P112" s="14" t="str">
        <f>IF(AND(M112="High income",OR(N112=3502,N112=3503)),1,"")</f>
        <v/>
      </c>
      <c r="Q112" s="14" t="str">
        <f>IF(AND(M112="High income",OR(N112=3504,N112=3505,N112=3506)),2,"")</f>
        <v/>
      </c>
      <c r="R112" s="14" t="str">
        <f>IF(AND(M112="Upper middle income",OR(N112=3502,N112=3503)),3,"")</f>
        <v/>
      </c>
      <c r="S112" s="14">
        <f>IF(AND(M112="Upper middle income",OR(N112=3504,N112=3505,N112=3506)),4,"")</f>
        <v>4</v>
      </c>
      <c r="T112" s="14" t="str">
        <f>IF(AND(M112="Lower middle income",OR(N112=3502,N112=3503,N112=3504)),5,"")</f>
        <v/>
      </c>
      <c r="U112" s="14" t="str">
        <f>IF(AND(M112="Lower middle income",OR(N112=3505,N112=3506)),6,"")</f>
        <v/>
      </c>
      <c r="V112" s="14" t="str">
        <f>IF(M112="Low income",7,"")</f>
        <v/>
      </c>
      <c r="W112" s="14">
        <f>MAX(P112:V112)</f>
        <v>4</v>
      </c>
    </row>
    <row r="113" spans="1:23" s="21" customFormat="1" x14ac:dyDescent="0.3">
      <c r="A113" s="11">
        <v>72</v>
      </c>
      <c r="B113" s="11" t="s">
        <v>289</v>
      </c>
      <c r="C113" s="11" t="s">
        <v>288</v>
      </c>
      <c r="D113" s="11" t="s">
        <v>288</v>
      </c>
      <c r="E113" s="11"/>
      <c r="F113" s="11"/>
      <c r="G113" s="11" t="s">
        <v>39</v>
      </c>
      <c r="H113" s="14" t="s">
        <v>33</v>
      </c>
      <c r="I113" s="14">
        <v>3506</v>
      </c>
      <c r="J113" s="17">
        <v>3505.9337465398999</v>
      </c>
      <c r="K113" s="18">
        <v>3506</v>
      </c>
      <c r="L113" s="19">
        <v>3505.8979474235998</v>
      </c>
      <c r="M113" s="30" t="s">
        <v>33</v>
      </c>
      <c r="N113" s="30">
        <v>3506</v>
      </c>
      <c r="O113" s="14"/>
      <c r="P113" s="14" t="str">
        <f>IF(AND(M113="High income",OR(N113=3502,N113=3503)),1,"")</f>
        <v/>
      </c>
      <c r="Q113" s="14" t="str">
        <f>IF(AND(M113="High income",OR(N113=3504,N113=3505,N113=3506)),2,"")</f>
        <v/>
      </c>
      <c r="R113" s="14" t="str">
        <f>IF(AND(M113="Upper middle income",OR(N113=3502,N113=3503)),3,"")</f>
        <v/>
      </c>
      <c r="S113" s="14">
        <f>IF(AND(M113="Upper middle income",OR(N113=3504,N113=3505,N113=3506)),4,"")</f>
        <v>4</v>
      </c>
      <c r="T113" s="14" t="str">
        <f>IF(AND(M113="Lower middle income",OR(N113=3502,N113=3503,N113=3504)),5,"")</f>
        <v/>
      </c>
      <c r="U113" s="14" t="str">
        <f>IF(AND(M113="Lower middle income",OR(N113=3505,N113=3506)),6,"")</f>
        <v/>
      </c>
      <c r="V113" s="14" t="str">
        <f>IF(M113="Low income",7,"")</f>
        <v/>
      </c>
      <c r="W113" s="14">
        <f>MAX(P113:V113)</f>
        <v>4</v>
      </c>
    </row>
    <row r="114" spans="1:23" s="21" customFormat="1" x14ac:dyDescent="0.3">
      <c r="A114" s="21">
        <v>220</v>
      </c>
      <c r="B114" s="21" t="s">
        <v>332</v>
      </c>
      <c r="C114" s="21" t="s">
        <v>331</v>
      </c>
      <c r="D114" s="21" t="s">
        <v>331</v>
      </c>
      <c r="E114" s="21" t="s">
        <v>462</v>
      </c>
      <c r="F114" s="21" t="s">
        <v>577</v>
      </c>
      <c r="G114" s="21" t="s">
        <v>46</v>
      </c>
      <c r="H114" s="15" t="s">
        <v>33</v>
      </c>
      <c r="I114" s="15">
        <v>3506</v>
      </c>
      <c r="J114" s="22">
        <v>3506</v>
      </c>
      <c r="K114" s="15"/>
      <c r="M114" s="30" t="s">
        <v>33</v>
      </c>
      <c r="N114" s="30">
        <v>3506</v>
      </c>
      <c r="O114" s="15"/>
      <c r="P114" s="14" t="str">
        <f>IF(AND(M114="High income",OR(N114=3502,N114=3503)),1,"")</f>
        <v/>
      </c>
      <c r="Q114" s="14" t="str">
        <f>IF(AND(M114="High income",OR(N114=3504,N114=3505,N114=3506)),2,"")</f>
        <v/>
      </c>
      <c r="R114" s="14" t="str">
        <f>IF(AND(M114="Upper middle income",OR(N114=3502,N114=3503)),3,"")</f>
        <v/>
      </c>
      <c r="S114" s="14">
        <f>IF(AND(M114="Upper middle income",OR(N114=3504,N114=3505,N114=3506)),4,"")</f>
        <v>4</v>
      </c>
      <c r="T114" s="14" t="str">
        <f>IF(AND(M114="Lower middle income",OR(N114=3502,N114=3503,N114=3504)),5,"")</f>
        <v/>
      </c>
      <c r="U114" s="14" t="str">
        <f>IF(AND(M114="Lower middle income",OR(N114=3505,N114=3506)),6,"")</f>
        <v/>
      </c>
      <c r="V114" s="14" t="str">
        <f>IF(M114="Low income",7,"")</f>
        <v/>
      </c>
      <c r="W114" s="14">
        <f>MAX(P114:V114)</f>
        <v>4</v>
      </c>
    </row>
    <row r="115" spans="1:23" s="21" customFormat="1" x14ac:dyDescent="0.3">
      <c r="A115" s="11">
        <v>88</v>
      </c>
      <c r="B115" s="11" t="s">
        <v>344</v>
      </c>
      <c r="C115" s="11" t="s">
        <v>343</v>
      </c>
      <c r="D115" s="11" t="s">
        <v>343</v>
      </c>
      <c r="E115" s="11" t="s">
        <v>462</v>
      </c>
      <c r="F115" s="11"/>
      <c r="G115" s="11" t="s">
        <v>32</v>
      </c>
      <c r="H115" s="14" t="s">
        <v>33</v>
      </c>
      <c r="I115" s="14">
        <v>3506</v>
      </c>
      <c r="J115" s="17">
        <v>3505.8032598274199</v>
      </c>
      <c r="K115" s="18">
        <v>3505.85473632812</v>
      </c>
      <c r="L115" s="19">
        <v>3505.5874768467602</v>
      </c>
      <c r="M115" s="30" t="s">
        <v>33</v>
      </c>
      <c r="N115" s="30">
        <v>3506</v>
      </c>
      <c r="O115" s="14"/>
      <c r="P115" s="14" t="str">
        <f>IF(AND(M115="High income",OR(N115=3502,N115=3503)),1,"")</f>
        <v/>
      </c>
      <c r="Q115" s="14" t="str">
        <f>IF(AND(M115="High income",OR(N115=3504,N115=3505,N115=3506)),2,"")</f>
        <v/>
      </c>
      <c r="R115" s="14" t="str">
        <f>IF(AND(M115="Upper middle income",OR(N115=3502,N115=3503)),3,"")</f>
        <v/>
      </c>
      <c r="S115" s="14">
        <f>IF(AND(M115="Upper middle income",OR(N115=3504,N115=3505,N115=3506)),4,"")</f>
        <v>4</v>
      </c>
      <c r="T115" s="14" t="str">
        <f>IF(AND(M115="Lower middle income",OR(N115=3502,N115=3503,N115=3504)),5,"")</f>
        <v/>
      </c>
      <c r="U115" s="14" t="str">
        <f>IF(AND(M115="Lower middle income",OR(N115=3505,N115=3506)),6,"")</f>
        <v/>
      </c>
      <c r="V115" s="14" t="str">
        <f>IF(M115="Low income",7,"")</f>
        <v/>
      </c>
      <c r="W115" s="14">
        <f>MAX(P115:V115)</f>
        <v>4</v>
      </c>
    </row>
    <row r="116" spans="1:23" s="21" customFormat="1" x14ac:dyDescent="0.3">
      <c r="A116" s="11">
        <v>80</v>
      </c>
      <c r="B116" s="11" t="s">
        <v>335</v>
      </c>
      <c r="C116" s="11" t="s">
        <v>334</v>
      </c>
      <c r="D116" s="11" t="s">
        <v>334</v>
      </c>
      <c r="E116" s="11"/>
      <c r="F116" s="11"/>
      <c r="G116" s="11" t="s">
        <v>32</v>
      </c>
      <c r="H116" s="14" t="s">
        <v>33</v>
      </c>
      <c r="I116" s="14">
        <v>3506</v>
      </c>
      <c r="J116" s="17">
        <v>3505.7469042526</v>
      </c>
      <c r="K116" s="18">
        <v>3506</v>
      </c>
      <c r="L116" s="19">
        <v>3505.7910058032498</v>
      </c>
      <c r="M116" s="30" t="s">
        <v>33</v>
      </c>
      <c r="N116" s="30">
        <v>3506</v>
      </c>
      <c r="O116" s="14"/>
      <c r="P116" s="14" t="str">
        <f>IF(AND(M116="High income",OR(N116=3502,N116=3503)),1,"")</f>
        <v/>
      </c>
      <c r="Q116" s="14" t="str">
        <f>IF(AND(M116="High income",OR(N116=3504,N116=3505,N116=3506)),2,"")</f>
        <v/>
      </c>
      <c r="R116" s="14" t="str">
        <f>IF(AND(M116="Upper middle income",OR(N116=3502,N116=3503)),3,"")</f>
        <v/>
      </c>
      <c r="S116" s="14">
        <f>IF(AND(M116="Upper middle income",OR(N116=3504,N116=3505,N116=3506)),4,"")</f>
        <v>4</v>
      </c>
      <c r="T116" s="14" t="str">
        <f>IF(AND(M116="Lower middle income",OR(N116=3502,N116=3503,N116=3504)),5,"")</f>
        <v/>
      </c>
      <c r="U116" s="14" t="str">
        <f>IF(AND(M116="Lower middle income",OR(N116=3505,N116=3506)),6,"")</f>
        <v/>
      </c>
      <c r="V116" s="14" t="str">
        <f>IF(M116="Low income",7,"")</f>
        <v/>
      </c>
      <c r="W116" s="14">
        <f>MAX(P116:V116)</f>
        <v>4</v>
      </c>
    </row>
    <row r="117" spans="1:23" s="15" customFormat="1" x14ac:dyDescent="0.3">
      <c r="A117" s="11">
        <v>107</v>
      </c>
      <c r="B117" s="11" t="s">
        <v>397</v>
      </c>
      <c r="C117" s="11" t="s">
        <v>396</v>
      </c>
      <c r="D117" s="11" t="s">
        <v>396</v>
      </c>
      <c r="E117" s="11"/>
      <c r="F117" s="11"/>
      <c r="G117" s="11" t="s">
        <v>16</v>
      </c>
      <c r="H117" s="14" t="s">
        <v>33</v>
      </c>
      <c r="I117" s="14">
        <v>3506</v>
      </c>
      <c r="J117" s="17">
        <v>3505.7902021505802</v>
      </c>
      <c r="K117" s="18">
        <v>3506</v>
      </c>
      <c r="L117" s="19">
        <v>3505.6291863890001</v>
      </c>
      <c r="M117" s="30" t="s">
        <v>33</v>
      </c>
      <c r="N117" s="30">
        <v>3506</v>
      </c>
      <c r="O117" s="14"/>
      <c r="P117" s="14" t="str">
        <f>IF(AND(M117="High income",OR(N117=3502,N117=3503)),1,"")</f>
        <v/>
      </c>
      <c r="Q117" s="14" t="str">
        <f>IF(AND(M117="High income",OR(N117=3504,N117=3505,N117=3506)),2,"")</f>
        <v/>
      </c>
      <c r="R117" s="14" t="str">
        <f>IF(AND(M117="Upper middle income",OR(N117=3502,N117=3503)),3,"")</f>
        <v/>
      </c>
      <c r="S117" s="14">
        <f>IF(AND(M117="Upper middle income",OR(N117=3504,N117=3505,N117=3506)),4,"")</f>
        <v>4</v>
      </c>
      <c r="T117" s="14" t="str">
        <f>IF(AND(M117="Lower middle income",OR(N117=3502,N117=3503,N117=3504)),5,"")</f>
        <v/>
      </c>
      <c r="U117" s="14" t="str">
        <f>IF(AND(M117="Lower middle income",OR(N117=3505,N117=3506)),6,"")</f>
        <v/>
      </c>
      <c r="V117" s="14" t="str">
        <f>IF(M117="Low income",7,"")</f>
        <v/>
      </c>
      <c r="W117" s="14">
        <f>MAX(P117:V117)</f>
        <v>4</v>
      </c>
    </row>
    <row r="118" spans="1:23" s="21" customFormat="1" x14ac:dyDescent="0.3">
      <c r="A118" s="11">
        <v>163</v>
      </c>
      <c r="B118" s="11" t="s">
        <v>456</v>
      </c>
      <c r="C118" s="11" t="s">
        <v>455</v>
      </c>
      <c r="D118" s="11" t="s">
        <v>455</v>
      </c>
      <c r="E118" s="11"/>
      <c r="F118" s="11"/>
      <c r="G118" s="11" t="s">
        <v>32</v>
      </c>
      <c r="H118" s="14" t="s">
        <v>33</v>
      </c>
      <c r="I118" s="14">
        <v>3506</v>
      </c>
      <c r="J118" s="17">
        <v>3505.3056925658998</v>
      </c>
      <c r="K118" s="18">
        <v>3506</v>
      </c>
      <c r="L118" s="19">
        <v>3505.3894718039501</v>
      </c>
      <c r="M118" s="30" t="s">
        <v>33</v>
      </c>
      <c r="N118" s="30">
        <v>3506</v>
      </c>
      <c r="O118" s="14"/>
      <c r="P118" s="14" t="str">
        <f>IF(AND(M118="High income",OR(N118=3502,N118=3503)),1,"")</f>
        <v/>
      </c>
      <c r="Q118" s="14" t="str">
        <f>IF(AND(M118="High income",OR(N118=3504,N118=3505,N118=3506)),2,"")</f>
        <v/>
      </c>
      <c r="R118" s="14" t="str">
        <f>IF(AND(M118="Upper middle income",OR(N118=3502,N118=3503)),3,"")</f>
        <v/>
      </c>
      <c r="S118" s="14">
        <f>IF(AND(M118="Upper middle income",OR(N118=3504,N118=3505,N118=3506)),4,"")</f>
        <v>4</v>
      </c>
      <c r="T118" s="14" t="str">
        <f>IF(AND(M118="Lower middle income",OR(N118=3502,N118=3503,N118=3504)),5,"")</f>
        <v/>
      </c>
      <c r="U118" s="14" t="str">
        <f>IF(AND(M118="Lower middle income",OR(N118=3505,N118=3506)),6,"")</f>
        <v/>
      </c>
      <c r="V118" s="14" t="str">
        <f>IF(M118="Low income",7,"")</f>
        <v/>
      </c>
      <c r="W118" s="14">
        <f>MAX(P118:V118)</f>
        <v>4</v>
      </c>
    </row>
    <row r="119" spans="1:23" x14ac:dyDescent="0.3">
      <c r="A119" s="11">
        <v>225</v>
      </c>
      <c r="B119" s="11" t="s">
        <v>302</v>
      </c>
      <c r="C119" s="11" t="s">
        <v>301</v>
      </c>
      <c r="D119" s="11" t="s">
        <v>301</v>
      </c>
      <c r="G119" s="11" t="s">
        <v>20</v>
      </c>
      <c r="H119" s="14" t="s">
        <v>33</v>
      </c>
      <c r="I119" s="14">
        <v>3506</v>
      </c>
      <c r="J119" s="17">
        <v>3505.9275236265398</v>
      </c>
      <c r="K119" s="18">
        <v>3506</v>
      </c>
      <c r="L119" s="19">
        <v>3505.9113917209602</v>
      </c>
      <c r="M119" s="30" t="s">
        <v>33</v>
      </c>
      <c r="N119" s="30">
        <v>3506</v>
      </c>
      <c r="O119" s="14"/>
      <c r="P119" s="14" t="str">
        <f>IF(AND(M119="High income",OR(N119=3502,N119=3503)),1,"")</f>
        <v/>
      </c>
      <c r="Q119" s="14" t="str">
        <f>IF(AND(M119="High income",OR(N119=3504,N119=3505,N119=3506)),2,"")</f>
        <v/>
      </c>
      <c r="R119" s="14" t="str">
        <f>IF(AND(M119="Upper middle income",OR(N119=3502,N119=3503)),3,"")</f>
        <v/>
      </c>
      <c r="S119" s="14">
        <f>IF(AND(M119="Upper middle income",OR(N119=3504,N119=3505,N119=3506)),4,"")</f>
        <v>4</v>
      </c>
      <c r="T119" s="14" t="str">
        <f>IF(AND(M119="Lower middle income",OR(N119=3502,N119=3503,N119=3504)),5,"")</f>
        <v/>
      </c>
      <c r="U119" s="14" t="str">
        <f>IF(AND(M119="Lower middle income",OR(N119=3505,N119=3506)),6,"")</f>
        <v/>
      </c>
      <c r="V119" s="14" t="str">
        <f>IF(M119="Low income",7,"")</f>
        <v/>
      </c>
      <c r="W119" s="14">
        <f>MAX(P119:V119)</f>
        <v>4</v>
      </c>
    </row>
    <row r="120" spans="1:23" s="23" customFormat="1" x14ac:dyDescent="0.3">
      <c r="A120" s="11">
        <v>212</v>
      </c>
      <c r="B120" s="11" t="s">
        <v>490</v>
      </c>
      <c r="C120" s="11" t="s">
        <v>489</v>
      </c>
      <c r="D120" s="11" t="s">
        <v>489</v>
      </c>
      <c r="E120" s="11"/>
      <c r="F120" s="11"/>
      <c r="G120" s="11" t="s">
        <v>46</v>
      </c>
      <c r="H120" s="14" t="s">
        <v>33</v>
      </c>
      <c r="I120" s="14">
        <v>3506</v>
      </c>
      <c r="J120" s="17">
        <v>3505.59000542791</v>
      </c>
      <c r="K120" s="18">
        <v>3506</v>
      </c>
      <c r="L120" s="19">
        <v>3505.6037719553701</v>
      </c>
      <c r="M120" s="30" t="s">
        <v>33</v>
      </c>
      <c r="N120" s="30">
        <v>3506</v>
      </c>
      <c r="O120" s="14"/>
      <c r="P120" s="14" t="str">
        <f>IF(AND(M120="High income",OR(N120=3502,N120=3503)),1,"")</f>
        <v/>
      </c>
      <c r="Q120" s="14" t="str">
        <f>IF(AND(M120="High income",OR(N120=3504,N120=3505,N120=3506)),2,"")</f>
        <v/>
      </c>
      <c r="R120" s="14" t="str">
        <f>IF(AND(M120="Upper middle income",OR(N120=3502,N120=3503)),3,"")</f>
        <v/>
      </c>
      <c r="S120" s="14">
        <f>IF(AND(M120="Upper middle income",OR(N120=3504,N120=3505,N120=3506)),4,"")</f>
        <v>4</v>
      </c>
      <c r="T120" s="14" t="str">
        <f>IF(AND(M120="Lower middle income",OR(N120=3502,N120=3503,N120=3504)),5,"")</f>
        <v/>
      </c>
      <c r="U120" s="14" t="str">
        <f>IF(AND(M120="Lower middle income",OR(N120=3505,N120=3506)),6,"")</f>
        <v/>
      </c>
      <c r="V120" s="14" t="str">
        <f>IF(M120="Low income",7,"")</f>
        <v/>
      </c>
      <c r="W120" s="14">
        <f>MAX(P120:V120)</f>
        <v>4</v>
      </c>
    </row>
    <row r="121" spans="1:23" x14ac:dyDescent="0.3">
      <c r="A121" s="14">
        <v>231</v>
      </c>
      <c r="B121" s="14" t="s">
        <v>512</v>
      </c>
      <c r="C121" s="14" t="s">
        <v>511</v>
      </c>
      <c r="D121" s="14" t="s">
        <v>511</v>
      </c>
      <c r="E121" s="14"/>
      <c r="F121" s="14" t="s">
        <v>577</v>
      </c>
      <c r="G121" s="14"/>
      <c r="I121" s="14">
        <v>3506</v>
      </c>
      <c r="J121" s="17">
        <v>3506</v>
      </c>
      <c r="K121" s="18">
        <v>3506</v>
      </c>
      <c r="L121" s="17">
        <v>3506</v>
      </c>
      <c r="M121" s="31" t="s">
        <v>33</v>
      </c>
      <c r="N121" s="30">
        <v>3506</v>
      </c>
      <c r="O121" s="14" t="s">
        <v>594</v>
      </c>
      <c r="P121" s="14" t="str">
        <f>IF(AND(M121="High income",OR(N121=3502,N121=3503)),1,"")</f>
        <v/>
      </c>
      <c r="Q121" s="14" t="str">
        <f>IF(AND(M121="High income",OR(N121=3504,N121=3505,N121=3506)),2,"")</f>
        <v/>
      </c>
      <c r="R121" s="14" t="str">
        <f>IF(AND(M121="Upper middle income",OR(N121=3502,N121=3503)),3,"")</f>
        <v/>
      </c>
      <c r="S121" s="14">
        <f>IF(AND(M121="Upper middle income",OR(N121=3504,N121=3505,N121=3506)),4,"")</f>
        <v>4</v>
      </c>
      <c r="T121" s="14" t="str">
        <f>IF(AND(M121="Lower middle income",OR(N121=3502,N121=3503,N121=3504)),5,"")</f>
        <v/>
      </c>
      <c r="U121" s="14" t="str">
        <f>IF(AND(M121="Lower middle income",OR(N121=3505,N121=3506)),6,"")</f>
        <v/>
      </c>
      <c r="V121" s="14" t="str">
        <f>IF(M121="Low income",7,"")</f>
        <v/>
      </c>
      <c r="W121" s="14">
        <f>MAX(P121:V121)</f>
        <v>4</v>
      </c>
    </row>
    <row r="122" spans="1:23" x14ac:dyDescent="0.3">
      <c r="A122" s="14">
        <v>187</v>
      </c>
      <c r="B122" s="14" t="s">
        <v>211</v>
      </c>
      <c r="C122" s="14" t="s">
        <v>210</v>
      </c>
      <c r="D122" s="14" t="s">
        <v>210</v>
      </c>
      <c r="E122" s="14" t="s">
        <v>462</v>
      </c>
      <c r="F122" s="14"/>
      <c r="G122" s="14" t="s">
        <v>24</v>
      </c>
      <c r="H122" s="14" t="s">
        <v>33</v>
      </c>
      <c r="K122" s="18">
        <v>3505.57543945312</v>
      </c>
      <c r="L122" s="17">
        <v>3504.84965656947</v>
      </c>
      <c r="M122" s="30" t="s">
        <v>33</v>
      </c>
      <c r="N122" s="32">
        <v>3506</v>
      </c>
      <c r="O122" s="15" t="s">
        <v>593</v>
      </c>
      <c r="P122" s="14" t="str">
        <f>IF(AND(M122="High income",OR(N122=3502,N122=3503)),1,"")</f>
        <v/>
      </c>
      <c r="Q122" s="14" t="str">
        <f>IF(AND(M122="High income",OR(N122=3504,N122=3505,N122=3506)),2,"")</f>
        <v/>
      </c>
      <c r="R122" s="14" t="str">
        <f>IF(AND(M122="Upper middle income",OR(N122=3502,N122=3503)),3,"")</f>
        <v/>
      </c>
      <c r="S122" s="14">
        <f>IF(AND(M122="Upper middle income",OR(N122=3504,N122=3505,N122=3506)),4,"")</f>
        <v>4</v>
      </c>
      <c r="T122" s="14" t="str">
        <f>IF(AND(M122="Lower middle income",OR(N122=3502,N122=3503,N122=3504)),5,"")</f>
        <v/>
      </c>
      <c r="U122" s="14" t="str">
        <f>IF(AND(M122="Lower middle income",OR(N122=3505,N122=3506)),6,"")</f>
        <v/>
      </c>
      <c r="V122" s="14" t="str">
        <f>IF(M122="Low income",7,"")</f>
        <v/>
      </c>
      <c r="W122" s="14">
        <f>MAX(P122:V122)</f>
        <v>4</v>
      </c>
    </row>
    <row r="123" spans="1:23" x14ac:dyDescent="0.3">
      <c r="A123" s="14">
        <v>48</v>
      </c>
      <c r="B123" s="14" t="s">
        <v>195</v>
      </c>
      <c r="C123" s="14" t="s">
        <v>194</v>
      </c>
      <c r="D123" s="14" t="s">
        <v>194</v>
      </c>
      <c r="E123" s="14" t="s">
        <v>462</v>
      </c>
      <c r="F123" s="14"/>
      <c r="G123" s="14" t="s">
        <v>24</v>
      </c>
      <c r="H123" s="14" t="s">
        <v>33</v>
      </c>
      <c r="K123" s="18">
        <v>3506</v>
      </c>
      <c r="L123" s="17">
        <v>3505.6983919099798</v>
      </c>
      <c r="M123" s="30" t="s">
        <v>33</v>
      </c>
      <c r="N123" s="32">
        <v>3506</v>
      </c>
      <c r="O123" s="15" t="s">
        <v>593</v>
      </c>
      <c r="P123" s="14" t="str">
        <f>IF(AND(M123="High income",OR(N123=3502,N123=3503)),1,"")</f>
        <v/>
      </c>
      <c r="Q123" s="14" t="str">
        <f>IF(AND(M123="High income",OR(N123=3504,N123=3505,N123=3506)),2,"")</f>
        <v/>
      </c>
      <c r="R123" s="14" t="str">
        <f>IF(AND(M123="Upper middle income",OR(N123=3502,N123=3503)),3,"")</f>
        <v/>
      </c>
      <c r="S123" s="14">
        <f>IF(AND(M123="Upper middle income",OR(N123=3504,N123=3505,N123=3506)),4,"")</f>
        <v>4</v>
      </c>
      <c r="T123" s="14" t="str">
        <f>IF(AND(M123="Lower middle income",OR(N123=3502,N123=3503,N123=3504)),5,"")</f>
        <v/>
      </c>
      <c r="U123" s="14" t="str">
        <f>IF(AND(M123="Lower middle income",OR(N123=3505,N123=3506)),6,"")</f>
        <v/>
      </c>
      <c r="V123" s="14" t="str">
        <f>IF(M123="Low income",7,"")</f>
        <v/>
      </c>
      <c r="W123" s="14">
        <f>MAX(P123:V123)</f>
        <v>4</v>
      </c>
    </row>
    <row r="124" spans="1:23" s="23" customFormat="1" x14ac:dyDescent="0.3">
      <c r="A124" s="11">
        <v>202</v>
      </c>
      <c r="B124" s="11" t="s">
        <v>356</v>
      </c>
      <c r="C124" s="11" t="s">
        <v>355</v>
      </c>
      <c r="D124" s="14" t="s">
        <v>355</v>
      </c>
      <c r="E124" s="11" t="s">
        <v>462</v>
      </c>
      <c r="F124" s="11" t="s">
        <v>577</v>
      </c>
      <c r="G124" s="11" t="s">
        <v>24</v>
      </c>
      <c r="H124" s="14" t="s">
        <v>33</v>
      </c>
      <c r="I124" s="14"/>
      <c r="J124" s="14"/>
      <c r="K124" s="18">
        <v>3506</v>
      </c>
      <c r="L124" s="19">
        <v>3506</v>
      </c>
      <c r="M124" s="30" t="s">
        <v>33</v>
      </c>
      <c r="N124" s="32">
        <v>3506</v>
      </c>
      <c r="O124" s="15" t="s">
        <v>593</v>
      </c>
      <c r="P124" s="14" t="str">
        <f>IF(AND(M124="High income",OR(N124=3502,N124=3503)),1,"")</f>
        <v/>
      </c>
      <c r="Q124" s="14" t="str">
        <f>IF(AND(M124="High income",OR(N124=3504,N124=3505,N124=3506)),2,"")</f>
        <v/>
      </c>
      <c r="R124" s="14" t="str">
        <f>IF(AND(M124="Upper middle income",OR(N124=3502,N124=3503)),3,"")</f>
        <v/>
      </c>
      <c r="S124" s="14">
        <f>IF(AND(M124="Upper middle income",OR(N124=3504,N124=3505,N124=3506)),4,"")</f>
        <v>4</v>
      </c>
      <c r="T124" s="14" t="str">
        <f>IF(AND(M124="Lower middle income",OR(N124=3502,N124=3503,N124=3504)),5,"")</f>
        <v/>
      </c>
      <c r="U124" s="14" t="str">
        <f>IF(AND(M124="Lower middle income",OR(N124=3505,N124=3506)),6,"")</f>
        <v/>
      </c>
      <c r="V124" s="14" t="str">
        <f>IF(M124="Low income",7,"")</f>
        <v/>
      </c>
      <c r="W124" s="14">
        <f>MAX(P124:V124)</f>
        <v>4</v>
      </c>
    </row>
    <row r="125" spans="1:23" x14ac:dyDescent="0.3">
      <c r="A125" s="11">
        <v>85</v>
      </c>
      <c r="B125" s="11" t="s">
        <v>323</v>
      </c>
      <c r="C125" s="11" t="s">
        <v>322</v>
      </c>
      <c r="D125" s="11" t="s">
        <v>322</v>
      </c>
      <c r="G125" s="11" t="s">
        <v>32</v>
      </c>
      <c r="H125" s="14" t="s">
        <v>25</v>
      </c>
      <c r="I125" s="14">
        <v>3503</v>
      </c>
      <c r="J125" s="17">
        <v>3503.7988970672</v>
      </c>
      <c r="K125" s="18">
        <v>3503</v>
      </c>
      <c r="L125" s="19">
        <v>3503.7904929577498</v>
      </c>
      <c r="M125" s="30" t="s">
        <v>25</v>
      </c>
      <c r="N125" s="30">
        <v>3503</v>
      </c>
      <c r="O125" s="14"/>
      <c r="P125" s="14" t="str">
        <f>IF(AND(M125="High income",OR(N125=3502,N125=3503)),1,"")</f>
        <v/>
      </c>
      <c r="Q125" s="14" t="str">
        <f>IF(AND(M125="High income",OR(N125=3504,N125=3505,N125=3506)),2,"")</f>
        <v/>
      </c>
      <c r="R125" s="14" t="str">
        <f>IF(AND(M125="Upper middle income",OR(N125=3502,N125=3503)),3,"")</f>
        <v/>
      </c>
      <c r="S125" s="14" t="str">
        <f>IF(AND(M125="Upper middle income",OR(N125=3504,N125=3505,N125=3506)),4,"")</f>
        <v/>
      </c>
      <c r="T125" s="14">
        <f>IF(AND(M125="Lower middle income",OR(N125=3502,N125=3503,N125=3504)),5,"")</f>
        <v>5</v>
      </c>
      <c r="U125" s="14" t="str">
        <f>IF(AND(M125="Lower middle income",OR(N125=3505,N125=3506)),6,"")</f>
        <v/>
      </c>
      <c r="V125" s="14" t="str">
        <f>IF(M125="Low income",7,"")</f>
        <v/>
      </c>
      <c r="W125" s="14">
        <f>MAX(P125:V125)</f>
        <v>5</v>
      </c>
    </row>
    <row r="126" spans="1:23" x14ac:dyDescent="0.3">
      <c r="A126" s="11">
        <v>87</v>
      </c>
      <c r="B126" s="11" t="s">
        <v>346</v>
      </c>
      <c r="C126" s="11" t="s">
        <v>345</v>
      </c>
      <c r="D126" s="11" t="s">
        <v>345</v>
      </c>
      <c r="G126" s="11" t="s">
        <v>46</v>
      </c>
      <c r="H126" s="14" t="s">
        <v>25</v>
      </c>
      <c r="I126" s="14">
        <v>3503</v>
      </c>
      <c r="J126" s="17">
        <v>3502.51195561944</v>
      </c>
      <c r="K126" s="18">
        <v>3503</v>
      </c>
      <c r="L126" s="19">
        <v>3502.9391233811698</v>
      </c>
      <c r="M126" s="30" t="s">
        <v>25</v>
      </c>
      <c r="N126" s="30">
        <v>3503</v>
      </c>
      <c r="O126" s="14"/>
      <c r="P126" s="14" t="str">
        <f>IF(AND(M126="High income",OR(N126=3502,N126=3503)),1,"")</f>
        <v/>
      </c>
      <c r="Q126" s="14" t="str">
        <f>IF(AND(M126="High income",OR(N126=3504,N126=3505,N126=3506)),2,"")</f>
        <v/>
      </c>
      <c r="R126" s="14" t="str">
        <f>IF(AND(M126="Upper middle income",OR(N126=3502,N126=3503)),3,"")</f>
        <v/>
      </c>
      <c r="S126" s="14" t="str">
        <f>IF(AND(M126="Upper middle income",OR(N126=3504,N126=3505,N126=3506)),4,"")</f>
        <v/>
      </c>
      <c r="T126" s="14">
        <f>IF(AND(M126="Lower middle income",OR(N126=3502,N126=3503,N126=3504)),5,"")</f>
        <v>5</v>
      </c>
      <c r="U126" s="14" t="str">
        <f>IF(AND(M126="Lower middle income",OR(N126=3505,N126=3506)),6,"")</f>
        <v/>
      </c>
      <c r="V126" s="14" t="str">
        <f>IF(M126="Low income",7,"")</f>
        <v/>
      </c>
      <c r="W126" s="14">
        <f>MAX(P126:V126)</f>
        <v>5</v>
      </c>
    </row>
    <row r="127" spans="1:23" s="14" customFormat="1" x14ac:dyDescent="0.3">
      <c r="A127" s="11">
        <v>148</v>
      </c>
      <c r="B127" s="11" t="s">
        <v>518</v>
      </c>
      <c r="C127" s="11" t="s">
        <v>517</v>
      </c>
      <c r="D127" s="11" t="s">
        <v>517</v>
      </c>
      <c r="E127" s="11"/>
      <c r="F127" s="11"/>
      <c r="G127" s="11" t="s">
        <v>32</v>
      </c>
      <c r="H127" s="14" t="s">
        <v>25</v>
      </c>
      <c r="I127" s="14">
        <v>3503</v>
      </c>
      <c r="J127" s="17">
        <v>3503.4237953092502</v>
      </c>
      <c r="K127" s="18">
        <v>3503</v>
      </c>
      <c r="L127" s="19">
        <v>3503.4903288401802</v>
      </c>
      <c r="M127" s="30" t="s">
        <v>25</v>
      </c>
      <c r="N127" s="30">
        <v>3503</v>
      </c>
      <c r="P127" s="14" t="str">
        <f>IF(AND(M127="High income",OR(N127=3502,N127=3503)),1,"")</f>
        <v/>
      </c>
      <c r="Q127" s="14" t="str">
        <f>IF(AND(M127="High income",OR(N127=3504,N127=3505,N127=3506)),2,"")</f>
        <v/>
      </c>
      <c r="R127" s="14" t="str">
        <f>IF(AND(M127="Upper middle income",OR(N127=3502,N127=3503)),3,"")</f>
        <v/>
      </c>
      <c r="S127" s="14" t="str">
        <f>IF(AND(M127="Upper middle income",OR(N127=3504,N127=3505,N127=3506)),4,"")</f>
        <v/>
      </c>
      <c r="T127" s="14">
        <f>IF(AND(M127="Lower middle income",OR(N127=3502,N127=3503,N127=3504)),5,"")</f>
        <v>5</v>
      </c>
      <c r="U127" s="14" t="str">
        <f>IF(AND(M127="Lower middle income",OR(N127=3505,N127=3506)),6,"")</f>
        <v/>
      </c>
      <c r="V127" s="14" t="str">
        <f>IF(M127="Low income",7,"")</f>
        <v/>
      </c>
      <c r="W127" s="14">
        <f>MAX(P127:V127)</f>
        <v>5</v>
      </c>
    </row>
    <row r="128" spans="1:23" s="23" customFormat="1" x14ac:dyDescent="0.3">
      <c r="A128" s="14">
        <v>151</v>
      </c>
      <c r="B128" s="14" t="s">
        <v>541</v>
      </c>
      <c r="C128" s="14" t="s">
        <v>540</v>
      </c>
      <c r="D128" s="14" t="s">
        <v>540</v>
      </c>
      <c r="E128" s="14" t="s">
        <v>462</v>
      </c>
      <c r="F128" s="14" t="s">
        <v>577</v>
      </c>
      <c r="G128" s="14" t="s">
        <v>46</v>
      </c>
      <c r="H128" s="14" t="s">
        <v>25</v>
      </c>
      <c r="I128" s="14">
        <v>3503</v>
      </c>
      <c r="J128" s="17">
        <v>3504.13333333333</v>
      </c>
      <c r="K128" s="18">
        <v>3504.60791015625</v>
      </c>
      <c r="L128" s="17">
        <v>3504.49598625525</v>
      </c>
      <c r="M128" s="30" t="s">
        <v>25</v>
      </c>
      <c r="N128" s="30">
        <v>3503</v>
      </c>
      <c r="O128" s="15"/>
      <c r="P128" s="14" t="str">
        <f>IF(AND(M128="High income",OR(N128=3502,N128=3503)),1,"")</f>
        <v/>
      </c>
      <c r="Q128" s="14" t="str">
        <f>IF(AND(M128="High income",OR(N128=3504,N128=3505,N128=3506)),2,"")</f>
        <v/>
      </c>
      <c r="R128" s="14" t="str">
        <f>IF(AND(M128="Upper middle income",OR(N128=3502,N128=3503)),3,"")</f>
        <v/>
      </c>
      <c r="S128" s="14" t="str">
        <f>IF(AND(M128="Upper middle income",OR(N128=3504,N128=3505,N128=3506)),4,"")</f>
        <v/>
      </c>
      <c r="T128" s="14">
        <f>IF(AND(M128="Lower middle income",OR(N128=3502,N128=3503,N128=3504)),5,"")</f>
        <v>5</v>
      </c>
      <c r="U128" s="14" t="str">
        <f>IF(AND(M128="Lower middle income",OR(N128=3505,N128=3506)),6,"")</f>
        <v/>
      </c>
      <c r="V128" s="14" t="str">
        <f>IF(M128="Low income",7,"")</f>
        <v/>
      </c>
      <c r="W128" s="14">
        <f>MAX(P128:V128)</f>
        <v>5</v>
      </c>
    </row>
    <row r="129" spans="1:23" s="14" customFormat="1" x14ac:dyDescent="0.3">
      <c r="A129" s="11">
        <v>17</v>
      </c>
      <c r="B129" s="11" t="s">
        <v>87</v>
      </c>
      <c r="C129" s="11" t="s">
        <v>86</v>
      </c>
      <c r="D129" s="11" t="s">
        <v>86</v>
      </c>
      <c r="E129" s="11"/>
      <c r="F129" s="11"/>
      <c r="G129" s="11" t="s">
        <v>16</v>
      </c>
      <c r="H129" s="14" t="s">
        <v>25</v>
      </c>
      <c r="I129" s="14">
        <v>3504</v>
      </c>
      <c r="J129" s="17">
        <v>3504.2455288409701</v>
      </c>
      <c r="K129" s="18">
        <v>3505</v>
      </c>
      <c r="L129" s="19">
        <v>3504.63581800664</v>
      </c>
      <c r="M129" s="30" t="s">
        <v>25</v>
      </c>
      <c r="N129" s="30">
        <v>3504</v>
      </c>
      <c r="P129" s="14" t="str">
        <f>IF(AND(M129="High income",OR(N129=3502,N129=3503)),1,"")</f>
        <v/>
      </c>
      <c r="Q129" s="14" t="str">
        <f>IF(AND(M129="High income",OR(N129=3504,N129=3505,N129=3506)),2,"")</f>
        <v/>
      </c>
      <c r="R129" s="14" t="str">
        <f>IF(AND(M129="Upper middle income",OR(N129=3502,N129=3503)),3,"")</f>
        <v/>
      </c>
      <c r="S129" s="14" t="str">
        <f>IF(AND(M129="Upper middle income",OR(N129=3504,N129=3505,N129=3506)),4,"")</f>
        <v/>
      </c>
      <c r="T129" s="14">
        <f>IF(AND(M129="Lower middle income",OR(N129=3502,N129=3503,N129=3504)),5,"")</f>
        <v>5</v>
      </c>
      <c r="U129" s="14" t="str">
        <f>IF(AND(M129="Lower middle income",OR(N129=3505,N129=3506)),6,"")</f>
        <v/>
      </c>
      <c r="V129" s="14" t="str">
        <f>IF(M129="Low income",7,"")</f>
        <v/>
      </c>
      <c r="W129" s="14">
        <f>MAX(P129:V129)</f>
        <v>5</v>
      </c>
    </row>
    <row r="130" spans="1:23" x14ac:dyDescent="0.3">
      <c r="A130" s="14">
        <v>69</v>
      </c>
      <c r="B130" s="14" t="s">
        <v>274</v>
      </c>
      <c r="C130" s="14" t="s">
        <v>273</v>
      </c>
      <c r="D130" s="14" t="s">
        <v>273</v>
      </c>
      <c r="E130" s="14"/>
      <c r="F130" s="14"/>
      <c r="G130" s="14" t="s">
        <v>32</v>
      </c>
      <c r="H130" s="14" t="s">
        <v>25</v>
      </c>
      <c r="I130" s="14">
        <v>3504</v>
      </c>
      <c r="J130" s="17">
        <v>3504.63269718321</v>
      </c>
      <c r="K130" s="18">
        <v>3505</v>
      </c>
      <c r="L130" s="17">
        <v>3504.917908076</v>
      </c>
      <c r="M130" s="30" t="s">
        <v>25</v>
      </c>
      <c r="N130" s="30">
        <v>3504</v>
      </c>
      <c r="P130" s="14" t="str">
        <f>IF(AND(M130="High income",OR(N130=3502,N130=3503)),1,"")</f>
        <v/>
      </c>
      <c r="Q130" s="14" t="str">
        <f>IF(AND(M130="High income",OR(N130=3504,N130=3505,N130=3506)),2,"")</f>
        <v/>
      </c>
      <c r="R130" s="14" t="str">
        <f>IF(AND(M130="Upper middle income",OR(N130=3502,N130=3503)),3,"")</f>
        <v/>
      </c>
      <c r="S130" s="14" t="str">
        <f>IF(AND(M130="Upper middle income",OR(N130=3504,N130=3505,N130=3506)),4,"")</f>
        <v/>
      </c>
      <c r="T130" s="14">
        <f>IF(AND(M130="Lower middle income",OR(N130=3502,N130=3503,N130=3504)),5,"")</f>
        <v>5</v>
      </c>
      <c r="U130" s="14" t="str">
        <f>IF(AND(M130="Lower middle income",OR(N130=3505,N130=3506)),6,"")</f>
        <v/>
      </c>
      <c r="V130" s="14" t="str">
        <f>IF(M130="Low income",7,"")</f>
        <v/>
      </c>
      <c r="W130" s="14">
        <f>MAX(P130:V130)</f>
        <v>5</v>
      </c>
    </row>
    <row r="131" spans="1:23" x14ac:dyDescent="0.3">
      <c r="A131" s="11">
        <v>136</v>
      </c>
      <c r="B131" s="11" t="s">
        <v>433</v>
      </c>
      <c r="C131" s="11" t="s">
        <v>432</v>
      </c>
      <c r="D131" s="11" t="s">
        <v>432</v>
      </c>
      <c r="G131" s="11" t="s">
        <v>24</v>
      </c>
      <c r="H131" s="14" t="s">
        <v>25</v>
      </c>
      <c r="I131" s="14">
        <v>3504</v>
      </c>
      <c r="J131" s="17">
        <v>3504.25364547152</v>
      </c>
      <c r="K131" s="18">
        <v>3505</v>
      </c>
      <c r="L131" s="19">
        <v>3504.6169735855701</v>
      </c>
      <c r="M131" s="30" t="s">
        <v>25</v>
      </c>
      <c r="N131" s="30">
        <v>3504</v>
      </c>
      <c r="O131" s="14"/>
      <c r="P131" s="14" t="str">
        <f>IF(AND(M131="High income",OR(N131=3502,N131=3503)),1,"")</f>
        <v/>
      </c>
      <c r="Q131" s="14" t="str">
        <f>IF(AND(M131="High income",OR(N131=3504,N131=3505,N131=3506)),2,"")</f>
        <v/>
      </c>
      <c r="R131" s="14" t="str">
        <f>IF(AND(M131="Upper middle income",OR(N131=3502,N131=3503)),3,"")</f>
        <v/>
      </c>
      <c r="S131" s="14" t="str">
        <f>IF(AND(M131="Upper middle income",OR(N131=3504,N131=3505,N131=3506)),4,"")</f>
        <v/>
      </c>
      <c r="T131" s="14">
        <f>IF(AND(M131="Lower middle income",OR(N131=3502,N131=3503,N131=3504)),5,"")</f>
        <v>5</v>
      </c>
      <c r="U131" s="14" t="str">
        <f>IF(AND(M131="Lower middle income",OR(N131=3505,N131=3506)),6,"")</f>
        <v/>
      </c>
      <c r="V131" s="14" t="str">
        <f>IF(M131="Low income",7,"")</f>
        <v/>
      </c>
      <c r="W131" s="14">
        <f>MAX(P131:V131)</f>
        <v>5</v>
      </c>
    </row>
    <row r="132" spans="1:23" s="14" customFormat="1" x14ac:dyDescent="0.3">
      <c r="A132" s="11">
        <v>150</v>
      </c>
      <c r="B132" s="11" t="s">
        <v>527</v>
      </c>
      <c r="C132" s="11" t="s">
        <v>526</v>
      </c>
      <c r="D132" s="11" t="s">
        <v>526</v>
      </c>
      <c r="E132" s="11"/>
      <c r="F132" s="11"/>
      <c r="G132" s="11" t="s">
        <v>32</v>
      </c>
      <c r="H132" s="14" t="s">
        <v>25</v>
      </c>
      <c r="I132" s="14">
        <v>3504</v>
      </c>
      <c r="J132" s="17">
        <v>3504.2799312485599</v>
      </c>
      <c r="K132" s="18">
        <v>3504</v>
      </c>
      <c r="L132" s="19">
        <v>3504.3762135789302</v>
      </c>
      <c r="M132" s="30" t="s">
        <v>25</v>
      </c>
      <c r="N132" s="30">
        <v>3504</v>
      </c>
      <c r="P132" s="14" t="str">
        <f>IF(AND(M132="High income",OR(N132=3502,N132=3503)),1,"")</f>
        <v/>
      </c>
      <c r="Q132" s="14" t="str">
        <f>IF(AND(M132="High income",OR(N132=3504,N132=3505,N132=3506)),2,"")</f>
        <v/>
      </c>
      <c r="R132" s="14" t="str">
        <f>IF(AND(M132="Upper middle income",OR(N132=3502,N132=3503)),3,"")</f>
        <v/>
      </c>
      <c r="S132" s="14" t="str">
        <f>IF(AND(M132="Upper middle income",OR(N132=3504,N132=3505,N132=3506)),4,"")</f>
        <v/>
      </c>
      <c r="T132" s="14">
        <f>IF(AND(M132="Lower middle income",OR(N132=3502,N132=3503,N132=3504)),5,"")</f>
        <v>5</v>
      </c>
      <c r="U132" s="14" t="str">
        <f>IF(AND(M132="Lower middle income",OR(N132=3505,N132=3506)),6,"")</f>
        <v/>
      </c>
      <c r="V132" s="14" t="str">
        <f>IF(M132="Low income",7,"")</f>
        <v/>
      </c>
      <c r="W132" s="14">
        <f>MAX(P132:V132)</f>
        <v>5</v>
      </c>
    </row>
    <row r="133" spans="1:23" s="14" customFormat="1" x14ac:dyDescent="0.3">
      <c r="A133" s="11">
        <v>42</v>
      </c>
      <c r="B133" s="11" t="s">
        <v>474</v>
      </c>
      <c r="C133" s="11" t="s">
        <v>473</v>
      </c>
      <c r="D133" s="11" t="s">
        <v>473</v>
      </c>
      <c r="E133" s="11" t="s">
        <v>462</v>
      </c>
      <c r="F133" s="11"/>
      <c r="G133" s="11" t="s">
        <v>24</v>
      </c>
      <c r="H133" s="14" t="s">
        <v>25</v>
      </c>
      <c r="I133" s="14">
        <v>3505</v>
      </c>
      <c r="J133" s="17">
        <v>3505.1610666493898</v>
      </c>
      <c r="K133" s="18">
        <v>3505</v>
      </c>
      <c r="L133" s="19">
        <v>3505.0885165127802</v>
      </c>
      <c r="M133" s="30" t="s">
        <v>25</v>
      </c>
      <c r="N133" s="30">
        <v>3505</v>
      </c>
      <c r="P133" s="14" t="str">
        <f>IF(AND(M133="High income",OR(N133=3502,N133=3503)),1,"")</f>
        <v/>
      </c>
      <c r="Q133" s="14" t="str">
        <f>IF(AND(M133="High income",OR(N133=3504,N133=3505,N133=3506)),2,"")</f>
        <v/>
      </c>
      <c r="R133" s="14" t="str">
        <f>IF(AND(M133="Upper middle income",OR(N133=3502,N133=3503)),3,"")</f>
        <v/>
      </c>
      <c r="S133" s="14" t="str">
        <f>IF(AND(M133="Upper middle income",OR(N133=3504,N133=3505,N133=3506)),4,"")</f>
        <v/>
      </c>
      <c r="T133" s="14" t="str">
        <f>IF(AND(M133="Lower middle income",OR(N133=3502,N133=3503,N133=3504)),5,"")</f>
        <v/>
      </c>
      <c r="U133" s="14">
        <f>IF(AND(M133="Lower middle income",OR(N133=3505,N133=3506)),6,"")</f>
        <v>6</v>
      </c>
      <c r="V133" s="14" t="str">
        <f>IF(M133="Low income",7,"")</f>
        <v/>
      </c>
      <c r="W133" s="14">
        <f>MAX(P133:V133)</f>
        <v>6</v>
      </c>
    </row>
    <row r="134" spans="1:23" s="21" customFormat="1" x14ac:dyDescent="0.3">
      <c r="A134" s="11">
        <v>90</v>
      </c>
      <c r="B134" s="11" t="s">
        <v>319</v>
      </c>
      <c r="C134" s="11" t="s">
        <v>318</v>
      </c>
      <c r="D134" s="11" t="s">
        <v>318</v>
      </c>
      <c r="E134" s="11"/>
      <c r="F134" s="11"/>
      <c r="G134" s="11" t="s">
        <v>39</v>
      </c>
      <c r="H134" s="14" t="s">
        <v>25</v>
      </c>
      <c r="I134" s="14">
        <v>3505</v>
      </c>
      <c r="J134" s="17">
        <v>3505.1163771548299</v>
      </c>
      <c r="K134" s="18">
        <v>3505.0218505859398</v>
      </c>
      <c r="L134" s="19">
        <v>3505.3115828846398</v>
      </c>
      <c r="M134" s="30" t="s">
        <v>25</v>
      </c>
      <c r="N134" s="30">
        <v>3505</v>
      </c>
      <c r="O134" s="14"/>
      <c r="P134" s="14" t="str">
        <f>IF(AND(M134="High income",OR(N134=3502,N134=3503)),1,"")</f>
        <v/>
      </c>
      <c r="Q134" s="14" t="str">
        <f>IF(AND(M134="High income",OR(N134=3504,N134=3505,N134=3506)),2,"")</f>
        <v/>
      </c>
      <c r="R134" s="14" t="str">
        <f>IF(AND(M134="Upper middle income",OR(N134=3502,N134=3503)),3,"")</f>
        <v/>
      </c>
      <c r="S134" s="14" t="str">
        <f>IF(AND(M134="Upper middle income",OR(N134=3504,N134=3505,N134=3506)),4,"")</f>
        <v/>
      </c>
      <c r="T134" s="14" t="str">
        <f>IF(AND(M134="Lower middle income",OR(N134=3502,N134=3503,N134=3504)),5,"")</f>
        <v/>
      </c>
      <c r="U134" s="14">
        <f>IF(AND(M134="Lower middle income",OR(N134=3505,N134=3506)),6,"")</f>
        <v>6</v>
      </c>
      <c r="V134" s="14" t="str">
        <f>IF(M134="Low income",7,"")</f>
        <v/>
      </c>
      <c r="W134" s="14">
        <f>MAX(P134:V134)</f>
        <v>6</v>
      </c>
    </row>
    <row r="135" spans="1:23" x14ac:dyDescent="0.3">
      <c r="A135" s="11">
        <v>219</v>
      </c>
      <c r="B135" s="11" t="s">
        <v>373</v>
      </c>
      <c r="C135" s="11" t="s">
        <v>372</v>
      </c>
      <c r="D135" s="11" t="s">
        <v>372</v>
      </c>
      <c r="G135" s="11" t="s">
        <v>16</v>
      </c>
      <c r="H135" s="14" t="s">
        <v>25</v>
      </c>
      <c r="I135" s="14">
        <v>3505</v>
      </c>
      <c r="J135" s="17">
        <v>3505.1466515412299</v>
      </c>
      <c r="K135" s="18">
        <v>3505</v>
      </c>
      <c r="L135" s="19">
        <v>3504.9318665139499</v>
      </c>
      <c r="M135" s="30" t="s">
        <v>25</v>
      </c>
      <c r="N135" s="30">
        <v>3505</v>
      </c>
      <c r="O135" s="14"/>
      <c r="P135" s="14" t="str">
        <f>IF(AND(M135="High income",OR(N135=3502,N135=3503)),1,"")</f>
        <v/>
      </c>
      <c r="Q135" s="14" t="str">
        <f>IF(AND(M135="High income",OR(N135=3504,N135=3505,N135=3506)),2,"")</f>
        <v/>
      </c>
      <c r="R135" s="14" t="str">
        <f>IF(AND(M135="Upper middle income",OR(N135=3502,N135=3503)),3,"")</f>
        <v/>
      </c>
      <c r="S135" s="14" t="str">
        <f>IF(AND(M135="Upper middle income",OR(N135=3504,N135=3505,N135=3506)),4,"")</f>
        <v/>
      </c>
      <c r="T135" s="14" t="str">
        <f>IF(AND(M135="Lower middle income",OR(N135=3502,N135=3503,N135=3504)),5,"")</f>
        <v/>
      </c>
      <c r="U135" s="14">
        <f>IF(AND(M135="Lower middle income",OR(N135=3505,N135=3506)),6,"")</f>
        <v>6</v>
      </c>
      <c r="V135" s="14" t="str">
        <f>IF(M135="Low income",7,"")</f>
        <v/>
      </c>
      <c r="W135" s="14">
        <f>MAX(P135:V135)</f>
        <v>6</v>
      </c>
    </row>
    <row r="136" spans="1:23" x14ac:dyDescent="0.3">
      <c r="A136" s="11">
        <v>121</v>
      </c>
      <c r="B136" s="11" t="s">
        <v>435</v>
      </c>
      <c r="C136" s="11" t="s">
        <v>434</v>
      </c>
      <c r="D136" s="11" t="s">
        <v>434</v>
      </c>
      <c r="G136" s="11" t="s">
        <v>24</v>
      </c>
      <c r="H136" s="14" t="s">
        <v>25</v>
      </c>
      <c r="I136" s="14">
        <v>3505</v>
      </c>
      <c r="J136" s="17">
        <v>3505.0294178754202</v>
      </c>
      <c r="K136" s="18">
        <v>3505</v>
      </c>
      <c r="L136" s="19">
        <v>3505.1333820761101</v>
      </c>
      <c r="M136" s="30" t="s">
        <v>25</v>
      </c>
      <c r="N136" s="30">
        <v>3505</v>
      </c>
      <c r="O136" s="14"/>
      <c r="P136" s="14" t="str">
        <f>IF(AND(M136="High income",OR(N136=3502,N136=3503)),1,"")</f>
        <v/>
      </c>
      <c r="Q136" s="14" t="str">
        <f>IF(AND(M136="High income",OR(N136=3504,N136=3505,N136=3506)),2,"")</f>
        <v/>
      </c>
      <c r="R136" s="14" t="str">
        <f>IF(AND(M136="Upper middle income",OR(N136=3502,N136=3503)),3,"")</f>
        <v/>
      </c>
      <c r="S136" s="14" t="str">
        <f>IF(AND(M136="Upper middle income",OR(N136=3504,N136=3505,N136=3506)),4,"")</f>
        <v/>
      </c>
      <c r="T136" s="14" t="str">
        <f>IF(AND(M136="Lower middle income",OR(N136=3502,N136=3503,N136=3504)),5,"")</f>
        <v/>
      </c>
      <c r="U136" s="14">
        <f>IF(AND(M136="Lower middle income",OR(N136=3505,N136=3506)),6,"")</f>
        <v>6</v>
      </c>
      <c r="V136" s="14" t="str">
        <f>IF(M136="Low income",7,"")</f>
        <v/>
      </c>
      <c r="W136" s="14">
        <f>MAX(P136:V136)</f>
        <v>6</v>
      </c>
    </row>
    <row r="137" spans="1:23" x14ac:dyDescent="0.3">
      <c r="A137" s="11">
        <v>171</v>
      </c>
      <c r="B137" s="11" t="s">
        <v>506</v>
      </c>
      <c r="C137" s="11" t="s">
        <v>505</v>
      </c>
      <c r="D137" s="11" t="s">
        <v>505</v>
      </c>
      <c r="G137" s="11" t="s">
        <v>39</v>
      </c>
      <c r="H137" s="14" t="s">
        <v>25</v>
      </c>
      <c r="I137" s="14">
        <v>3505</v>
      </c>
      <c r="J137" s="17">
        <v>3505.01233669366</v>
      </c>
      <c r="K137" s="18">
        <v>3505</v>
      </c>
      <c r="L137" s="19">
        <v>3504.98014733022</v>
      </c>
      <c r="M137" s="30" t="s">
        <v>25</v>
      </c>
      <c r="N137" s="30">
        <v>3505</v>
      </c>
      <c r="O137" s="14"/>
      <c r="P137" s="14" t="str">
        <f>IF(AND(M137="High income",OR(N137=3502,N137=3503)),1,"")</f>
        <v/>
      </c>
      <c r="Q137" s="14" t="str">
        <f>IF(AND(M137="High income",OR(N137=3504,N137=3505,N137=3506)),2,"")</f>
        <v/>
      </c>
      <c r="R137" s="14" t="str">
        <f>IF(AND(M137="Upper middle income",OR(N137=3502,N137=3503)),3,"")</f>
        <v/>
      </c>
      <c r="S137" s="14" t="str">
        <f>IF(AND(M137="Upper middle income",OR(N137=3504,N137=3505,N137=3506)),4,"")</f>
        <v/>
      </c>
      <c r="T137" s="14" t="str">
        <f>IF(AND(M137="Lower middle income",OR(N137=3502,N137=3503,N137=3504)),5,"")</f>
        <v/>
      </c>
      <c r="U137" s="14">
        <f>IF(AND(M137="Lower middle income",OR(N137=3505,N137=3506)),6,"")</f>
        <v>6</v>
      </c>
      <c r="V137" s="14" t="str">
        <f>IF(M137="Low income",7,"")</f>
        <v/>
      </c>
      <c r="W137" s="14">
        <f>MAX(P137:V137)</f>
        <v>6</v>
      </c>
    </row>
    <row r="138" spans="1:23" s="23" customFormat="1" x14ac:dyDescent="0.3">
      <c r="A138" s="11">
        <v>105</v>
      </c>
      <c r="B138" s="11" t="s">
        <v>416</v>
      </c>
      <c r="C138" s="11" t="s">
        <v>415</v>
      </c>
      <c r="D138" s="11" t="s">
        <v>415</v>
      </c>
      <c r="E138" s="11"/>
      <c r="F138" s="11"/>
      <c r="G138" s="11" t="s">
        <v>39</v>
      </c>
      <c r="H138" s="14" t="s">
        <v>25</v>
      </c>
      <c r="I138" s="14">
        <v>3505</v>
      </c>
      <c r="J138" s="17">
        <v>3504.8104590264902</v>
      </c>
      <c r="K138" s="18">
        <v>3505</v>
      </c>
      <c r="L138" s="19">
        <v>3505</v>
      </c>
      <c r="M138" s="30" t="s">
        <v>25</v>
      </c>
      <c r="N138" s="30">
        <v>3505</v>
      </c>
      <c r="O138" s="14"/>
      <c r="P138" s="14" t="str">
        <f>IF(AND(M138="High income",OR(N138=3502,N138=3503)),1,"")</f>
        <v/>
      </c>
      <c r="Q138" s="14" t="str">
        <f>IF(AND(M138="High income",OR(N138=3504,N138=3505,N138=3506)),2,"")</f>
        <v/>
      </c>
      <c r="R138" s="14" t="str">
        <f>IF(AND(M138="Upper middle income",OR(N138=3502,N138=3503)),3,"")</f>
        <v/>
      </c>
      <c r="S138" s="14" t="str">
        <f>IF(AND(M138="Upper middle income",OR(N138=3504,N138=3505,N138=3506)),4,"")</f>
        <v/>
      </c>
      <c r="T138" s="14" t="str">
        <f>IF(AND(M138="Lower middle income",OR(N138=3502,N138=3503,N138=3504)),5,"")</f>
        <v/>
      </c>
      <c r="U138" s="14">
        <f>IF(AND(M138="Lower middle income",OR(N138=3505,N138=3506)),6,"")</f>
        <v>6</v>
      </c>
      <c r="V138" s="14" t="str">
        <f>IF(M138="Low income",7,"")</f>
        <v/>
      </c>
      <c r="W138" s="14">
        <f>MAX(P138:V138)</f>
        <v>6</v>
      </c>
    </row>
    <row r="139" spans="1:23" x14ac:dyDescent="0.3">
      <c r="A139" s="14">
        <v>153</v>
      </c>
      <c r="B139" s="14" t="s">
        <v>173</v>
      </c>
      <c r="C139" s="14" t="s">
        <v>172</v>
      </c>
      <c r="D139" s="14" t="s">
        <v>172</v>
      </c>
      <c r="E139" s="14"/>
      <c r="F139" s="14"/>
      <c r="G139" s="14"/>
      <c r="K139" s="18">
        <v>3505</v>
      </c>
      <c r="L139" s="17">
        <v>3505.3636363636401</v>
      </c>
      <c r="M139" s="31" t="s">
        <v>25</v>
      </c>
      <c r="N139" s="32">
        <v>3505</v>
      </c>
      <c r="O139" s="15" t="s">
        <v>596</v>
      </c>
      <c r="P139" s="14" t="str">
        <f>IF(AND(M139="High income",OR(N139=3502,N139=3503)),1,"")</f>
        <v/>
      </c>
      <c r="Q139" s="14" t="str">
        <f>IF(AND(M139="High income",OR(N139=3504,N139=3505,N139=3506)),2,"")</f>
        <v/>
      </c>
      <c r="R139" s="14" t="str">
        <f>IF(AND(M139="Upper middle income",OR(N139=3502,N139=3503)),3,"")</f>
        <v/>
      </c>
      <c r="S139" s="14" t="str">
        <f>IF(AND(M139="Upper middle income",OR(N139=3504,N139=3505,N139=3506)),4,"")</f>
        <v/>
      </c>
      <c r="T139" s="14" t="str">
        <f>IF(AND(M139="Lower middle income",OR(N139=3502,N139=3503,N139=3504)),5,"")</f>
        <v/>
      </c>
      <c r="U139" s="14">
        <f>IF(AND(M139="Lower middle income",OR(N139=3505,N139=3506)),6,"")</f>
        <v>6</v>
      </c>
      <c r="V139" s="14" t="str">
        <f>IF(M139="Low income",7,"")</f>
        <v/>
      </c>
      <c r="W139" s="14">
        <f>MAX(P139:V139)</f>
        <v>6</v>
      </c>
    </row>
    <row r="140" spans="1:23" x14ac:dyDescent="0.3">
      <c r="A140" s="11">
        <v>6</v>
      </c>
      <c r="B140" s="11" t="s">
        <v>23</v>
      </c>
      <c r="C140" s="11" t="s">
        <v>22</v>
      </c>
      <c r="D140" s="11" t="s">
        <v>22</v>
      </c>
      <c r="G140" s="11" t="s">
        <v>24</v>
      </c>
      <c r="H140" s="14" t="s">
        <v>25</v>
      </c>
      <c r="I140" s="14">
        <v>3506</v>
      </c>
      <c r="J140" s="17">
        <v>3505.6155753451199</v>
      </c>
      <c r="K140" s="18">
        <v>3506</v>
      </c>
      <c r="L140" s="19">
        <v>3505.41593225308</v>
      </c>
      <c r="M140" s="30" t="s">
        <v>25</v>
      </c>
      <c r="N140" s="30">
        <v>3506</v>
      </c>
      <c r="O140" s="14"/>
      <c r="P140" s="14" t="str">
        <f>IF(AND(M140="High income",OR(N140=3502,N140=3503)),1,"")</f>
        <v/>
      </c>
      <c r="Q140" s="14" t="str">
        <f>IF(AND(M140="High income",OR(N140=3504,N140=3505,N140=3506)),2,"")</f>
        <v/>
      </c>
      <c r="R140" s="14" t="str">
        <f>IF(AND(M140="Upper middle income",OR(N140=3502,N140=3503)),3,"")</f>
        <v/>
      </c>
      <c r="S140" s="14" t="str">
        <f>IF(AND(M140="Upper middle income",OR(N140=3504,N140=3505,N140=3506)),4,"")</f>
        <v/>
      </c>
      <c r="T140" s="14" t="str">
        <f>IF(AND(M140="Lower middle income",OR(N140=3502,N140=3503,N140=3504)),5,"")</f>
        <v/>
      </c>
      <c r="U140" s="14">
        <f>IF(AND(M140="Lower middle income",OR(N140=3505,N140=3506)),6,"")</f>
        <v>6</v>
      </c>
      <c r="V140" s="14" t="str">
        <f>IF(M140="Low income",7,"")</f>
        <v/>
      </c>
      <c r="W140" s="14">
        <f>MAX(P140:V140)</f>
        <v>6</v>
      </c>
    </row>
    <row r="141" spans="1:23" x14ac:dyDescent="0.3">
      <c r="A141" s="11">
        <v>11</v>
      </c>
      <c r="B141" s="11" t="s">
        <v>68</v>
      </c>
      <c r="C141" s="11" t="s">
        <v>67</v>
      </c>
      <c r="D141" s="11" t="s">
        <v>67</v>
      </c>
      <c r="G141" s="11" t="s">
        <v>20</v>
      </c>
      <c r="H141" s="14" t="s">
        <v>25</v>
      </c>
      <c r="I141" s="14">
        <v>3506</v>
      </c>
      <c r="J141" s="17">
        <v>3505.9947620764001</v>
      </c>
      <c r="K141" s="18">
        <v>3506</v>
      </c>
      <c r="L141" s="19">
        <v>3505.9836063881999</v>
      </c>
      <c r="M141" s="30" t="s">
        <v>25</v>
      </c>
      <c r="N141" s="30">
        <v>3506</v>
      </c>
      <c r="O141" s="14"/>
      <c r="P141" s="14" t="str">
        <f>IF(AND(M141="High income",OR(N141=3502,N141=3503)),1,"")</f>
        <v/>
      </c>
      <c r="Q141" s="14" t="str">
        <f>IF(AND(M141="High income",OR(N141=3504,N141=3505,N141=3506)),2,"")</f>
        <v/>
      </c>
      <c r="R141" s="14" t="str">
        <f>IF(AND(M141="Upper middle income",OR(N141=3502,N141=3503)),3,"")</f>
        <v/>
      </c>
      <c r="S141" s="14" t="str">
        <f>IF(AND(M141="Upper middle income",OR(N141=3504,N141=3505,N141=3506)),4,"")</f>
        <v/>
      </c>
      <c r="T141" s="14" t="str">
        <f>IF(AND(M141="Lower middle income",OR(N141=3502,N141=3503,N141=3504)),5,"")</f>
        <v/>
      </c>
      <c r="U141" s="14">
        <f>IF(AND(M141="Lower middle income",OR(N141=3505,N141=3506)),6,"")</f>
        <v>6</v>
      </c>
      <c r="V141" s="14" t="str">
        <f>IF(M141="Low income",7,"")</f>
        <v/>
      </c>
      <c r="W141" s="14">
        <f>MAX(P141:V141)</f>
        <v>6</v>
      </c>
    </row>
    <row r="142" spans="1:23" s="14" customFormat="1" x14ac:dyDescent="0.3">
      <c r="A142" s="11">
        <v>16</v>
      </c>
      <c r="B142" s="11" t="s">
        <v>95</v>
      </c>
      <c r="C142" s="11" t="s">
        <v>94</v>
      </c>
      <c r="D142" s="11" t="s">
        <v>94</v>
      </c>
      <c r="E142" s="11" t="s">
        <v>462</v>
      </c>
      <c r="F142" s="11"/>
      <c r="G142" s="11" t="s">
        <v>20</v>
      </c>
      <c r="H142" s="14" t="s">
        <v>25</v>
      </c>
      <c r="I142" s="14">
        <v>3506</v>
      </c>
      <c r="J142" s="17">
        <v>3506</v>
      </c>
      <c r="K142" s="18">
        <v>3506</v>
      </c>
      <c r="L142" s="19">
        <v>3506</v>
      </c>
      <c r="M142" s="30" t="s">
        <v>25</v>
      </c>
      <c r="N142" s="30">
        <v>3506</v>
      </c>
      <c r="P142" s="14" t="str">
        <f>IF(AND(M142="High income",OR(N142=3502,N142=3503)),1,"")</f>
        <v/>
      </c>
      <c r="Q142" s="14" t="str">
        <f>IF(AND(M142="High income",OR(N142=3504,N142=3505,N142=3506)),2,"")</f>
        <v/>
      </c>
      <c r="R142" s="14" t="str">
        <f>IF(AND(M142="Upper middle income",OR(N142=3502,N142=3503)),3,"")</f>
        <v/>
      </c>
      <c r="S142" s="14" t="str">
        <f>IF(AND(M142="Upper middle income",OR(N142=3504,N142=3505,N142=3506)),4,"")</f>
        <v/>
      </c>
      <c r="T142" s="14" t="str">
        <f>IF(AND(M142="Lower middle income",OR(N142=3502,N142=3503,N142=3504)),5,"")</f>
        <v/>
      </c>
      <c r="U142" s="14">
        <f>IF(AND(M142="Lower middle income",OR(N142=3505,N142=3506)),6,"")</f>
        <v>6</v>
      </c>
      <c r="V142" s="14" t="str">
        <f>IF(M142="Low income",7,"")</f>
        <v/>
      </c>
      <c r="W142" s="14">
        <f>MAX(P142:V142)</f>
        <v>6</v>
      </c>
    </row>
    <row r="143" spans="1:23" s="14" customFormat="1" x14ac:dyDescent="0.3">
      <c r="A143" s="11">
        <v>26</v>
      </c>
      <c r="B143" s="11" t="s">
        <v>276</v>
      </c>
      <c r="C143" s="11" t="s">
        <v>275</v>
      </c>
      <c r="D143" s="11" t="s">
        <v>275</v>
      </c>
      <c r="E143" s="11"/>
      <c r="F143" s="11"/>
      <c r="G143" s="11" t="s">
        <v>46</v>
      </c>
      <c r="H143" s="14" t="s">
        <v>25</v>
      </c>
      <c r="I143" s="14">
        <v>3506</v>
      </c>
      <c r="J143" s="17">
        <v>3505.5458519635199</v>
      </c>
      <c r="K143" s="18">
        <v>3506</v>
      </c>
      <c r="L143" s="19">
        <v>3505.53736386331</v>
      </c>
      <c r="M143" s="30" t="s">
        <v>25</v>
      </c>
      <c r="N143" s="30">
        <v>3506</v>
      </c>
      <c r="P143" s="14" t="str">
        <f>IF(AND(M143="High income",OR(N143=3502,N143=3503)),1,"")</f>
        <v/>
      </c>
      <c r="Q143" s="14" t="str">
        <f>IF(AND(M143="High income",OR(N143=3504,N143=3505,N143=3506)),2,"")</f>
        <v/>
      </c>
      <c r="R143" s="14" t="str">
        <f>IF(AND(M143="Upper middle income",OR(N143=3502,N143=3503)),3,"")</f>
        <v/>
      </c>
      <c r="S143" s="14" t="str">
        <f>IF(AND(M143="Upper middle income",OR(N143=3504,N143=3505,N143=3506)),4,"")</f>
        <v/>
      </c>
      <c r="T143" s="14" t="str">
        <f>IF(AND(M143="Lower middle income",OR(N143=3502,N143=3503,N143=3504)),5,"")</f>
        <v/>
      </c>
      <c r="U143" s="14">
        <f>IF(AND(M143="Lower middle income",OR(N143=3505,N143=3506)),6,"")</f>
        <v>6</v>
      </c>
      <c r="V143" s="14" t="str">
        <f>IF(M143="Low income",7,"")</f>
        <v/>
      </c>
      <c r="W143" s="14">
        <f>MAX(P143:V143)</f>
        <v>6</v>
      </c>
    </row>
    <row r="144" spans="1:23" x14ac:dyDescent="0.3">
      <c r="A144" s="11">
        <v>27</v>
      </c>
      <c r="B144" s="11" t="s">
        <v>117</v>
      </c>
      <c r="C144" s="11" t="s">
        <v>116</v>
      </c>
      <c r="D144" s="11" t="s">
        <v>116</v>
      </c>
      <c r="G144" s="11" t="s">
        <v>24</v>
      </c>
      <c r="H144" s="14" t="s">
        <v>25</v>
      </c>
      <c r="I144" s="14">
        <v>3506</v>
      </c>
      <c r="J144" s="17">
        <v>3505.87012122738</v>
      </c>
      <c r="K144" s="18">
        <v>3506</v>
      </c>
      <c r="L144" s="19">
        <v>3505.68087301486</v>
      </c>
      <c r="M144" s="30" t="s">
        <v>25</v>
      </c>
      <c r="N144" s="30">
        <v>3506</v>
      </c>
      <c r="O144" s="14"/>
      <c r="P144" s="14" t="str">
        <f>IF(AND(M144="High income",OR(N144=3502,N144=3503)),1,"")</f>
        <v/>
      </c>
      <c r="Q144" s="14" t="str">
        <f>IF(AND(M144="High income",OR(N144=3504,N144=3505,N144=3506)),2,"")</f>
        <v/>
      </c>
      <c r="R144" s="14" t="str">
        <f>IF(AND(M144="Upper middle income",OR(N144=3502,N144=3503)),3,"")</f>
        <v/>
      </c>
      <c r="S144" s="14" t="str">
        <f>IF(AND(M144="Upper middle income",OR(N144=3504,N144=3505,N144=3506)),4,"")</f>
        <v/>
      </c>
      <c r="T144" s="14" t="str">
        <f>IF(AND(M144="Lower middle income",OR(N144=3502,N144=3503,N144=3504)),5,"")</f>
        <v/>
      </c>
      <c r="U144" s="14">
        <f>IF(AND(M144="Lower middle income",OR(N144=3505,N144=3506)),6,"")</f>
        <v>6</v>
      </c>
      <c r="V144" s="14" t="str">
        <f>IF(M144="Low income",7,"")</f>
        <v/>
      </c>
      <c r="W144" s="14">
        <f>MAX(P144:V144)</f>
        <v>6</v>
      </c>
    </row>
    <row r="145" spans="1:23" x14ac:dyDescent="0.3">
      <c r="A145" s="11">
        <v>46</v>
      </c>
      <c r="B145" s="11" t="s">
        <v>121</v>
      </c>
      <c r="C145" s="11" t="s">
        <v>120</v>
      </c>
      <c r="D145" s="11" t="s">
        <v>120</v>
      </c>
      <c r="G145" s="11" t="s">
        <v>24</v>
      </c>
      <c r="H145" s="14" t="s">
        <v>25</v>
      </c>
      <c r="I145" s="14">
        <v>3506</v>
      </c>
      <c r="J145" s="17">
        <v>3505.9693200663401</v>
      </c>
      <c r="K145" s="18">
        <v>3506</v>
      </c>
      <c r="L145" s="19">
        <v>3505.7124633110102</v>
      </c>
      <c r="M145" s="30" t="s">
        <v>25</v>
      </c>
      <c r="N145" s="30">
        <v>3506</v>
      </c>
      <c r="O145" s="14"/>
      <c r="P145" s="14" t="str">
        <f>IF(AND(M145="High income",OR(N145=3502,N145=3503)),1,"")</f>
        <v/>
      </c>
      <c r="Q145" s="14" t="str">
        <f>IF(AND(M145="High income",OR(N145=3504,N145=3505,N145=3506)),2,"")</f>
        <v/>
      </c>
      <c r="R145" s="14" t="str">
        <f>IF(AND(M145="Upper middle income",OR(N145=3502,N145=3503)),3,"")</f>
        <v/>
      </c>
      <c r="S145" s="14" t="str">
        <f>IF(AND(M145="Upper middle income",OR(N145=3504,N145=3505,N145=3506)),4,"")</f>
        <v/>
      </c>
      <c r="T145" s="14" t="str">
        <f>IF(AND(M145="Lower middle income",OR(N145=3502,N145=3503,N145=3504)),5,"")</f>
        <v/>
      </c>
      <c r="U145" s="14">
        <f>IF(AND(M145="Lower middle income",OR(N145=3505,N145=3506)),6,"")</f>
        <v>6</v>
      </c>
      <c r="V145" s="14" t="str">
        <f>IF(M145="Low income",7,"")</f>
        <v/>
      </c>
      <c r="W145" s="14">
        <f>MAX(P145:V145)</f>
        <v>6</v>
      </c>
    </row>
    <row r="146" spans="1:23" x14ac:dyDescent="0.3">
      <c r="A146" s="11">
        <v>36</v>
      </c>
      <c r="B146" s="11" t="s">
        <v>115</v>
      </c>
      <c r="C146" s="11" t="s">
        <v>114</v>
      </c>
      <c r="D146" s="11" t="s">
        <v>114</v>
      </c>
      <c r="G146" s="11" t="s">
        <v>24</v>
      </c>
      <c r="H146" s="14" t="s">
        <v>25</v>
      </c>
      <c r="I146" s="14">
        <v>3506</v>
      </c>
      <c r="J146" s="17">
        <v>3505.6967464610202</v>
      </c>
      <c r="K146" s="18">
        <v>3506</v>
      </c>
      <c r="L146" s="19">
        <v>3505.7287986514998</v>
      </c>
      <c r="M146" s="30" t="s">
        <v>25</v>
      </c>
      <c r="N146" s="30">
        <v>3506</v>
      </c>
      <c r="O146" s="14"/>
      <c r="P146" s="14" t="str">
        <f>IF(AND(M146="High income",OR(N146=3502,N146=3503)),1,"")</f>
        <v/>
      </c>
      <c r="Q146" s="14" t="str">
        <f>IF(AND(M146="High income",OR(N146=3504,N146=3505,N146=3506)),2,"")</f>
        <v/>
      </c>
      <c r="R146" s="14" t="str">
        <f>IF(AND(M146="Upper middle income",OR(N146=3502,N146=3503)),3,"")</f>
        <v/>
      </c>
      <c r="S146" s="14" t="str">
        <f>IF(AND(M146="Upper middle income",OR(N146=3504,N146=3505,N146=3506)),4,"")</f>
        <v/>
      </c>
      <c r="T146" s="14" t="str">
        <f>IF(AND(M146="Lower middle income",OR(N146=3502,N146=3503,N146=3504)),5,"")</f>
        <v/>
      </c>
      <c r="U146" s="14">
        <f>IF(AND(M146="Lower middle income",OR(N146=3505,N146=3506)),6,"")</f>
        <v>6</v>
      </c>
      <c r="V146" s="14" t="str">
        <f>IF(M146="Low income",7,"")</f>
        <v/>
      </c>
      <c r="W146" s="14">
        <f>MAX(P146:V146)</f>
        <v>6</v>
      </c>
    </row>
    <row r="147" spans="1:23" x14ac:dyDescent="0.3">
      <c r="A147" s="11">
        <v>186</v>
      </c>
      <c r="B147" s="11" t="s">
        <v>168</v>
      </c>
      <c r="C147" s="11" t="s">
        <v>167</v>
      </c>
      <c r="D147" s="11" t="s">
        <v>167</v>
      </c>
      <c r="G147" s="11" t="s">
        <v>39</v>
      </c>
      <c r="H147" s="14" t="s">
        <v>25</v>
      </c>
      <c r="I147" s="14">
        <v>3506</v>
      </c>
      <c r="J147" s="17">
        <v>3505.6880259710501</v>
      </c>
      <c r="K147" s="18">
        <v>3506</v>
      </c>
      <c r="L147" s="19">
        <v>3505.3301100005001</v>
      </c>
      <c r="M147" s="30" t="s">
        <v>25</v>
      </c>
      <c r="N147" s="30">
        <v>3506</v>
      </c>
      <c r="O147" s="14"/>
      <c r="P147" s="14" t="str">
        <f>IF(AND(M147="High income",OR(N147=3502,N147=3503)),1,"")</f>
        <v/>
      </c>
      <c r="Q147" s="14" t="str">
        <f>IF(AND(M147="High income",OR(N147=3504,N147=3505,N147=3506)),2,"")</f>
        <v/>
      </c>
      <c r="R147" s="14" t="str">
        <f>IF(AND(M147="Upper middle income",OR(N147=3502,N147=3503)),3,"")</f>
        <v/>
      </c>
      <c r="S147" s="14" t="str">
        <f>IF(AND(M147="Upper middle income",OR(N147=3504,N147=3505,N147=3506)),4,"")</f>
        <v/>
      </c>
      <c r="T147" s="14" t="str">
        <f>IF(AND(M147="Lower middle income",OR(N147=3502,N147=3503,N147=3504)),5,"")</f>
        <v/>
      </c>
      <c r="U147" s="14">
        <f>IF(AND(M147="Lower middle income",OR(N147=3505,N147=3506)),6,"")</f>
        <v>6</v>
      </c>
      <c r="V147" s="14" t="str">
        <f>IF(M147="Low income",7,"")</f>
        <v/>
      </c>
      <c r="W147" s="14">
        <f>MAX(P147:V147)</f>
        <v>6</v>
      </c>
    </row>
    <row r="148" spans="1:23" x14ac:dyDescent="0.3">
      <c r="A148" s="11">
        <v>41</v>
      </c>
      <c r="B148" s="11" t="s">
        <v>447</v>
      </c>
      <c r="C148" s="11" t="s">
        <v>446</v>
      </c>
      <c r="D148" s="11" t="s">
        <v>446</v>
      </c>
      <c r="G148" s="11" t="s">
        <v>16</v>
      </c>
      <c r="H148" s="14" t="s">
        <v>25</v>
      </c>
      <c r="I148" s="14">
        <v>3506</v>
      </c>
      <c r="J148" s="17">
        <v>3505.72413935441</v>
      </c>
      <c r="K148" s="18">
        <v>3506</v>
      </c>
      <c r="L148" s="19">
        <v>3505.7003202892502</v>
      </c>
      <c r="M148" s="30" t="s">
        <v>25</v>
      </c>
      <c r="N148" s="30">
        <v>3506</v>
      </c>
      <c r="O148" s="14"/>
      <c r="P148" s="14" t="str">
        <f>IF(AND(M148="High income",OR(N148=3502,N148=3503)),1,"")</f>
        <v/>
      </c>
      <c r="Q148" s="14" t="str">
        <f>IF(AND(M148="High income",OR(N148=3504,N148=3505,N148=3506)),2,"")</f>
        <v/>
      </c>
      <c r="R148" s="14" t="str">
        <f>IF(AND(M148="Upper middle income",OR(N148=3502,N148=3503)),3,"")</f>
        <v/>
      </c>
      <c r="S148" s="14" t="str">
        <f>IF(AND(M148="Upper middle income",OR(N148=3504,N148=3505,N148=3506)),4,"")</f>
        <v/>
      </c>
      <c r="T148" s="14" t="str">
        <f>IF(AND(M148="Lower middle income",OR(N148=3502,N148=3503,N148=3504)),5,"")</f>
        <v/>
      </c>
      <c r="U148" s="14">
        <f>IF(AND(M148="Lower middle income",OR(N148=3505,N148=3506)),6,"")</f>
        <v>6</v>
      </c>
      <c r="V148" s="14" t="str">
        <f>IF(M148="Low income",7,"")</f>
        <v/>
      </c>
      <c r="W148" s="14">
        <f>MAX(P148:V148)</f>
        <v>6</v>
      </c>
    </row>
    <row r="149" spans="1:23" x14ac:dyDescent="0.3">
      <c r="A149" s="11">
        <v>51</v>
      </c>
      <c r="B149" s="11" t="s">
        <v>201</v>
      </c>
      <c r="C149" s="11" t="s">
        <v>200</v>
      </c>
      <c r="D149" s="11" t="s">
        <v>200</v>
      </c>
      <c r="G149" s="11" t="s">
        <v>24</v>
      </c>
      <c r="H149" s="14" t="s">
        <v>25</v>
      </c>
      <c r="I149" s="14">
        <v>3506</v>
      </c>
      <c r="J149" s="17">
        <v>3505.6105918885601</v>
      </c>
      <c r="K149" s="18">
        <v>3506</v>
      </c>
      <c r="L149" s="19">
        <v>3505.6981701475602</v>
      </c>
      <c r="M149" s="30" t="s">
        <v>25</v>
      </c>
      <c r="N149" s="30">
        <v>3506</v>
      </c>
      <c r="O149" s="14"/>
      <c r="P149" s="14" t="str">
        <f>IF(AND(M149="High income",OR(N149=3502,N149=3503)),1,"")</f>
        <v/>
      </c>
      <c r="Q149" s="14" t="str">
        <f>IF(AND(M149="High income",OR(N149=3504,N149=3505,N149=3506)),2,"")</f>
        <v/>
      </c>
      <c r="R149" s="14" t="str">
        <f>IF(AND(M149="Upper middle income",OR(N149=3502,N149=3503)),3,"")</f>
        <v/>
      </c>
      <c r="S149" s="14" t="str">
        <f>IF(AND(M149="Upper middle income",OR(N149=3504,N149=3505,N149=3506)),4,"")</f>
        <v/>
      </c>
      <c r="T149" s="14" t="str">
        <f>IF(AND(M149="Lower middle income",OR(N149=3502,N149=3503,N149=3504)),5,"")</f>
        <v/>
      </c>
      <c r="U149" s="14">
        <f>IF(AND(M149="Lower middle income",OR(N149=3505,N149=3506)),6,"")</f>
        <v>6</v>
      </c>
      <c r="V149" s="14" t="str">
        <f>IF(M149="Low income",7,"")</f>
        <v/>
      </c>
      <c r="W149" s="14">
        <f>MAX(P149:V149)</f>
        <v>6</v>
      </c>
    </row>
    <row r="150" spans="1:23" x14ac:dyDescent="0.3">
      <c r="A150" s="11">
        <v>241</v>
      </c>
      <c r="B150" s="11" t="s">
        <v>230</v>
      </c>
      <c r="C150" s="11" t="s">
        <v>229</v>
      </c>
      <c r="D150" s="11" t="s">
        <v>229</v>
      </c>
      <c r="G150" s="11" t="s">
        <v>16</v>
      </c>
      <c r="H150" s="14" t="s">
        <v>25</v>
      </c>
      <c r="I150" s="14">
        <v>3506</v>
      </c>
      <c r="J150" s="17">
        <v>3505.4744913839399</v>
      </c>
      <c r="K150" s="18">
        <v>3505.3101806640602</v>
      </c>
      <c r="L150" s="19">
        <v>3505.3527605816998</v>
      </c>
      <c r="M150" s="30" t="s">
        <v>25</v>
      </c>
      <c r="N150" s="30">
        <v>3506</v>
      </c>
      <c r="O150" s="14"/>
      <c r="P150" s="14" t="str">
        <f>IF(AND(M150="High income",OR(N150=3502,N150=3503)),1,"")</f>
        <v/>
      </c>
      <c r="Q150" s="14" t="str">
        <f>IF(AND(M150="High income",OR(N150=3504,N150=3505,N150=3506)),2,"")</f>
        <v/>
      </c>
      <c r="R150" s="14" t="str">
        <f>IF(AND(M150="Upper middle income",OR(N150=3502,N150=3503)),3,"")</f>
        <v/>
      </c>
      <c r="S150" s="14" t="str">
        <f>IF(AND(M150="Upper middle income",OR(N150=3504,N150=3505,N150=3506)),4,"")</f>
        <v/>
      </c>
      <c r="T150" s="14" t="str">
        <f>IF(AND(M150="Lower middle income",OR(N150=3502,N150=3503,N150=3504)),5,"")</f>
        <v/>
      </c>
      <c r="U150" s="14">
        <f>IF(AND(M150="Lower middle income",OR(N150=3505,N150=3506)),6,"")</f>
        <v>6</v>
      </c>
      <c r="V150" s="14" t="str">
        <f>IF(M150="Low income",7,"")</f>
        <v/>
      </c>
      <c r="W150" s="14">
        <f>MAX(P150:V150)</f>
        <v>6</v>
      </c>
    </row>
    <row r="151" spans="1:23" x14ac:dyDescent="0.3">
      <c r="A151" s="11">
        <v>216</v>
      </c>
      <c r="B151" s="11" t="s">
        <v>248</v>
      </c>
      <c r="C151" s="11" t="s">
        <v>247</v>
      </c>
      <c r="D151" s="11" t="s">
        <v>247</v>
      </c>
      <c r="G151" s="11" t="s">
        <v>20</v>
      </c>
      <c r="H151" s="14" t="s">
        <v>25</v>
      </c>
      <c r="I151" s="14">
        <v>3506</v>
      </c>
      <c r="J151" s="17">
        <v>3505.78411862132</v>
      </c>
      <c r="K151" s="18">
        <v>3506</v>
      </c>
      <c r="L151" s="19">
        <v>3505.8014673666298</v>
      </c>
      <c r="M151" s="30" t="s">
        <v>25</v>
      </c>
      <c r="N151" s="30">
        <v>3506</v>
      </c>
      <c r="O151" s="14"/>
      <c r="P151" s="14" t="str">
        <f>IF(AND(M151="High income",OR(N151=3502,N151=3503)),1,"")</f>
        <v/>
      </c>
      <c r="Q151" s="14" t="str">
        <f>IF(AND(M151="High income",OR(N151=3504,N151=3505,N151=3506)),2,"")</f>
        <v/>
      </c>
      <c r="R151" s="14" t="str">
        <f>IF(AND(M151="Upper middle income",OR(N151=3502,N151=3503)),3,"")</f>
        <v/>
      </c>
      <c r="S151" s="14" t="str">
        <f>IF(AND(M151="Upper middle income",OR(N151=3504,N151=3505,N151=3506)),4,"")</f>
        <v/>
      </c>
      <c r="T151" s="14" t="str">
        <f>IF(AND(M151="Lower middle income",OR(N151=3502,N151=3503,N151=3504)),5,"")</f>
        <v/>
      </c>
      <c r="U151" s="14">
        <f>IF(AND(M151="Lower middle income",OR(N151=3505,N151=3506)),6,"")</f>
        <v>6</v>
      </c>
      <c r="V151" s="14" t="str">
        <f>IF(M151="Low income",7,"")</f>
        <v/>
      </c>
      <c r="W151" s="14">
        <f>MAX(P151:V151)</f>
        <v>6</v>
      </c>
    </row>
    <row r="152" spans="1:23" x14ac:dyDescent="0.3">
      <c r="A152" s="11">
        <v>230</v>
      </c>
      <c r="B152" s="11" t="s">
        <v>243</v>
      </c>
      <c r="C152" s="11" t="s">
        <v>242</v>
      </c>
      <c r="D152" s="11" t="s">
        <v>242</v>
      </c>
      <c r="G152" s="11" t="s">
        <v>46</v>
      </c>
      <c r="H152" s="14" t="s">
        <v>25</v>
      </c>
      <c r="I152" s="14">
        <v>3506</v>
      </c>
      <c r="J152" s="17">
        <v>3505.2875438249698</v>
      </c>
      <c r="K152" s="18">
        <v>3506</v>
      </c>
      <c r="L152" s="19">
        <v>3505.5029353619502</v>
      </c>
      <c r="M152" s="30" t="s">
        <v>25</v>
      </c>
      <c r="N152" s="30">
        <v>3506</v>
      </c>
      <c r="O152" s="14"/>
      <c r="P152" s="14" t="str">
        <f>IF(AND(M152="High income",OR(N152=3502,N152=3503)),1,"")</f>
        <v/>
      </c>
      <c r="Q152" s="14" t="str">
        <f>IF(AND(M152="High income",OR(N152=3504,N152=3505,N152=3506)),2,"")</f>
        <v/>
      </c>
      <c r="R152" s="14" t="str">
        <f>IF(AND(M152="Upper middle income",OR(N152=3502,N152=3503)),3,"")</f>
        <v/>
      </c>
      <c r="S152" s="14" t="str">
        <f>IF(AND(M152="Upper middle income",OR(N152=3504,N152=3505,N152=3506)),4,"")</f>
        <v/>
      </c>
      <c r="T152" s="14" t="str">
        <f>IF(AND(M152="Lower middle income",OR(N152=3502,N152=3503,N152=3504)),5,"")</f>
        <v/>
      </c>
      <c r="U152" s="14">
        <f>IF(AND(M152="Lower middle income",OR(N152=3505,N152=3506)),6,"")</f>
        <v>6</v>
      </c>
      <c r="V152" s="14" t="str">
        <f>IF(M152="Low income",7,"")</f>
        <v/>
      </c>
      <c r="W152" s="14">
        <f>MAX(P152:V152)</f>
        <v>6</v>
      </c>
    </row>
    <row r="153" spans="1:23" x14ac:dyDescent="0.3">
      <c r="A153" s="11">
        <v>66</v>
      </c>
      <c r="B153" s="11" t="s">
        <v>272</v>
      </c>
      <c r="C153" s="11" t="s">
        <v>271</v>
      </c>
      <c r="D153" s="11" t="s">
        <v>271</v>
      </c>
      <c r="G153" s="11" t="s">
        <v>24</v>
      </c>
      <c r="H153" s="14" t="s">
        <v>25</v>
      </c>
      <c r="I153" s="14">
        <v>3506</v>
      </c>
      <c r="J153" s="17">
        <v>3505.8430375262501</v>
      </c>
      <c r="K153" s="18">
        <v>3506</v>
      </c>
      <c r="L153" s="19">
        <v>3505.7223950810799</v>
      </c>
      <c r="M153" s="30" t="s">
        <v>25</v>
      </c>
      <c r="N153" s="30">
        <v>3506</v>
      </c>
      <c r="O153" s="14"/>
      <c r="P153" s="14" t="str">
        <f>IF(AND(M153="High income",OR(N153=3502,N153=3503)),1,"")</f>
        <v/>
      </c>
      <c r="Q153" s="14" t="str">
        <f>IF(AND(M153="High income",OR(N153=3504,N153=3505,N153=3506)),2,"")</f>
        <v/>
      </c>
      <c r="R153" s="14" t="str">
        <f>IF(AND(M153="Upper middle income",OR(N153=3502,N153=3503)),3,"")</f>
        <v/>
      </c>
      <c r="S153" s="14" t="str">
        <f>IF(AND(M153="Upper middle income",OR(N153=3504,N153=3505,N153=3506)),4,"")</f>
        <v/>
      </c>
      <c r="T153" s="14" t="str">
        <f>IF(AND(M153="Lower middle income",OR(N153=3502,N153=3503,N153=3504)),5,"")</f>
        <v/>
      </c>
      <c r="U153" s="14">
        <f>IF(AND(M153="Lower middle income",OR(N153=3505,N153=3506)),6,"")</f>
        <v>6</v>
      </c>
      <c r="V153" s="14" t="str">
        <f>IF(M153="Low income",7,"")</f>
        <v/>
      </c>
      <c r="W153" s="14">
        <f>MAX(P153:V153)</f>
        <v>6</v>
      </c>
    </row>
    <row r="154" spans="1:23" x14ac:dyDescent="0.3">
      <c r="A154" s="11">
        <v>70</v>
      </c>
      <c r="B154" s="11" t="s">
        <v>287</v>
      </c>
      <c r="C154" s="11" t="s">
        <v>286</v>
      </c>
      <c r="D154" s="11" t="s">
        <v>286</v>
      </c>
      <c r="G154" s="11" t="s">
        <v>46</v>
      </c>
      <c r="H154" s="14" t="s">
        <v>25</v>
      </c>
      <c r="I154" s="14">
        <v>3506</v>
      </c>
      <c r="J154" s="17">
        <v>3505.9558748367299</v>
      </c>
      <c r="K154" s="18">
        <v>3506</v>
      </c>
      <c r="L154" s="19">
        <v>3505.9210811181301</v>
      </c>
      <c r="M154" s="30" t="s">
        <v>25</v>
      </c>
      <c r="N154" s="30">
        <v>3506</v>
      </c>
      <c r="O154" s="14"/>
      <c r="P154" s="14" t="str">
        <f>IF(AND(M154="High income",OR(N154=3502,N154=3503)),1,"")</f>
        <v/>
      </c>
      <c r="Q154" s="14" t="str">
        <f>IF(AND(M154="High income",OR(N154=3504,N154=3505,N154=3506)),2,"")</f>
        <v/>
      </c>
      <c r="R154" s="14" t="str">
        <f>IF(AND(M154="Upper middle income",OR(N154=3502,N154=3503)),3,"")</f>
        <v/>
      </c>
      <c r="S154" s="14" t="str">
        <f>IF(AND(M154="Upper middle income",OR(N154=3504,N154=3505,N154=3506)),4,"")</f>
        <v/>
      </c>
      <c r="T154" s="14" t="str">
        <f>IF(AND(M154="Lower middle income",OR(N154=3502,N154=3503,N154=3504)),5,"")</f>
        <v/>
      </c>
      <c r="U154" s="14">
        <f>IF(AND(M154="Lower middle income",OR(N154=3505,N154=3506)),6,"")</f>
        <v>6</v>
      </c>
      <c r="V154" s="14" t="str">
        <f>IF(M154="Low income",7,"")</f>
        <v/>
      </c>
      <c r="W154" s="14">
        <f>MAX(P154:V154)</f>
        <v>6</v>
      </c>
    </row>
    <row r="155" spans="1:23" s="23" customFormat="1" x14ac:dyDescent="0.3">
      <c r="A155" s="11">
        <v>73</v>
      </c>
      <c r="B155" s="11" t="s">
        <v>306</v>
      </c>
      <c r="C155" s="11" t="s">
        <v>305</v>
      </c>
      <c r="D155" s="11" t="s">
        <v>305</v>
      </c>
      <c r="E155" s="11" t="s">
        <v>462</v>
      </c>
      <c r="F155" s="11"/>
      <c r="G155" s="11" t="s">
        <v>24</v>
      </c>
      <c r="H155" s="14" t="s">
        <v>25</v>
      </c>
      <c r="I155" s="14">
        <v>3506</v>
      </c>
      <c r="J155" s="17">
        <v>3505.8021254928599</v>
      </c>
      <c r="K155" s="18">
        <v>3506</v>
      </c>
      <c r="L155" s="19">
        <v>3505.8517701914602</v>
      </c>
      <c r="M155" s="30" t="s">
        <v>25</v>
      </c>
      <c r="N155" s="30">
        <v>3506</v>
      </c>
      <c r="O155" s="14"/>
      <c r="P155" s="14" t="str">
        <f>IF(AND(M155="High income",OR(N155=3502,N155=3503)),1,"")</f>
        <v/>
      </c>
      <c r="Q155" s="14" t="str">
        <f>IF(AND(M155="High income",OR(N155=3504,N155=3505,N155=3506)),2,"")</f>
        <v/>
      </c>
      <c r="R155" s="14" t="str">
        <f>IF(AND(M155="Upper middle income",OR(N155=3502,N155=3503)),3,"")</f>
        <v/>
      </c>
      <c r="S155" s="14" t="str">
        <f>IF(AND(M155="Upper middle income",OR(N155=3504,N155=3505,N155=3506)),4,"")</f>
        <v/>
      </c>
      <c r="T155" s="14" t="str">
        <f>IF(AND(M155="Lower middle income",OR(N155=3502,N155=3503,N155=3504)),5,"")</f>
        <v/>
      </c>
      <c r="U155" s="14">
        <f>IF(AND(M155="Lower middle income",OR(N155=3505,N155=3506)),6,"")</f>
        <v>6</v>
      </c>
      <c r="V155" s="14" t="str">
        <f>IF(M155="Low income",7,"")</f>
        <v/>
      </c>
      <c r="W155" s="14">
        <f>MAX(P155:V155)</f>
        <v>6</v>
      </c>
    </row>
    <row r="156" spans="1:23" x14ac:dyDescent="0.3">
      <c r="A156" s="11">
        <v>203</v>
      </c>
      <c r="B156" s="11" t="s">
        <v>341</v>
      </c>
      <c r="C156" s="11" t="s">
        <v>340</v>
      </c>
      <c r="D156" s="11" t="s">
        <v>340</v>
      </c>
      <c r="G156" s="11" t="s">
        <v>46</v>
      </c>
      <c r="H156" s="14" t="s">
        <v>25</v>
      </c>
      <c r="I156" s="14">
        <v>3506</v>
      </c>
      <c r="J156" s="17">
        <v>3505.8075078215102</v>
      </c>
      <c r="K156" s="18">
        <v>3506</v>
      </c>
      <c r="L156" s="19">
        <v>3505.8165810154601</v>
      </c>
      <c r="M156" s="30" t="s">
        <v>25</v>
      </c>
      <c r="N156" s="30">
        <v>3506</v>
      </c>
      <c r="O156" s="14"/>
      <c r="P156" s="14" t="str">
        <f>IF(AND(M156="High income",OR(N156=3502,N156=3503)),1,"")</f>
        <v/>
      </c>
      <c r="Q156" s="14" t="str">
        <f>IF(AND(M156="High income",OR(N156=3504,N156=3505,N156=3506)),2,"")</f>
        <v/>
      </c>
      <c r="R156" s="14" t="str">
        <f>IF(AND(M156="Upper middle income",OR(N156=3502,N156=3503)),3,"")</f>
        <v/>
      </c>
      <c r="S156" s="14" t="str">
        <f>IF(AND(M156="Upper middle income",OR(N156=3504,N156=3505,N156=3506)),4,"")</f>
        <v/>
      </c>
      <c r="T156" s="14" t="str">
        <f>IF(AND(M156="Lower middle income",OR(N156=3502,N156=3503,N156=3504)),5,"")</f>
        <v/>
      </c>
      <c r="U156" s="14">
        <f>IF(AND(M156="Lower middle income",OR(N156=3505,N156=3506)),6,"")</f>
        <v>6</v>
      </c>
      <c r="V156" s="14" t="str">
        <f>IF(M156="Low income",7,"")</f>
        <v/>
      </c>
      <c r="W156" s="14">
        <f>MAX(P156:V156)</f>
        <v>6</v>
      </c>
    </row>
    <row r="157" spans="1:23" s="14" customFormat="1" x14ac:dyDescent="0.3">
      <c r="A157" s="11">
        <v>99</v>
      </c>
      <c r="B157" s="11" t="s">
        <v>371</v>
      </c>
      <c r="C157" s="11" t="s">
        <v>370</v>
      </c>
      <c r="D157" s="11" t="s">
        <v>370</v>
      </c>
      <c r="E157" s="11"/>
      <c r="F157" s="11"/>
      <c r="G157" s="11" t="s">
        <v>24</v>
      </c>
      <c r="H157" s="14" t="s">
        <v>25</v>
      </c>
      <c r="I157" s="14">
        <v>3506</v>
      </c>
      <c r="J157" s="17">
        <v>3505.7034441021601</v>
      </c>
      <c r="K157" s="18">
        <v>3506</v>
      </c>
      <c r="L157" s="19">
        <v>3505.71171835934</v>
      </c>
      <c r="M157" s="30" t="s">
        <v>25</v>
      </c>
      <c r="N157" s="30">
        <v>3506</v>
      </c>
      <c r="P157" s="14" t="str">
        <f>IF(AND(M157="High income",OR(N157=3502,N157=3503)),1,"")</f>
        <v/>
      </c>
      <c r="Q157" s="14" t="str">
        <f>IF(AND(M157="High income",OR(N157=3504,N157=3505,N157=3506)),2,"")</f>
        <v/>
      </c>
      <c r="R157" s="14" t="str">
        <f>IF(AND(M157="Upper middle income",OR(N157=3502,N157=3503)),3,"")</f>
        <v/>
      </c>
      <c r="S157" s="14" t="str">
        <f>IF(AND(M157="Upper middle income",OR(N157=3504,N157=3505,N157=3506)),4,"")</f>
        <v/>
      </c>
      <c r="T157" s="14" t="str">
        <f>IF(AND(M157="Lower middle income",OR(N157=3502,N157=3503,N157=3504)),5,"")</f>
        <v/>
      </c>
      <c r="U157" s="14">
        <f>IF(AND(M157="Lower middle income",OR(N157=3505,N157=3506)),6,"")</f>
        <v>6</v>
      </c>
      <c r="V157" s="14" t="str">
        <f>IF(M157="Low income",7,"")</f>
        <v/>
      </c>
      <c r="W157" s="14">
        <f>MAX(P157:V157)</f>
        <v>6</v>
      </c>
    </row>
    <row r="158" spans="1:23" s="14" customFormat="1" x14ac:dyDescent="0.3">
      <c r="A158" s="11">
        <v>103</v>
      </c>
      <c r="B158" s="11" t="s">
        <v>391</v>
      </c>
      <c r="C158" s="11" t="s">
        <v>390</v>
      </c>
      <c r="D158" s="11" t="s">
        <v>390</v>
      </c>
      <c r="E158" s="11"/>
      <c r="F158" s="11"/>
      <c r="G158" s="11" t="s">
        <v>20</v>
      </c>
      <c r="H158" s="14" t="s">
        <v>25</v>
      </c>
      <c r="I158" s="14">
        <v>3506</v>
      </c>
      <c r="J158" s="17">
        <v>3505.7521608475099</v>
      </c>
      <c r="K158" s="18">
        <v>3506</v>
      </c>
      <c r="L158" s="19">
        <v>3505.74226550086</v>
      </c>
      <c r="M158" s="30" t="s">
        <v>25</v>
      </c>
      <c r="N158" s="30">
        <v>3506</v>
      </c>
      <c r="P158" s="14" t="str">
        <f>IF(AND(M158="High income",OR(N158=3502,N158=3503)),1,"")</f>
        <v/>
      </c>
      <c r="Q158" s="14" t="str">
        <f>IF(AND(M158="High income",OR(N158=3504,N158=3505,N158=3506)),2,"")</f>
        <v/>
      </c>
      <c r="R158" s="14" t="str">
        <f>IF(AND(M158="Upper middle income",OR(N158=3502,N158=3503)),3,"")</f>
        <v/>
      </c>
      <c r="S158" s="14" t="str">
        <f>IF(AND(M158="Upper middle income",OR(N158=3504,N158=3505,N158=3506)),4,"")</f>
        <v/>
      </c>
      <c r="T158" s="14" t="str">
        <f>IF(AND(M158="Lower middle income",OR(N158=3502,N158=3503,N158=3504)),5,"")</f>
        <v/>
      </c>
      <c r="U158" s="14">
        <f>IF(AND(M158="Lower middle income",OR(N158=3505,N158=3506)),6,"")</f>
        <v>6</v>
      </c>
      <c r="V158" s="14" t="str">
        <f>IF(M158="Low income",7,"")</f>
        <v/>
      </c>
      <c r="W158" s="14">
        <f>MAX(P158:V158)</f>
        <v>6</v>
      </c>
    </row>
    <row r="159" spans="1:23" x14ac:dyDescent="0.3">
      <c r="A159" s="11">
        <v>248</v>
      </c>
      <c r="B159" s="11" t="s">
        <v>403</v>
      </c>
      <c r="C159" s="11" t="s">
        <v>402</v>
      </c>
      <c r="D159" s="11" t="s">
        <v>402</v>
      </c>
      <c r="G159" s="11" t="s">
        <v>46</v>
      </c>
      <c r="H159" s="14" t="s">
        <v>25</v>
      </c>
      <c r="I159" s="14">
        <v>3506</v>
      </c>
      <c r="J159" s="17">
        <v>3505.78726388629</v>
      </c>
      <c r="K159" s="18">
        <v>3506</v>
      </c>
      <c r="L159" s="19">
        <v>3505.6560064341602</v>
      </c>
      <c r="M159" s="30" t="s">
        <v>25</v>
      </c>
      <c r="N159" s="30">
        <v>3506</v>
      </c>
      <c r="O159" s="14"/>
      <c r="P159" s="14" t="str">
        <f>IF(AND(M159="High income",OR(N159=3502,N159=3503)),1,"")</f>
        <v/>
      </c>
      <c r="Q159" s="14" t="str">
        <f>IF(AND(M159="High income",OR(N159=3504,N159=3505,N159=3506)),2,"")</f>
        <v/>
      </c>
      <c r="R159" s="14" t="str">
        <f>IF(AND(M159="Upper middle income",OR(N159=3502,N159=3503)),3,"")</f>
        <v/>
      </c>
      <c r="S159" s="14" t="str">
        <f>IF(AND(M159="Upper middle income",OR(N159=3504,N159=3505,N159=3506)),4,"")</f>
        <v/>
      </c>
      <c r="T159" s="14" t="str">
        <f>IF(AND(M159="Lower middle income",OR(N159=3502,N159=3503,N159=3504)),5,"")</f>
        <v/>
      </c>
      <c r="U159" s="14">
        <f>IF(AND(M159="Lower middle income",OR(N159=3505,N159=3506)),6,"")</f>
        <v>6</v>
      </c>
      <c r="V159" s="14" t="str">
        <f>IF(M159="Low income",7,"")</f>
        <v/>
      </c>
      <c r="W159" s="14">
        <f>MAX(P159:V159)</f>
        <v>6</v>
      </c>
    </row>
    <row r="160" spans="1:23" s="14" customFormat="1" x14ac:dyDescent="0.3">
      <c r="A160" s="11">
        <v>236</v>
      </c>
      <c r="B160" s="11" t="s">
        <v>399</v>
      </c>
      <c r="C160" s="11" t="s">
        <v>398</v>
      </c>
      <c r="D160" s="11" t="s">
        <v>398</v>
      </c>
      <c r="E160" s="11"/>
      <c r="F160" s="11"/>
      <c r="G160" s="11" t="s">
        <v>46</v>
      </c>
      <c r="H160" s="14" t="s">
        <v>25</v>
      </c>
      <c r="I160" s="14">
        <v>3506</v>
      </c>
      <c r="J160" s="17">
        <v>3505.90971423984</v>
      </c>
      <c r="K160" s="18">
        <v>3506</v>
      </c>
      <c r="L160" s="19">
        <v>3505.9298726718098</v>
      </c>
      <c r="M160" s="30" t="s">
        <v>25</v>
      </c>
      <c r="N160" s="30">
        <v>3506</v>
      </c>
      <c r="P160" s="14" t="str">
        <f>IF(AND(M160="High income",OR(N160=3502,N160=3503)),1,"")</f>
        <v/>
      </c>
      <c r="Q160" s="14" t="str">
        <f>IF(AND(M160="High income",OR(N160=3504,N160=3505,N160=3506)),2,"")</f>
        <v/>
      </c>
      <c r="R160" s="14" t="str">
        <f>IF(AND(M160="Upper middle income",OR(N160=3502,N160=3503)),3,"")</f>
        <v/>
      </c>
      <c r="S160" s="14" t="str">
        <f>IF(AND(M160="Upper middle income",OR(N160=3504,N160=3505,N160=3506)),4,"")</f>
        <v/>
      </c>
      <c r="T160" s="14" t="str">
        <f>IF(AND(M160="Lower middle income",OR(N160=3502,N160=3503,N160=3504)),5,"")</f>
        <v/>
      </c>
      <c r="U160" s="14">
        <f>IF(AND(M160="Lower middle income",OR(N160=3505,N160=3506)),6,"")</f>
        <v>6</v>
      </c>
      <c r="V160" s="14" t="str">
        <f>IF(M160="Low income",7,"")</f>
        <v/>
      </c>
      <c r="W160" s="14">
        <f>MAX(P160:V160)</f>
        <v>6</v>
      </c>
    </row>
    <row r="161" spans="1:23" s="14" customFormat="1" x14ac:dyDescent="0.3">
      <c r="A161" s="11">
        <v>141</v>
      </c>
      <c r="B161" s="11" t="s">
        <v>497</v>
      </c>
      <c r="C161" s="11" t="s">
        <v>496</v>
      </c>
      <c r="D161" s="11" t="s">
        <v>496</v>
      </c>
      <c r="E161" s="11" t="s">
        <v>462</v>
      </c>
      <c r="F161" s="11" t="s">
        <v>577</v>
      </c>
      <c r="G161" s="11" t="s">
        <v>46</v>
      </c>
      <c r="H161" s="14" t="s">
        <v>25</v>
      </c>
      <c r="I161" s="14">
        <v>3506</v>
      </c>
      <c r="J161" s="17">
        <v>3506</v>
      </c>
      <c r="K161" s="18">
        <v>3506</v>
      </c>
      <c r="L161" s="19">
        <v>3506</v>
      </c>
      <c r="M161" s="30" t="s">
        <v>25</v>
      </c>
      <c r="N161" s="30">
        <v>3506</v>
      </c>
      <c r="P161" s="14" t="str">
        <f>IF(AND(M161="High income",OR(N161=3502,N161=3503)),1,"")</f>
        <v/>
      </c>
      <c r="Q161" s="14" t="str">
        <f>IF(AND(M161="High income",OR(N161=3504,N161=3505,N161=3506)),2,"")</f>
        <v/>
      </c>
      <c r="R161" s="14" t="str">
        <f>IF(AND(M161="Upper middle income",OR(N161=3502,N161=3503)),3,"")</f>
        <v/>
      </c>
      <c r="S161" s="14" t="str">
        <f>IF(AND(M161="Upper middle income",OR(N161=3504,N161=3505,N161=3506)),4,"")</f>
        <v/>
      </c>
      <c r="T161" s="14" t="str">
        <f>IF(AND(M161="Lower middle income",OR(N161=3502,N161=3503,N161=3504)),5,"")</f>
        <v/>
      </c>
      <c r="U161" s="14">
        <f>IF(AND(M161="Lower middle income",OR(N161=3505,N161=3506)),6,"")</f>
        <v>6</v>
      </c>
      <c r="V161" s="14" t="str">
        <f>IF(M161="Low income",7,"")</f>
        <v/>
      </c>
      <c r="W161" s="14">
        <f>MAX(P161:V161)</f>
        <v>6</v>
      </c>
    </row>
    <row r="162" spans="1:23" s="14" customFormat="1" x14ac:dyDescent="0.3">
      <c r="A162" s="11">
        <v>161</v>
      </c>
      <c r="B162" s="11" t="s">
        <v>539</v>
      </c>
      <c r="C162" s="11" t="s">
        <v>538</v>
      </c>
      <c r="D162" s="11" t="s">
        <v>538</v>
      </c>
      <c r="E162" s="11"/>
      <c r="F162" s="11"/>
      <c r="G162" s="11" t="s">
        <v>46</v>
      </c>
      <c r="H162" s="14" t="s">
        <v>25</v>
      </c>
      <c r="I162" s="14">
        <v>3506</v>
      </c>
      <c r="J162" s="17">
        <v>3505.7386383436601</v>
      </c>
      <c r="K162" s="18">
        <v>3506</v>
      </c>
      <c r="L162" s="19">
        <v>3505.7679026107899</v>
      </c>
      <c r="M162" s="30" t="s">
        <v>25</v>
      </c>
      <c r="N162" s="30">
        <v>3506</v>
      </c>
      <c r="P162" s="14" t="str">
        <f>IF(AND(M162="High income",OR(N162=3502,N162=3503)),1,"")</f>
        <v/>
      </c>
      <c r="Q162" s="14" t="str">
        <f>IF(AND(M162="High income",OR(N162=3504,N162=3505,N162=3506)),2,"")</f>
        <v/>
      </c>
      <c r="R162" s="14" t="str">
        <f>IF(AND(M162="Upper middle income",OR(N162=3502,N162=3503)),3,"")</f>
        <v/>
      </c>
      <c r="S162" s="14" t="str">
        <f>IF(AND(M162="Upper middle income",OR(N162=3504,N162=3505,N162=3506)),4,"")</f>
        <v/>
      </c>
      <c r="T162" s="14" t="str">
        <f>IF(AND(M162="Lower middle income",OR(N162=3502,N162=3503,N162=3504)),5,"")</f>
        <v/>
      </c>
      <c r="U162" s="14">
        <f>IF(AND(M162="Lower middle income",OR(N162=3505,N162=3506)),6,"")</f>
        <v>6</v>
      </c>
      <c r="V162" s="14" t="str">
        <f>IF(M162="Low income",7,"")</f>
        <v/>
      </c>
      <c r="W162" s="14">
        <f>MAX(P162:V162)</f>
        <v>6</v>
      </c>
    </row>
    <row r="163" spans="1:23" s="14" customFormat="1" x14ac:dyDescent="0.3">
      <c r="A163" s="11">
        <v>154</v>
      </c>
      <c r="B163" s="11" t="s">
        <v>555</v>
      </c>
      <c r="C163" s="11" t="s">
        <v>554</v>
      </c>
      <c r="D163" s="11" t="s">
        <v>554</v>
      </c>
      <c r="E163" s="11"/>
      <c r="F163" s="11"/>
      <c r="G163" s="11" t="s">
        <v>24</v>
      </c>
      <c r="H163" s="14" t="s">
        <v>25</v>
      </c>
      <c r="I163" s="14">
        <v>3506</v>
      </c>
      <c r="J163" s="17">
        <v>3505.4521804924402</v>
      </c>
      <c r="K163" s="18">
        <v>3506</v>
      </c>
      <c r="L163" s="19">
        <v>3505.6582220753899</v>
      </c>
      <c r="M163" s="30" t="s">
        <v>25</v>
      </c>
      <c r="N163" s="30">
        <v>3506</v>
      </c>
      <c r="P163" s="14" t="str">
        <f>IF(AND(M163="High income",OR(N163=3502,N163=3503)),1,"")</f>
        <v/>
      </c>
      <c r="Q163" s="14" t="str">
        <f>IF(AND(M163="High income",OR(N163=3504,N163=3505,N163=3506)),2,"")</f>
        <v/>
      </c>
      <c r="R163" s="14" t="str">
        <f>IF(AND(M163="Upper middle income",OR(N163=3502,N163=3503)),3,"")</f>
        <v/>
      </c>
      <c r="S163" s="14" t="str">
        <f>IF(AND(M163="Upper middle income",OR(N163=3504,N163=3505,N163=3506)),4,"")</f>
        <v/>
      </c>
      <c r="T163" s="14" t="str">
        <f>IF(AND(M163="Lower middle income",OR(N163=3502,N163=3503,N163=3504)),5,"")</f>
        <v/>
      </c>
      <c r="U163" s="14">
        <f>IF(AND(M163="Lower middle income",OR(N163=3505,N163=3506)),6,"")</f>
        <v>6</v>
      </c>
      <c r="V163" s="14" t="str">
        <f>IF(M163="Low income",7,"")</f>
        <v/>
      </c>
      <c r="W163" s="14">
        <f>MAX(P163:V163)</f>
        <v>6</v>
      </c>
    </row>
    <row r="164" spans="1:23" x14ac:dyDescent="0.3">
      <c r="A164" s="11">
        <v>155</v>
      </c>
      <c r="B164" s="11" t="s">
        <v>557</v>
      </c>
      <c r="C164" s="11" t="s">
        <v>556</v>
      </c>
      <c r="D164" s="11" t="s">
        <v>556</v>
      </c>
      <c r="G164" s="11" t="s">
        <v>24</v>
      </c>
      <c r="H164" s="14" t="s">
        <v>25</v>
      </c>
      <c r="I164" s="14">
        <v>3506</v>
      </c>
      <c r="J164" s="17">
        <v>3505.5408358930599</v>
      </c>
      <c r="K164" s="18">
        <v>3506</v>
      </c>
      <c r="L164" s="19">
        <v>3505.4721744036301</v>
      </c>
      <c r="M164" s="30" t="s">
        <v>25</v>
      </c>
      <c r="N164" s="30">
        <v>3506</v>
      </c>
      <c r="O164" s="14"/>
      <c r="P164" s="14" t="str">
        <f>IF(AND(M164="High income",OR(N164=3502,N164=3503)),1,"")</f>
        <v/>
      </c>
      <c r="Q164" s="14" t="str">
        <f>IF(AND(M164="High income",OR(N164=3504,N164=3505,N164=3506)),2,"")</f>
        <v/>
      </c>
      <c r="R164" s="14" t="str">
        <f>IF(AND(M164="Upper middle income",OR(N164=3502,N164=3503)),3,"")</f>
        <v/>
      </c>
      <c r="S164" s="14" t="str">
        <f>IF(AND(M164="Upper middle income",OR(N164=3504,N164=3505,N164=3506)),4,"")</f>
        <v/>
      </c>
      <c r="T164" s="14" t="str">
        <f>IF(AND(M164="Lower middle income",OR(N164=3502,N164=3503,N164=3504)),5,"")</f>
        <v/>
      </c>
      <c r="U164" s="14">
        <f>IF(AND(M164="Lower middle income",OR(N164=3505,N164=3506)),6,"")</f>
        <v>6</v>
      </c>
      <c r="V164" s="14" t="str">
        <f>IF(M164="Low income",7,"")</f>
        <v/>
      </c>
      <c r="W164" s="14">
        <f>MAX(P164:V164)</f>
        <v>6</v>
      </c>
    </row>
    <row r="165" spans="1:23" x14ac:dyDescent="0.3">
      <c r="A165" s="14">
        <v>138</v>
      </c>
      <c r="B165" s="14" t="s">
        <v>480</v>
      </c>
      <c r="C165" s="14" t="s">
        <v>479</v>
      </c>
      <c r="D165" s="14" t="s">
        <v>479</v>
      </c>
      <c r="E165" s="14"/>
      <c r="F165" s="14"/>
      <c r="G165" s="14" t="s">
        <v>39</v>
      </c>
      <c r="H165" s="14" t="s">
        <v>21</v>
      </c>
      <c r="I165" s="14">
        <v>3504</v>
      </c>
      <c r="J165" s="17">
        <v>3504.3930420115898</v>
      </c>
      <c r="K165" s="18">
        <v>3504</v>
      </c>
      <c r="L165" s="17">
        <v>3504.4925983747898</v>
      </c>
      <c r="M165" s="30" t="s">
        <v>21</v>
      </c>
      <c r="N165" s="30">
        <v>3504</v>
      </c>
      <c r="P165" s="14" t="str">
        <f>IF(AND(M165="High income",OR(N165=3502,N165=3503)),1,"")</f>
        <v/>
      </c>
      <c r="Q165" s="14" t="str">
        <f>IF(AND(M165="High income",OR(N165=3504,N165=3505,N165=3506)),2,"")</f>
        <v/>
      </c>
      <c r="R165" s="14" t="str">
        <f>IF(AND(M165="Upper middle income",OR(N165=3502,N165=3503)),3,"")</f>
        <v/>
      </c>
      <c r="S165" s="14" t="str">
        <f>IF(AND(M165="Upper middle income",OR(N165=3504,N165=3505,N165=3506)),4,"")</f>
        <v/>
      </c>
      <c r="T165" s="14" t="str">
        <f>IF(AND(M165="Lower middle income",OR(N165=3502,N165=3503,N165=3504)),5,"")</f>
        <v/>
      </c>
      <c r="U165" s="14" t="str">
        <f>IF(AND(M165="Lower middle income",OR(N165=3505,N165=3506)),6,"")</f>
        <v/>
      </c>
      <c r="V165" s="14">
        <f>IF(M165="Low income",7,"")</f>
        <v>7</v>
      </c>
      <c r="W165" s="14">
        <f>MAX(P165:V165)</f>
        <v>7</v>
      </c>
    </row>
    <row r="166" spans="1:23" x14ac:dyDescent="0.3">
      <c r="A166" s="11">
        <v>30</v>
      </c>
      <c r="B166" s="11" t="s">
        <v>484</v>
      </c>
      <c r="C166" s="11" t="s">
        <v>483</v>
      </c>
      <c r="D166" s="11" t="s">
        <v>483</v>
      </c>
      <c r="G166" s="11" t="s">
        <v>24</v>
      </c>
      <c r="H166" s="14" t="s">
        <v>21</v>
      </c>
      <c r="I166" s="14">
        <v>3505</v>
      </c>
      <c r="J166" s="17">
        <v>3505.3949039367499</v>
      </c>
      <c r="K166" s="18">
        <v>3505.6112060546898</v>
      </c>
      <c r="L166" s="19">
        <v>3505.4864669172698</v>
      </c>
      <c r="M166" s="30" t="s">
        <v>21</v>
      </c>
      <c r="N166" s="30">
        <v>3505</v>
      </c>
      <c r="O166" s="14"/>
      <c r="P166" s="14" t="str">
        <f>IF(AND(M166="High income",OR(N166=3502,N166=3503)),1,"")</f>
        <v/>
      </c>
      <c r="Q166" s="14" t="str">
        <f>IF(AND(M166="High income",OR(N166=3504,N166=3505,N166=3506)),2,"")</f>
        <v/>
      </c>
      <c r="R166" s="14" t="str">
        <f>IF(AND(M166="Upper middle income",OR(N166=3502,N166=3503)),3,"")</f>
        <v/>
      </c>
      <c r="S166" s="14" t="str">
        <f>IF(AND(M166="Upper middle income",OR(N166=3504,N166=3505,N166=3506)),4,"")</f>
        <v/>
      </c>
      <c r="T166" s="14" t="str">
        <f>IF(AND(M166="Lower middle income",OR(N166=3502,N166=3503,N166=3504)),5,"")</f>
        <v/>
      </c>
      <c r="U166" s="14" t="str">
        <f>IF(AND(M166="Lower middle income",OR(N166=3505,N166=3506)),6,"")</f>
        <v/>
      </c>
      <c r="V166" s="14">
        <f>IF(M166="Low income",7,"")</f>
        <v>7</v>
      </c>
      <c r="W166" s="14">
        <f>MAX(P166:V166)</f>
        <v>7</v>
      </c>
    </row>
    <row r="167" spans="1:23" x14ac:dyDescent="0.3">
      <c r="A167" s="11">
        <v>49</v>
      </c>
      <c r="B167" s="11" t="s">
        <v>207</v>
      </c>
      <c r="C167" s="11" t="s">
        <v>206</v>
      </c>
      <c r="D167" s="11" t="s">
        <v>206</v>
      </c>
      <c r="E167" s="11" t="s">
        <v>462</v>
      </c>
      <c r="G167" s="11" t="s">
        <v>24</v>
      </c>
      <c r="H167" s="14" t="s">
        <v>21</v>
      </c>
      <c r="I167" s="14">
        <v>3505</v>
      </c>
      <c r="J167" s="17">
        <v>3505.0091866299199</v>
      </c>
      <c r="K167" s="18">
        <v>3505</v>
      </c>
      <c r="L167" s="19">
        <v>3505.06951313634</v>
      </c>
      <c r="M167" s="30" t="s">
        <v>21</v>
      </c>
      <c r="N167" s="30">
        <v>3505</v>
      </c>
      <c r="O167" s="14"/>
      <c r="P167" s="14" t="str">
        <f>IF(AND(M167="High income",OR(N167=3502,N167=3503)),1,"")</f>
        <v/>
      </c>
      <c r="Q167" s="14" t="str">
        <f>IF(AND(M167="High income",OR(N167=3504,N167=3505,N167=3506)),2,"")</f>
        <v/>
      </c>
      <c r="R167" s="14" t="str">
        <f>IF(AND(M167="Upper middle income",OR(N167=3502,N167=3503)),3,"")</f>
        <v/>
      </c>
      <c r="S167" s="14" t="str">
        <f>IF(AND(M167="Upper middle income",OR(N167=3504,N167=3505,N167=3506)),4,"")</f>
        <v/>
      </c>
      <c r="T167" s="14" t="str">
        <f>IF(AND(M167="Lower middle income",OR(N167=3502,N167=3503,N167=3504)),5,"")</f>
        <v/>
      </c>
      <c r="U167" s="14" t="str">
        <f>IF(AND(M167="Lower middle income",OR(N167=3505,N167=3506)),6,"")</f>
        <v/>
      </c>
      <c r="V167" s="14">
        <f>IF(M167="Low income",7,"")</f>
        <v>7</v>
      </c>
      <c r="W167" s="14">
        <f>MAX(P167:V167)</f>
        <v>7</v>
      </c>
    </row>
    <row r="168" spans="1:23" x14ac:dyDescent="0.3">
      <c r="A168" s="11">
        <v>57</v>
      </c>
      <c r="B168" s="11" t="s">
        <v>209</v>
      </c>
      <c r="C168" s="11" t="s">
        <v>208</v>
      </c>
      <c r="D168" s="11" t="s">
        <v>208</v>
      </c>
      <c r="E168" s="11" t="s">
        <v>462</v>
      </c>
      <c r="G168" s="11" t="s">
        <v>24</v>
      </c>
      <c r="H168" s="14" t="s">
        <v>21</v>
      </c>
      <c r="I168" s="14">
        <v>3505</v>
      </c>
      <c r="J168" s="17">
        <v>3505.38781884435</v>
      </c>
      <c r="K168" s="18">
        <v>3505.60473632812</v>
      </c>
      <c r="L168" s="19">
        <v>3505.5203474140399</v>
      </c>
      <c r="M168" s="30" t="s">
        <v>21</v>
      </c>
      <c r="N168" s="30">
        <v>3505</v>
      </c>
      <c r="O168" s="14"/>
      <c r="P168" s="14" t="str">
        <f>IF(AND(M168="High income",OR(N168=3502,N168=3503)),1,"")</f>
        <v/>
      </c>
      <c r="Q168" s="14" t="str">
        <f>IF(AND(M168="High income",OR(N168=3504,N168=3505,N168=3506)),2,"")</f>
        <v/>
      </c>
      <c r="R168" s="14" t="str">
        <f>IF(AND(M168="Upper middle income",OR(N168=3502,N168=3503)),3,"")</f>
        <v/>
      </c>
      <c r="S168" s="14" t="str">
        <f>IF(AND(M168="Upper middle income",OR(N168=3504,N168=3505,N168=3506)),4,"")</f>
        <v/>
      </c>
      <c r="T168" s="14" t="str">
        <f>IF(AND(M168="Lower middle income",OR(N168=3502,N168=3503,N168=3504)),5,"")</f>
        <v/>
      </c>
      <c r="U168" s="14" t="str">
        <f>IF(AND(M168="Lower middle income",OR(N168=3505,N168=3506)),6,"")</f>
        <v/>
      </c>
      <c r="V168" s="14">
        <f>IF(M168="Low income",7,"")</f>
        <v>7</v>
      </c>
      <c r="W168" s="14">
        <f>MAX(P168:V168)</f>
        <v>7</v>
      </c>
    </row>
    <row r="169" spans="1:23" s="14" customFormat="1" x14ac:dyDescent="0.3">
      <c r="A169" s="11">
        <v>74</v>
      </c>
      <c r="B169" s="11" t="s">
        <v>291</v>
      </c>
      <c r="C169" s="11" t="s">
        <v>290</v>
      </c>
      <c r="D169" s="11" t="s">
        <v>290</v>
      </c>
      <c r="E169" s="11"/>
      <c r="F169" s="11"/>
      <c r="G169" s="11" t="s">
        <v>24</v>
      </c>
      <c r="H169" s="14" t="s">
        <v>21</v>
      </c>
      <c r="I169" s="14">
        <v>3505</v>
      </c>
      <c r="J169" s="17">
        <v>3505.4604810996598</v>
      </c>
      <c r="K169" s="18">
        <v>3505.51684570312</v>
      </c>
      <c r="L169" s="19">
        <v>3505.4908874305802</v>
      </c>
      <c r="M169" s="30" t="s">
        <v>21</v>
      </c>
      <c r="N169" s="30">
        <v>3505</v>
      </c>
      <c r="P169" s="14" t="str">
        <f>IF(AND(M169="High income",OR(N169=3502,N169=3503)),1,"")</f>
        <v/>
      </c>
      <c r="Q169" s="14" t="str">
        <f>IF(AND(M169="High income",OR(N169=3504,N169=3505,N169=3506)),2,"")</f>
        <v/>
      </c>
      <c r="R169" s="14" t="str">
        <f>IF(AND(M169="Upper middle income",OR(N169=3502,N169=3503)),3,"")</f>
        <v/>
      </c>
      <c r="S169" s="14" t="str">
        <f>IF(AND(M169="Upper middle income",OR(N169=3504,N169=3505,N169=3506)),4,"")</f>
        <v/>
      </c>
      <c r="T169" s="14" t="str">
        <f>IF(AND(M169="Lower middle income",OR(N169=3502,N169=3503,N169=3504)),5,"")</f>
        <v/>
      </c>
      <c r="U169" s="14" t="str">
        <f>IF(AND(M169="Lower middle income",OR(N169=3505,N169=3506)),6,"")</f>
        <v/>
      </c>
      <c r="V169" s="14">
        <f>IF(M169="Low income",7,"")</f>
        <v>7</v>
      </c>
      <c r="W169" s="14">
        <f>MAX(P169:V169)</f>
        <v>7</v>
      </c>
    </row>
    <row r="170" spans="1:23" x14ac:dyDescent="0.3">
      <c r="A170" s="11">
        <v>98</v>
      </c>
      <c r="B170" s="11" t="s">
        <v>367</v>
      </c>
      <c r="C170" s="11" t="s">
        <v>366</v>
      </c>
      <c r="D170" s="11" t="s">
        <v>366</v>
      </c>
      <c r="G170" s="11" t="s">
        <v>24</v>
      </c>
      <c r="H170" s="14" t="s">
        <v>21</v>
      </c>
      <c r="I170" s="14">
        <v>3505</v>
      </c>
      <c r="J170" s="17">
        <v>3505.1163698042401</v>
      </c>
      <c r="K170" s="18">
        <v>3505</v>
      </c>
      <c r="L170" s="19">
        <v>3505.1301804834802</v>
      </c>
      <c r="M170" s="30" t="s">
        <v>21</v>
      </c>
      <c r="N170" s="30">
        <v>3505</v>
      </c>
      <c r="O170" s="14"/>
      <c r="P170" s="14" t="str">
        <f>IF(AND(M170="High income",OR(N170=3502,N170=3503)),1,"")</f>
        <v/>
      </c>
      <c r="Q170" s="14" t="str">
        <f>IF(AND(M170="High income",OR(N170=3504,N170=3505,N170=3506)),2,"")</f>
        <v/>
      </c>
      <c r="R170" s="14" t="str">
        <f>IF(AND(M170="Upper middle income",OR(N170=3502,N170=3503)),3,"")</f>
        <v/>
      </c>
      <c r="S170" s="14" t="str">
        <f>IF(AND(M170="Upper middle income",OR(N170=3504,N170=3505,N170=3506)),4,"")</f>
        <v/>
      </c>
      <c r="T170" s="14" t="str">
        <f>IF(AND(M170="Lower middle income",OR(N170=3502,N170=3503,N170=3504)),5,"")</f>
        <v/>
      </c>
      <c r="U170" s="14" t="str">
        <f>IF(AND(M170="Lower middle income",OR(N170=3505,N170=3506)),6,"")</f>
        <v/>
      </c>
      <c r="V170" s="14">
        <f>IF(M170="Low income",7,"")</f>
        <v>7</v>
      </c>
      <c r="W170" s="14">
        <f>MAX(P170:V170)</f>
        <v>7</v>
      </c>
    </row>
    <row r="171" spans="1:23" s="23" customFormat="1" x14ac:dyDescent="0.3">
      <c r="A171" s="11">
        <v>129</v>
      </c>
      <c r="B171" s="11" t="s">
        <v>452</v>
      </c>
      <c r="C171" s="11" t="s">
        <v>450</v>
      </c>
      <c r="D171" s="11" t="s">
        <v>450</v>
      </c>
      <c r="E171" s="11"/>
      <c r="F171" s="11"/>
      <c r="G171" s="11" t="s">
        <v>24</v>
      </c>
      <c r="H171" s="14" t="s">
        <v>21</v>
      </c>
      <c r="I171" s="14">
        <v>3505</v>
      </c>
      <c r="J171" s="17">
        <v>3504.9937299841799</v>
      </c>
      <c r="K171" s="18">
        <v>3505</v>
      </c>
      <c r="L171" s="19">
        <v>3504.7356645632999</v>
      </c>
      <c r="M171" s="30" t="s">
        <v>21</v>
      </c>
      <c r="N171" s="30">
        <v>3505</v>
      </c>
      <c r="O171" s="14"/>
      <c r="P171" s="14" t="str">
        <f>IF(AND(M171="High income",OR(N171=3502,N171=3503)),1,"")</f>
        <v/>
      </c>
      <c r="Q171" s="14" t="str">
        <f>IF(AND(M171="High income",OR(N171=3504,N171=3505,N171=3506)),2,"")</f>
        <v/>
      </c>
      <c r="R171" s="14" t="str">
        <f>IF(AND(M171="Upper middle income",OR(N171=3502,N171=3503)),3,"")</f>
        <v/>
      </c>
      <c r="S171" s="14" t="str">
        <f>IF(AND(M171="Upper middle income",OR(N171=3504,N171=3505,N171=3506)),4,"")</f>
        <v/>
      </c>
      <c r="T171" s="14" t="str">
        <f>IF(AND(M171="Lower middle income",OR(N171=3502,N171=3503,N171=3504)),5,"")</f>
        <v/>
      </c>
      <c r="U171" s="14" t="str">
        <f>IF(AND(M171="Lower middle income",OR(N171=3505,N171=3506)),6,"")</f>
        <v/>
      </c>
      <c r="V171" s="14">
        <f>IF(M171="Low income",7,"")</f>
        <v>7</v>
      </c>
      <c r="W171" s="14">
        <f>MAX(P171:V171)</f>
        <v>7</v>
      </c>
    </row>
    <row r="172" spans="1:23" x14ac:dyDescent="0.3">
      <c r="A172" s="11">
        <v>140</v>
      </c>
      <c r="B172" s="11" t="s">
        <v>492</v>
      </c>
      <c r="C172" s="11" t="s">
        <v>491</v>
      </c>
      <c r="D172" s="11" t="s">
        <v>491</v>
      </c>
      <c r="G172" s="11" t="s">
        <v>32</v>
      </c>
      <c r="H172" s="14" t="s">
        <v>21</v>
      </c>
      <c r="I172" s="14">
        <v>3505</v>
      </c>
      <c r="J172" s="17">
        <v>3504.9448628814198</v>
      </c>
      <c r="K172" s="18">
        <v>3505</v>
      </c>
      <c r="L172" s="19">
        <v>3505.1123727352101</v>
      </c>
      <c r="M172" s="30" t="s">
        <v>21</v>
      </c>
      <c r="N172" s="30">
        <v>3505</v>
      </c>
      <c r="O172" s="14"/>
      <c r="P172" s="14" t="str">
        <f>IF(AND(M172="High income",OR(N172=3502,N172=3503)),1,"")</f>
        <v/>
      </c>
      <c r="Q172" s="14" t="str">
        <f>IF(AND(M172="High income",OR(N172=3504,N172=3505,N172=3506)),2,"")</f>
        <v/>
      </c>
      <c r="R172" s="14" t="str">
        <f>IF(AND(M172="Upper middle income",OR(N172=3502,N172=3503)),3,"")</f>
        <v/>
      </c>
      <c r="S172" s="14" t="str">
        <f>IF(AND(M172="Upper middle income",OR(N172=3504,N172=3505,N172=3506)),4,"")</f>
        <v/>
      </c>
      <c r="T172" s="14" t="str">
        <f>IF(AND(M172="Lower middle income",OR(N172=3502,N172=3503,N172=3504)),5,"")</f>
        <v/>
      </c>
      <c r="U172" s="14" t="str">
        <f>IF(AND(M172="Lower middle income",OR(N172=3505,N172=3506)),6,"")</f>
        <v/>
      </c>
      <c r="V172" s="14">
        <f>IF(M172="Low income",7,"")</f>
        <v>7</v>
      </c>
      <c r="W172" s="14">
        <f>MAX(P172:V172)</f>
        <v>7</v>
      </c>
    </row>
    <row r="173" spans="1:23" x14ac:dyDescent="0.3">
      <c r="A173" s="11">
        <v>1</v>
      </c>
      <c r="B173" s="11" t="s">
        <v>19</v>
      </c>
      <c r="C173" s="11" t="s">
        <v>18</v>
      </c>
      <c r="D173" s="11" t="s">
        <v>18</v>
      </c>
      <c r="G173" s="11" t="s">
        <v>20</v>
      </c>
      <c r="H173" s="14" t="s">
        <v>21</v>
      </c>
      <c r="I173" s="14">
        <v>3506</v>
      </c>
      <c r="J173" s="17">
        <v>3505.5627346637102</v>
      </c>
      <c r="K173" s="18">
        <v>3506</v>
      </c>
      <c r="L173" s="19">
        <v>3505.6955611509102</v>
      </c>
      <c r="M173" s="30" t="s">
        <v>21</v>
      </c>
      <c r="N173" s="30">
        <v>3506</v>
      </c>
      <c r="O173" s="14"/>
      <c r="P173" s="14" t="str">
        <f>IF(AND(M173="High income",OR(N173=3502,N173=3503)),1,"")</f>
        <v/>
      </c>
      <c r="Q173" s="14" t="str">
        <f>IF(AND(M173="High income",OR(N173=3504,N173=3505,N173=3506)),2,"")</f>
        <v/>
      </c>
      <c r="R173" s="14" t="str">
        <f>IF(AND(M173="Upper middle income",OR(N173=3502,N173=3503)),3,"")</f>
        <v/>
      </c>
      <c r="S173" s="14" t="str">
        <f>IF(AND(M173="Upper middle income",OR(N173=3504,N173=3505,N173=3506)),4,"")</f>
        <v/>
      </c>
      <c r="T173" s="14" t="str">
        <f>IF(AND(M173="Lower middle income",OR(N173=3502,N173=3503,N173=3504)),5,"")</f>
        <v/>
      </c>
      <c r="U173" s="14" t="str">
        <f>IF(AND(M173="Lower middle income",OR(N173=3505,N173=3506)),6,"")</f>
        <v/>
      </c>
      <c r="V173" s="14">
        <f>IF(M173="Low income",7,"")</f>
        <v>7</v>
      </c>
      <c r="W173" s="14">
        <f>MAX(P173:V173)</f>
        <v>7</v>
      </c>
    </row>
    <row r="174" spans="1:23" x14ac:dyDescent="0.3">
      <c r="A174" s="11">
        <v>15</v>
      </c>
      <c r="B174" s="11" t="s">
        <v>64</v>
      </c>
      <c r="C174" s="11" t="s">
        <v>63</v>
      </c>
      <c r="D174" s="11" t="s">
        <v>63</v>
      </c>
      <c r="G174" s="11" t="s">
        <v>24</v>
      </c>
      <c r="H174" s="14" t="s">
        <v>21</v>
      </c>
      <c r="I174" s="14">
        <v>3506</v>
      </c>
      <c r="J174" s="17">
        <v>3505.87991414924</v>
      </c>
      <c r="K174" s="18">
        <v>3506</v>
      </c>
      <c r="L174" s="19">
        <v>3505.8560281325399</v>
      </c>
      <c r="M174" s="30" t="s">
        <v>21</v>
      </c>
      <c r="N174" s="30">
        <v>3506</v>
      </c>
      <c r="O174" s="14"/>
      <c r="P174" s="14" t="str">
        <f>IF(AND(M174="High income",OR(N174=3502,N174=3503)),1,"")</f>
        <v/>
      </c>
      <c r="Q174" s="14" t="str">
        <f>IF(AND(M174="High income",OR(N174=3504,N174=3505,N174=3506)),2,"")</f>
        <v/>
      </c>
      <c r="R174" s="14" t="str">
        <f>IF(AND(M174="Upper middle income",OR(N174=3502,N174=3503)),3,"")</f>
        <v/>
      </c>
      <c r="S174" s="14" t="str">
        <f>IF(AND(M174="Upper middle income",OR(N174=3504,N174=3505,N174=3506)),4,"")</f>
        <v/>
      </c>
      <c r="T174" s="14" t="str">
        <f>IF(AND(M174="Lower middle income",OR(N174=3502,N174=3503,N174=3504)),5,"")</f>
        <v/>
      </c>
      <c r="U174" s="14" t="str">
        <f>IF(AND(M174="Lower middle income",OR(N174=3505,N174=3506)),6,"")</f>
        <v/>
      </c>
      <c r="V174" s="14">
        <f>IF(M174="Low income",7,"")</f>
        <v>7</v>
      </c>
      <c r="W174" s="14">
        <f>MAX(P174:V174)</f>
        <v>7</v>
      </c>
    </row>
    <row r="175" spans="1:23" s="23" customFormat="1" x14ac:dyDescent="0.3">
      <c r="A175" s="11">
        <v>24</v>
      </c>
      <c r="B175" s="11" t="s">
        <v>66</v>
      </c>
      <c r="C175" s="11" t="s">
        <v>65</v>
      </c>
      <c r="D175" s="11" t="s">
        <v>65</v>
      </c>
      <c r="E175" s="11"/>
      <c r="F175" s="11"/>
      <c r="G175" s="11" t="s">
        <v>24</v>
      </c>
      <c r="H175" s="14" t="s">
        <v>21</v>
      </c>
      <c r="I175" s="14">
        <v>3506</v>
      </c>
      <c r="J175" s="17">
        <v>3505.6807201432298</v>
      </c>
      <c r="K175" s="18">
        <v>3506</v>
      </c>
      <c r="L175" s="19">
        <v>3505.72608310736</v>
      </c>
      <c r="M175" s="30" t="s">
        <v>21</v>
      </c>
      <c r="N175" s="30">
        <v>3506</v>
      </c>
      <c r="O175" s="14"/>
      <c r="P175" s="14" t="str">
        <f>IF(AND(M175="High income",OR(N175=3502,N175=3503)),1,"")</f>
        <v/>
      </c>
      <c r="Q175" s="14" t="str">
        <f>IF(AND(M175="High income",OR(N175=3504,N175=3505,N175=3506)),2,"")</f>
        <v/>
      </c>
      <c r="R175" s="14" t="str">
        <f>IF(AND(M175="Upper middle income",OR(N175=3502,N175=3503)),3,"")</f>
        <v/>
      </c>
      <c r="S175" s="14" t="str">
        <f>IF(AND(M175="Upper middle income",OR(N175=3504,N175=3505,N175=3506)),4,"")</f>
        <v/>
      </c>
      <c r="T175" s="14" t="str">
        <f>IF(AND(M175="Lower middle income",OR(N175=3502,N175=3503,N175=3504)),5,"")</f>
        <v/>
      </c>
      <c r="U175" s="14" t="str">
        <f>IF(AND(M175="Lower middle income",OR(N175=3505,N175=3506)),6,"")</f>
        <v/>
      </c>
      <c r="V175" s="14">
        <f>IF(M175="Low income",7,"")</f>
        <v>7</v>
      </c>
      <c r="W175" s="14">
        <f>MAX(P175:V175)</f>
        <v>7</v>
      </c>
    </row>
    <row r="176" spans="1:23" x14ac:dyDescent="0.3">
      <c r="A176" s="11">
        <v>25</v>
      </c>
      <c r="B176" s="11" t="s">
        <v>60</v>
      </c>
      <c r="C176" s="11" t="s">
        <v>59</v>
      </c>
      <c r="D176" s="11" t="s">
        <v>59</v>
      </c>
      <c r="G176" s="11" t="s">
        <v>24</v>
      </c>
      <c r="H176" s="14" t="s">
        <v>21</v>
      </c>
      <c r="I176" s="14">
        <v>3506</v>
      </c>
      <c r="J176" s="17">
        <v>3506</v>
      </c>
      <c r="K176" s="18">
        <v>3506</v>
      </c>
      <c r="L176" s="19">
        <v>3506</v>
      </c>
      <c r="M176" s="30" t="s">
        <v>21</v>
      </c>
      <c r="N176" s="30">
        <v>3506</v>
      </c>
      <c r="O176" s="14"/>
      <c r="P176" s="14" t="str">
        <f>IF(AND(M176="High income",OR(N176=3502,N176=3503)),1,"")</f>
        <v/>
      </c>
      <c r="Q176" s="14" t="str">
        <f>IF(AND(M176="High income",OR(N176=3504,N176=3505,N176=3506)),2,"")</f>
        <v/>
      </c>
      <c r="R176" s="14" t="str">
        <f>IF(AND(M176="Upper middle income",OR(N176=3502,N176=3503)),3,"")</f>
        <v/>
      </c>
      <c r="S176" s="14" t="str">
        <f>IF(AND(M176="Upper middle income",OR(N176=3504,N176=3505,N176=3506)),4,"")</f>
        <v/>
      </c>
      <c r="T176" s="14" t="str">
        <f>IF(AND(M176="Lower middle income",OR(N176=3502,N176=3503,N176=3504)),5,"")</f>
        <v/>
      </c>
      <c r="U176" s="14" t="str">
        <f>IF(AND(M176="Lower middle income",OR(N176=3505,N176=3506)),6,"")</f>
        <v/>
      </c>
      <c r="V176" s="14">
        <f>IF(M176="Low income",7,"")</f>
        <v>7</v>
      </c>
      <c r="W176" s="14">
        <f>MAX(P176:V176)</f>
        <v>7</v>
      </c>
    </row>
    <row r="177" spans="1:23" x14ac:dyDescent="0.3">
      <c r="A177" s="11">
        <v>29</v>
      </c>
      <c r="B177" s="11" t="s">
        <v>99</v>
      </c>
      <c r="C177" s="11" t="s">
        <v>98</v>
      </c>
      <c r="D177" s="11" t="s">
        <v>98</v>
      </c>
      <c r="G177" s="11" t="s">
        <v>24</v>
      </c>
      <c r="H177" s="14" t="s">
        <v>21</v>
      </c>
      <c r="I177" s="14">
        <v>3506</v>
      </c>
      <c r="J177" s="17">
        <v>3505.9020817270598</v>
      </c>
      <c r="K177" s="18">
        <v>3506</v>
      </c>
      <c r="L177" s="19">
        <v>3505.7743109937001</v>
      </c>
      <c r="M177" s="30" t="s">
        <v>21</v>
      </c>
      <c r="N177" s="30">
        <v>3506</v>
      </c>
      <c r="O177" s="14"/>
      <c r="P177" s="14" t="str">
        <f>IF(AND(M177="High income",OR(N177=3502,N177=3503)),1,"")</f>
        <v/>
      </c>
      <c r="Q177" s="14" t="str">
        <f>IF(AND(M177="High income",OR(N177=3504,N177=3505,N177=3506)),2,"")</f>
        <v/>
      </c>
      <c r="R177" s="14" t="str">
        <f>IF(AND(M177="Upper middle income",OR(N177=3502,N177=3503)),3,"")</f>
        <v/>
      </c>
      <c r="S177" s="14" t="str">
        <f>IF(AND(M177="Upper middle income",OR(N177=3504,N177=3505,N177=3506)),4,"")</f>
        <v/>
      </c>
      <c r="T177" s="14" t="str">
        <f>IF(AND(M177="Lower middle income",OR(N177=3502,N177=3503,N177=3504)),5,"")</f>
        <v/>
      </c>
      <c r="U177" s="14" t="str">
        <f>IF(AND(M177="Lower middle income",OR(N177=3505,N177=3506)),6,"")</f>
        <v/>
      </c>
      <c r="V177" s="14">
        <f>IF(M177="Low income",7,"")</f>
        <v>7</v>
      </c>
      <c r="W177" s="14">
        <f>MAX(P177:V177)</f>
        <v>7</v>
      </c>
    </row>
    <row r="178" spans="1:23" x14ac:dyDescent="0.3">
      <c r="A178" s="11">
        <v>45</v>
      </c>
      <c r="B178" s="11" t="s">
        <v>119</v>
      </c>
      <c r="C178" s="11" t="s">
        <v>118</v>
      </c>
      <c r="D178" s="11" t="s">
        <v>118</v>
      </c>
      <c r="G178" s="11" t="s">
        <v>24</v>
      </c>
      <c r="H178" s="14" t="s">
        <v>21</v>
      </c>
      <c r="I178" s="14">
        <v>3506</v>
      </c>
      <c r="J178" s="17">
        <v>3505.96392732708</v>
      </c>
      <c r="K178" s="18">
        <v>3506</v>
      </c>
      <c r="L178" s="19">
        <v>3505.8717283579799</v>
      </c>
      <c r="M178" s="30" t="s">
        <v>21</v>
      </c>
      <c r="N178" s="30">
        <v>3506</v>
      </c>
      <c r="O178" s="14"/>
      <c r="P178" s="14" t="str">
        <f>IF(AND(M178="High income",OR(N178=3502,N178=3503)),1,"")</f>
        <v/>
      </c>
      <c r="Q178" s="14" t="str">
        <f>IF(AND(M178="High income",OR(N178=3504,N178=3505,N178=3506)),2,"")</f>
        <v/>
      </c>
      <c r="R178" s="14" t="str">
        <f>IF(AND(M178="Upper middle income",OR(N178=3502,N178=3503)),3,"")</f>
        <v/>
      </c>
      <c r="S178" s="14" t="str">
        <f>IF(AND(M178="Upper middle income",OR(N178=3504,N178=3505,N178=3506)),4,"")</f>
        <v/>
      </c>
      <c r="T178" s="14" t="str">
        <f>IF(AND(M178="Lower middle income",OR(N178=3502,N178=3503,N178=3504)),5,"")</f>
        <v/>
      </c>
      <c r="U178" s="14" t="str">
        <f>IF(AND(M178="Lower middle income",OR(N178=3505,N178=3506)),6,"")</f>
        <v/>
      </c>
      <c r="V178" s="14">
        <f>IF(M178="Low income",7,"")</f>
        <v>7</v>
      </c>
      <c r="W178" s="14">
        <f>MAX(P178:V178)</f>
        <v>7</v>
      </c>
    </row>
    <row r="179" spans="1:23" x14ac:dyDescent="0.3">
      <c r="A179" s="11">
        <v>188</v>
      </c>
      <c r="B179" s="11" t="s">
        <v>171</v>
      </c>
      <c r="C179" s="11" t="s">
        <v>170</v>
      </c>
      <c r="D179" s="11" t="s">
        <v>170</v>
      </c>
      <c r="G179" s="11" t="s">
        <v>24</v>
      </c>
      <c r="H179" s="14" t="s">
        <v>21</v>
      </c>
      <c r="I179" s="14">
        <v>3506</v>
      </c>
      <c r="J179" s="17">
        <v>3505.7856636854699</v>
      </c>
      <c r="K179" s="18">
        <v>3506</v>
      </c>
      <c r="L179" s="19">
        <v>3505.6076801579202</v>
      </c>
      <c r="M179" s="30" t="s">
        <v>21</v>
      </c>
      <c r="N179" s="30">
        <v>3506</v>
      </c>
      <c r="O179" s="14"/>
      <c r="P179" s="14" t="str">
        <f>IF(AND(M179="High income",OR(N179=3502,N179=3503)),1,"")</f>
        <v/>
      </c>
      <c r="Q179" s="14" t="str">
        <f>IF(AND(M179="High income",OR(N179=3504,N179=3505,N179=3506)),2,"")</f>
        <v/>
      </c>
      <c r="R179" s="14" t="str">
        <f>IF(AND(M179="Upper middle income",OR(N179=3502,N179=3503)),3,"")</f>
        <v/>
      </c>
      <c r="S179" s="14" t="str">
        <f>IF(AND(M179="Upper middle income",OR(N179=3504,N179=3505,N179=3506)),4,"")</f>
        <v/>
      </c>
      <c r="T179" s="14" t="str">
        <f>IF(AND(M179="Lower middle income",OR(N179=3502,N179=3503,N179=3504)),5,"")</f>
        <v/>
      </c>
      <c r="U179" s="14" t="str">
        <f>IF(AND(M179="Lower middle income",OR(N179=3505,N179=3506)),6,"")</f>
        <v/>
      </c>
      <c r="V179" s="14">
        <f>IF(M179="Low income",7,"")</f>
        <v>7</v>
      </c>
      <c r="W179" s="14">
        <f>MAX(P179:V179)</f>
        <v>7</v>
      </c>
    </row>
    <row r="180" spans="1:23" x14ac:dyDescent="0.3">
      <c r="A180" s="11">
        <v>43</v>
      </c>
      <c r="B180" s="11" t="s">
        <v>179</v>
      </c>
      <c r="C180" s="11" t="s">
        <v>178</v>
      </c>
      <c r="D180" s="11" t="s">
        <v>178</v>
      </c>
      <c r="G180" s="11" t="s">
        <v>24</v>
      </c>
      <c r="H180" s="14" t="s">
        <v>21</v>
      </c>
      <c r="I180" s="14">
        <v>3506</v>
      </c>
      <c r="J180" s="17">
        <v>3505.9627369802502</v>
      </c>
      <c r="K180" s="18">
        <v>3506</v>
      </c>
      <c r="L180" s="19">
        <v>3505.9222888864701</v>
      </c>
      <c r="M180" s="30" t="s">
        <v>21</v>
      </c>
      <c r="N180" s="30">
        <v>3506</v>
      </c>
      <c r="O180" s="14"/>
      <c r="P180" s="14" t="str">
        <f>IF(AND(M180="High income",OR(N180=3502,N180=3503)),1,"")</f>
        <v/>
      </c>
      <c r="Q180" s="14" t="str">
        <f>IF(AND(M180="High income",OR(N180=3504,N180=3505,N180=3506)),2,"")</f>
        <v/>
      </c>
      <c r="R180" s="14" t="str">
        <f>IF(AND(M180="Upper middle income",OR(N180=3502,N180=3503)),3,"")</f>
        <v/>
      </c>
      <c r="S180" s="14" t="str">
        <f>IF(AND(M180="Upper middle income",OR(N180=3504,N180=3505,N180=3506)),4,"")</f>
        <v/>
      </c>
      <c r="T180" s="14" t="str">
        <f>IF(AND(M180="Lower middle income",OR(N180=3502,N180=3503,N180=3504)),5,"")</f>
        <v/>
      </c>
      <c r="U180" s="14" t="str">
        <f>IF(AND(M180="Lower middle income",OR(N180=3505,N180=3506)),6,"")</f>
        <v/>
      </c>
      <c r="V180" s="14">
        <f>IF(M180="Low income",7,"")</f>
        <v>7</v>
      </c>
      <c r="W180" s="14">
        <f>MAX(P180:V180)</f>
        <v>7</v>
      </c>
    </row>
    <row r="181" spans="1:23" x14ac:dyDescent="0.3">
      <c r="A181" s="11">
        <v>56</v>
      </c>
      <c r="B181" s="11" t="s">
        <v>205</v>
      </c>
      <c r="C181" s="11" t="s">
        <v>204</v>
      </c>
      <c r="D181" s="11" t="s">
        <v>204</v>
      </c>
      <c r="G181" s="11" t="s">
        <v>24</v>
      </c>
      <c r="H181" s="14" t="s">
        <v>21</v>
      </c>
      <c r="I181" s="14">
        <v>3506</v>
      </c>
      <c r="J181" s="17">
        <v>3505.7337983065599</v>
      </c>
      <c r="K181" s="18">
        <v>3506</v>
      </c>
      <c r="L181" s="19">
        <v>3505.71485266024</v>
      </c>
      <c r="M181" s="30" t="s">
        <v>21</v>
      </c>
      <c r="N181" s="30">
        <v>3506</v>
      </c>
      <c r="O181" s="14"/>
      <c r="P181" s="14" t="str">
        <f>IF(AND(M181="High income",OR(N181=3502,N181=3503)),1,"")</f>
        <v/>
      </c>
      <c r="Q181" s="14" t="str">
        <f>IF(AND(M181="High income",OR(N181=3504,N181=3505,N181=3506)),2,"")</f>
        <v/>
      </c>
      <c r="R181" s="14" t="str">
        <f>IF(AND(M181="Upper middle income",OR(N181=3502,N181=3503)),3,"")</f>
        <v/>
      </c>
      <c r="S181" s="14" t="str">
        <f>IF(AND(M181="Upper middle income",OR(N181=3504,N181=3505,N181=3506)),4,"")</f>
        <v/>
      </c>
      <c r="T181" s="14" t="str">
        <f>IF(AND(M181="Lower middle income",OR(N181=3502,N181=3503,N181=3504)),5,"")</f>
        <v/>
      </c>
      <c r="U181" s="14" t="str">
        <f>IF(AND(M181="Lower middle income",OR(N181=3505,N181=3506)),6,"")</f>
        <v/>
      </c>
      <c r="V181" s="14">
        <f>IF(M181="Low income",7,"")</f>
        <v>7</v>
      </c>
      <c r="W181" s="14">
        <f>MAX(P181:V181)</f>
        <v>7</v>
      </c>
    </row>
    <row r="182" spans="1:23" x14ac:dyDescent="0.3">
      <c r="A182" s="11">
        <v>58</v>
      </c>
      <c r="B182" s="11" t="s">
        <v>235</v>
      </c>
      <c r="C182" s="11" t="s">
        <v>234</v>
      </c>
      <c r="D182" s="11" t="s">
        <v>234</v>
      </c>
      <c r="G182" s="11" t="s">
        <v>16</v>
      </c>
      <c r="H182" s="14" t="s">
        <v>21</v>
      </c>
      <c r="I182" s="14">
        <v>3506</v>
      </c>
      <c r="J182" s="17">
        <v>3505.9676101423602</v>
      </c>
      <c r="K182" s="18">
        <v>3506</v>
      </c>
      <c r="L182" s="19">
        <v>3505.92844790054</v>
      </c>
      <c r="M182" s="30" t="s">
        <v>21</v>
      </c>
      <c r="N182" s="30">
        <v>3506</v>
      </c>
      <c r="O182" s="14"/>
      <c r="P182" s="14" t="str">
        <f>IF(AND(M182="High income",OR(N182=3502,N182=3503)),1,"")</f>
        <v/>
      </c>
      <c r="Q182" s="14" t="str">
        <f>IF(AND(M182="High income",OR(N182=3504,N182=3505,N182=3506)),2,"")</f>
        <v/>
      </c>
      <c r="R182" s="14" t="str">
        <f>IF(AND(M182="Upper middle income",OR(N182=3502,N182=3503)),3,"")</f>
        <v/>
      </c>
      <c r="S182" s="14" t="str">
        <f>IF(AND(M182="Upper middle income",OR(N182=3504,N182=3505,N182=3506)),4,"")</f>
        <v/>
      </c>
      <c r="T182" s="14" t="str">
        <f>IF(AND(M182="Lower middle income",OR(N182=3502,N182=3503,N182=3504)),5,"")</f>
        <v/>
      </c>
      <c r="U182" s="14" t="str">
        <f>IF(AND(M182="Lower middle income",OR(N182=3505,N182=3506)),6,"")</f>
        <v/>
      </c>
      <c r="V182" s="14">
        <f>IF(M182="Low income",7,"")</f>
        <v>7</v>
      </c>
      <c r="W182" s="14">
        <f>MAX(P182:V182)</f>
        <v>7</v>
      </c>
    </row>
    <row r="183" spans="1:23" x14ac:dyDescent="0.3">
      <c r="A183" s="11">
        <v>252</v>
      </c>
      <c r="B183" s="11" t="s">
        <v>410</v>
      </c>
      <c r="C183" s="11" t="s">
        <v>409</v>
      </c>
      <c r="D183" s="11" t="s">
        <v>409</v>
      </c>
      <c r="G183" s="11" t="s">
        <v>46</v>
      </c>
      <c r="H183" s="14" t="s">
        <v>21</v>
      </c>
      <c r="I183" s="14">
        <v>3506</v>
      </c>
      <c r="J183" s="17">
        <v>3505.8978818304099</v>
      </c>
      <c r="K183" s="18">
        <v>3506</v>
      </c>
      <c r="L183" s="19">
        <v>3505.8455259328498</v>
      </c>
      <c r="M183" s="30" t="s">
        <v>21</v>
      </c>
      <c r="N183" s="30">
        <v>3506</v>
      </c>
      <c r="O183" s="14"/>
      <c r="P183" s="14" t="str">
        <f>IF(AND(M183="High income",OR(N183=3502,N183=3503)),1,"")</f>
        <v/>
      </c>
      <c r="Q183" s="14" t="str">
        <f>IF(AND(M183="High income",OR(N183=3504,N183=3505,N183=3506)),2,"")</f>
        <v/>
      </c>
      <c r="R183" s="14" t="str">
        <f>IF(AND(M183="Upper middle income",OR(N183=3502,N183=3503)),3,"")</f>
        <v/>
      </c>
      <c r="S183" s="14" t="str">
        <f>IF(AND(M183="Upper middle income",OR(N183=3504,N183=3505,N183=3506)),4,"")</f>
        <v/>
      </c>
      <c r="T183" s="14" t="str">
        <f>IF(AND(M183="Lower middle income",OR(N183=3502,N183=3503,N183=3504)),5,"")</f>
        <v/>
      </c>
      <c r="U183" s="14" t="str">
        <f>IF(AND(M183="Lower middle income",OR(N183=3505,N183=3506)),6,"")</f>
        <v/>
      </c>
      <c r="V183" s="14">
        <f>IF(M183="Low income",7,"")</f>
        <v>7</v>
      </c>
      <c r="W183" s="14">
        <f>MAX(P183:V183)</f>
        <v>7</v>
      </c>
    </row>
    <row r="184" spans="1:23" x14ac:dyDescent="0.3">
      <c r="A184" s="11">
        <v>81</v>
      </c>
      <c r="B184" s="11" t="s">
        <v>325</v>
      </c>
      <c r="C184" s="11" t="s">
        <v>324</v>
      </c>
      <c r="D184" s="11" t="s">
        <v>324</v>
      </c>
      <c r="G184" s="11" t="s">
        <v>24</v>
      </c>
      <c r="H184" s="14" t="s">
        <v>21</v>
      </c>
      <c r="I184" s="14">
        <v>3506</v>
      </c>
      <c r="J184" s="17">
        <v>3505.9118346093401</v>
      </c>
      <c r="K184" s="18">
        <v>3506</v>
      </c>
      <c r="L184" s="19">
        <v>3505.8948189705002</v>
      </c>
      <c r="M184" s="30" t="s">
        <v>21</v>
      </c>
      <c r="N184" s="30">
        <v>3506</v>
      </c>
      <c r="O184" s="14"/>
      <c r="P184" s="14" t="str">
        <f>IF(AND(M184="High income",OR(N184=3502,N184=3503)),1,"")</f>
        <v/>
      </c>
      <c r="Q184" s="14" t="str">
        <f>IF(AND(M184="High income",OR(N184=3504,N184=3505,N184=3506)),2,"")</f>
        <v/>
      </c>
      <c r="R184" s="14" t="str">
        <f>IF(AND(M184="Upper middle income",OR(N184=3502,N184=3503)),3,"")</f>
        <v/>
      </c>
      <c r="S184" s="14" t="str">
        <f>IF(AND(M184="Upper middle income",OR(N184=3504,N184=3505,N184=3506)),4,"")</f>
        <v/>
      </c>
      <c r="T184" s="14" t="str">
        <f>IF(AND(M184="Lower middle income",OR(N184=3502,N184=3503,N184=3504)),5,"")</f>
        <v/>
      </c>
      <c r="U184" s="14" t="str">
        <f>IF(AND(M184="Lower middle income",OR(N184=3505,N184=3506)),6,"")</f>
        <v/>
      </c>
      <c r="V184" s="14">
        <f>IF(M184="Low income",7,"")</f>
        <v>7</v>
      </c>
      <c r="W184" s="14">
        <f>MAX(P184:V184)</f>
        <v>7</v>
      </c>
    </row>
    <row r="185" spans="1:23" x14ac:dyDescent="0.3">
      <c r="A185" s="11">
        <v>82</v>
      </c>
      <c r="B185" s="11" t="s">
        <v>358</v>
      </c>
      <c r="C185" s="11" t="s">
        <v>357</v>
      </c>
      <c r="D185" s="11" t="s">
        <v>357</v>
      </c>
      <c r="G185" s="11" t="s">
        <v>24</v>
      </c>
      <c r="H185" s="14" t="s">
        <v>21</v>
      </c>
      <c r="I185" s="14">
        <v>3506</v>
      </c>
      <c r="J185" s="17">
        <v>3505.9672329504501</v>
      </c>
      <c r="K185" s="18">
        <v>3506</v>
      </c>
      <c r="L185" s="19">
        <v>3505.96189845249</v>
      </c>
      <c r="M185" s="30" t="s">
        <v>21</v>
      </c>
      <c r="N185" s="30">
        <v>3506</v>
      </c>
      <c r="O185" s="14"/>
      <c r="P185" s="14" t="str">
        <f>IF(AND(M185="High income",OR(N185=3502,N185=3503)),1,"")</f>
        <v/>
      </c>
      <c r="Q185" s="14" t="str">
        <f>IF(AND(M185="High income",OR(N185=3504,N185=3505,N185=3506)),2,"")</f>
        <v/>
      </c>
      <c r="R185" s="14" t="str">
        <f>IF(AND(M185="Upper middle income",OR(N185=3502,N185=3503)),3,"")</f>
        <v/>
      </c>
      <c r="S185" s="14" t="str">
        <f>IF(AND(M185="Upper middle income",OR(N185=3504,N185=3505,N185=3506)),4,"")</f>
        <v/>
      </c>
      <c r="T185" s="14" t="str">
        <f>IF(AND(M185="Lower middle income",OR(N185=3502,N185=3503,N185=3504)),5,"")</f>
        <v/>
      </c>
      <c r="U185" s="14" t="str">
        <f>IF(AND(M185="Lower middle income",OR(N185=3505,N185=3506)),6,"")</f>
        <v/>
      </c>
      <c r="V185" s="14">
        <f>IF(M185="Low income",7,"")</f>
        <v>7</v>
      </c>
      <c r="W185" s="14">
        <f>MAX(P185:V185)</f>
        <v>7</v>
      </c>
    </row>
    <row r="186" spans="1:23" x14ac:dyDescent="0.3">
      <c r="A186" s="11">
        <v>84</v>
      </c>
      <c r="B186" s="11" t="s">
        <v>337</v>
      </c>
      <c r="C186" s="11" t="s">
        <v>336</v>
      </c>
      <c r="D186" s="11" t="s">
        <v>336</v>
      </c>
      <c r="G186" s="11" t="s">
        <v>24</v>
      </c>
      <c r="H186" s="14" t="s">
        <v>21</v>
      </c>
      <c r="I186" s="14">
        <v>3506</v>
      </c>
      <c r="J186" s="17">
        <v>3505.4717851496698</v>
      </c>
      <c r="K186" s="18">
        <v>3505.44580078125</v>
      </c>
      <c r="L186" s="19">
        <v>3505.40062062468</v>
      </c>
      <c r="M186" s="30" t="s">
        <v>21</v>
      </c>
      <c r="N186" s="30">
        <v>3506</v>
      </c>
      <c r="O186" s="14"/>
      <c r="P186" s="14" t="str">
        <f>IF(AND(M186="High income",OR(N186=3502,N186=3503)),1,"")</f>
        <v/>
      </c>
      <c r="Q186" s="14" t="str">
        <f>IF(AND(M186="High income",OR(N186=3504,N186=3505,N186=3506)),2,"")</f>
        <v/>
      </c>
      <c r="R186" s="14" t="str">
        <f>IF(AND(M186="Upper middle income",OR(N186=3502,N186=3503)),3,"")</f>
        <v/>
      </c>
      <c r="S186" s="14" t="str">
        <f>IF(AND(M186="Upper middle income",OR(N186=3504,N186=3505,N186=3506)),4,"")</f>
        <v/>
      </c>
      <c r="T186" s="14" t="str">
        <f>IF(AND(M186="Lower middle income",OR(N186=3502,N186=3503,N186=3504)),5,"")</f>
        <v/>
      </c>
      <c r="U186" s="14" t="str">
        <f>IF(AND(M186="Lower middle income",OR(N186=3505,N186=3506)),6,"")</f>
        <v/>
      </c>
      <c r="V186" s="14">
        <f>IF(M186="Low income",7,"")</f>
        <v>7</v>
      </c>
      <c r="W186" s="14">
        <f>MAX(P186:V186)</f>
        <v>7</v>
      </c>
    </row>
    <row r="187" spans="1:23" s="23" customFormat="1" x14ac:dyDescent="0.3">
      <c r="A187" s="11">
        <v>91</v>
      </c>
      <c r="B187" s="11" t="s">
        <v>350</v>
      </c>
      <c r="C187" s="11" t="s">
        <v>349</v>
      </c>
      <c r="D187" s="11" t="s">
        <v>349</v>
      </c>
      <c r="E187" s="11"/>
      <c r="F187" s="11"/>
      <c r="G187" s="11" t="s">
        <v>24</v>
      </c>
      <c r="H187" s="14" t="s">
        <v>21</v>
      </c>
      <c r="I187" s="14">
        <v>3506</v>
      </c>
      <c r="J187" s="17">
        <v>3505.8948832382898</v>
      </c>
      <c r="K187" s="18">
        <v>3506</v>
      </c>
      <c r="L187" s="19">
        <v>3505.8036115792002</v>
      </c>
      <c r="M187" s="30" t="s">
        <v>21</v>
      </c>
      <c r="N187" s="30">
        <v>3506</v>
      </c>
      <c r="O187" s="14"/>
      <c r="P187" s="14" t="str">
        <f>IF(AND(M187="High income",OR(N187=3502,N187=3503)),1,"")</f>
        <v/>
      </c>
      <c r="Q187" s="14" t="str">
        <f>IF(AND(M187="High income",OR(N187=3504,N187=3505,N187=3506)),2,"")</f>
        <v/>
      </c>
      <c r="R187" s="14" t="str">
        <f>IF(AND(M187="Upper middle income",OR(N187=3502,N187=3503)),3,"")</f>
        <v/>
      </c>
      <c r="S187" s="14" t="str">
        <f>IF(AND(M187="Upper middle income",OR(N187=3504,N187=3505,N187=3506)),4,"")</f>
        <v/>
      </c>
      <c r="T187" s="14" t="str">
        <f>IF(AND(M187="Lower middle income",OR(N187=3502,N187=3503,N187=3504)),5,"")</f>
        <v/>
      </c>
      <c r="U187" s="14" t="str">
        <f>IF(AND(M187="Lower middle income",OR(N187=3505,N187=3506)),6,"")</f>
        <v/>
      </c>
      <c r="V187" s="14">
        <f>IF(M187="Low income",7,"")</f>
        <v>7</v>
      </c>
      <c r="W187" s="14">
        <f>MAX(P187:V187)</f>
        <v>7</v>
      </c>
    </row>
    <row r="188" spans="1:23" x14ac:dyDescent="0.3">
      <c r="A188" s="11">
        <v>96</v>
      </c>
      <c r="B188" s="11" t="s">
        <v>381</v>
      </c>
      <c r="C188" s="11" t="s">
        <v>380</v>
      </c>
      <c r="D188" s="11" t="s">
        <v>380</v>
      </c>
      <c r="G188" s="11" t="s">
        <v>20</v>
      </c>
      <c r="H188" s="14" t="s">
        <v>21</v>
      </c>
      <c r="I188" s="14">
        <v>3506</v>
      </c>
      <c r="J188" s="17">
        <v>3506</v>
      </c>
      <c r="K188" s="18">
        <v>3506</v>
      </c>
      <c r="L188" s="19">
        <v>3506</v>
      </c>
      <c r="M188" s="30" t="s">
        <v>21</v>
      </c>
      <c r="N188" s="30">
        <v>3506</v>
      </c>
      <c r="O188" s="14"/>
      <c r="P188" s="14" t="str">
        <f>IF(AND(M188="High income",OR(N188=3502,N188=3503)),1,"")</f>
        <v/>
      </c>
      <c r="Q188" s="14" t="str">
        <f>IF(AND(M188="High income",OR(N188=3504,N188=3505,N188=3506)),2,"")</f>
        <v/>
      </c>
      <c r="R188" s="14" t="str">
        <f>IF(AND(M188="Upper middle income",OR(N188=3502,N188=3503)),3,"")</f>
        <v/>
      </c>
      <c r="S188" s="14" t="str">
        <f>IF(AND(M188="Upper middle income",OR(N188=3504,N188=3505,N188=3506)),4,"")</f>
        <v/>
      </c>
      <c r="T188" s="14" t="str">
        <f>IF(AND(M188="Lower middle income",OR(N188=3502,N188=3503,N188=3504)),5,"")</f>
        <v/>
      </c>
      <c r="U188" s="14" t="str">
        <f>IF(AND(M188="Lower middle income",OR(N188=3505,N188=3506)),6,"")</f>
        <v/>
      </c>
      <c r="V188" s="14">
        <f>IF(M188="Low income",7,"")</f>
        <v>7</v>
      </c>
      <c r="W188" s="14">
        <f>MAX(P188:V188)</f>
        <v>7</v>
      </c>
    </row>
    <row r="189" spans="1:23" x14ac:dyDescent="0.3">
      <c r="A189" s="11">
        <v>113</v>
      </c>
      <c r="B189" s="11" t="s">
        <v>428</v>
      </c>
      <c r="C189" s="11" t="s">
        <v>427</v>
      </c>
      <c r="D189" s="11" t="s">
        <v>427</v>
      </c>
      <c r="G189" s="11" t="s">
        <v>24</v>
      </c>
      <c r="H189" s="14" t="s">
        <v>21</v>
      </c>
      <c r="I189" s="14">
        <v>3506</v>
      </c>
      <c r="J189" s="17">
        <v>3505.9870639051901</v>
      </c>
      <c r="K189" s="18">
        <v>3506</v>
      </c>
      <c r="L189" s="19">
        <v>3505.9860139860102</v>
      </c>
      <c r="M189" s="30" t="s">
        <v>21</v>
      </c>
      <c r="N189" s="30">
        <v>3506</v>
      </c>
      <c r="O189" s="14"/>
      <c r="P189" s="14" t="str">
        <f>IF(AND(M189="High income",OR(N189=3502,N189=3503)),1,"")</f>
        <v/>
      </c>
      <c r="Q189" s="14" t="str">
        <f>IF(AND(M189="High income",OR(N189=3504,N189=3505,N189=3506)),2,"")</f>
        <v/>
      </c>
      <c r="R189" s="14" t="str">
        <f>IF(AND(M189="Upper middle income",OR(N189=3502,N189=3503)),3,"")</f>
        <v/>
      </c>
      <c r="S189" s="14" t="str">
        <f>IF(AND(M189="Upper middle income",OR(N189=3504,N189=3505,N189=3506)),4,"")</f>
        <v/>
      </c>
      <c r="T189" s="14" t="str">
        <f>IF(AND(M189="Lower middle income",OR(N189=3502,N189=3503,N189=3504)),5,"")</f>
        <v/>
      </c>
      <c r="U189" s="14" t="str">
        <f>IF(AND(M189="Lower middle income",OR(N189=3505,N189=3506)),6,"")</f>
        <v/>
      </c>
      <c r="V189" s="14">
        <f>IF(M189="Low income",7,"")</f>
        <v>7</v>
      </c>
      <c r="W189" s="14">
        <f>MAX(P189:V189)</f>
        <v>7</v>
      </c>
    </row>
    <row r="190" spans="1:23" s="23" customFormat="1" x14ac:dyDescent="0.3">
      <c r="A190" s="11">
        <v>124</v>
      </c>
      <c r="B190" s="11" t="s">
        <v>445</v>
      </c>
      <c r="C190" s="11" t="s">
        <v>444</v>
      </c>
      <c r="D190" s="11" t="s">
        <v>444</v>
      </c>
      <c r="E190" s="11"/>
      <c r="F190" s="11"/>
      <c r="G190" s="11" t="s">
        <v>24</v>
      </c>
      <c r="H190" s="14" t="s">
        <v>21</v>
      </c>
      <c r="I190" s="14">
        <v>3506</v>
      </c>
      <c r="J190" s="17">
        <v>3505.74836857217</v>
      </c>
      <c r="K190" s="18">
        <v>3505.42895507812</v>
      </c>
      <c r="L190" s="19">
        <v>3505.2656564183299</v>
      </c>
      <c r="M190" s="30" t="s">
        <v>21</v>
      </c>
      <c r="N190" s="30">
        <v>3506</v>
      </c>
      <c r="O190" s="14"/>
      <c r="P190" s="14" t="str">
        <f>IF(AND(M190="High income",OR(N190=3502,N190=3503)),1,"")</f>
        <v/>
      </c>
      <c r="Q190" s="14" t="str">
        <f>IF(AND(M190="High income",OR(N190=3504,N190=3505,N190=3506)),2,"")</f>
        <v/>
      </c>
      <c r="R190" s="14" t="str">
        <f>IF(AND(M190="Upper middle income",OR(N190=3502,N190=3503)),3,"")</f>
        <v/>
      </c>
      <c r="S190" s="14" t="str">
        <f>IF(AND(M190="Upper middle income",OR(N190=3504,N190=3505,N190=3506)),4,"")</f>
        <v/>
      </c>
      <c r="T190" s="14" t="str">
        <f>IF(AND(M190="Lower middle income",OR(N190=3502,N190=3503,N190=3504)),5,"")</f>
        <v/>
      </c>
      <c r="U190" s="14" t="str">
        <f>IF(AND(M190="Lower middle income",OR(N190=3505,N190=3506)),6,"")</f>
        <v/>
      </c>
      <c r="V190" s="14">
        <f>IF(M190="Low income",7,"")</f>
        <v>7</v>
      </c>
      <c r="W190" s="14">
        <f>MAX(P190:V190)</f>
        <v>7</v>
      </c>
    </row>
    <row r="191" spans="1:23" x14ac:dyDescent="0.3">
      <c r="A191" s="11">
        <v>208</v>
      </c>
      <c r="B191" s="11" t="s">
        <v>451</v>
      </c>
      <c r="D191" s="11" t="s">
        <v>450</v>
      </c>
      <c r="G191" s="11" t="s">
        <v>24</v>
      </c>
      <c r="H191" s="14" t="s">
        <v>21</v>
      </c>
      <c r="I191" s="14">
        <v>3506</v>
      </c>
      <c r="J191" s="17">
        <v>3505.5700934579399</v>
      </c>
      <c r="K191" s="18">
        <v>3505</v>
      </c>
      <c r="L191" s="19">
        <v>3505.1830475260399</v>
      </c>
      <c r="M191" s="30" t="s">
        <v>21</v>
      </c>
      <c r="N191" s="30">
        <v>3506</v>
      </c>
      <c r="O191" s="14"/>
      <c r="P191" s="14" t="str">
        <f>IF(AND(M191="High income",OR(N191=3502,N191=3503)),1,"")</f>
        <v/>
      </c>
      <c r="Q191" s="14" t="str">
        <f>IF(AND(M191="High income",OR(N191=3504,N191=3505,N191=3506)),2,"")</f>
        <v/>
      </c>
      <c r="R191" s="14" t="str">
        <f>IF(AND(M191="Upper middle income",OR(N191=3502,N191=3503)),3,"")</f>
        <v/>
      </c>
      <c r="S191" s="14" t="str">
        <f>IF(AND(M191="Upper middle income",OR(N191=3504,N191=3505,N191=3506)),4,"")</f>
        <v/>
      </c>
      <c r="T191" s="14" t="str">
        <f>IF(AND(M191="Lower middle income",OR(N191=3502,N191=3503,N191=3504)),5,"")</f>
        <v/>
      </c>
      <c r="U191" s="14" t="str">
        <f>IF(AND(M191="Lower middle income",OR(N191=3505,N191=3506)),6,"")</f>
        <v/>
      </c>
      <c r="V191" s="14">
        <f>IF(M191="Low income",7,"")</f>
        <v>7</v>
      </c>
      <c r="W191" s="14">
        <f>MAX(P191:V191)</f>
        <v>7</v>
      </c>
    </row>
    <row r="192" spans="1:23" x14ac:dyDescent="0.3">
      <c r="A192" s="11">
        <v>115</v>
      </c>
      <c r="B192" s="11" t="s">
        <v>459</v>
      </c>
      <c r="C192" s="11" t="s">
        <v>458</v>
      </c>
      <c r="D192" s="11" t="s">
        <v>458</v>
      </c>
      <c r="G192" s="11" t="s">
        <v>24</v>
      </c>
      <c r="H192" s="14" t="s">
        <v>21</v>
      </c>
      <c r="I192" s="14">
        <v>3506</v>
      </c>
      <c r="J192" s="17">
        <v>3505.1202556931698</v>
      </c>
      <c r="K192" s="18">
        <v>3506</v>
      </c>
      <c r="L192" s="19">
        <v>3505.58684200575</v>
      </c>
      <c r="M192" s="30" t="s">
        <v>21</v>
      </c>
      <c r="N192" s="30">
        <v>3506</v>
      </c>
      <c r="O192" s="14"/>
      <c r="P192" s="14" t="str">
        <f>IF(AND(M192="High income",OR(N192=3502,N192=3503)),1,"")</f>
        <v/>
      </c>
      <c r="Q192" s="14" t="str">
        <f>IF(AND(M192="High income",OR(N192=3504,N192=3505,N192=3506)),2,"")</f>
        <v/>
      </c>
      <c r="R192" s="14" t="str">
        <f>IF(AND(M192="Upper middle income",OR(N192=3502,N192=3503)),3,"")</f>
        <v/>
      </c>
      <c r="S192" s="14" t="str">
        <f>IF(AND(M192="Upper middle income",OR(N192=3504,N192=3505,N192=3506)),4,"")</f>
        <v/>
      </c>
      <c r="T192" s="14" t="str">
        <f>IF(AND(M192="Lower middle income",OR(N192=3502,N192=3503,N192=3504)),5,"")</f>
        <v/>
      </c>
      <c r="U192" s="14" t="str">
        <f>IF(AND(M192="Lower middle income",OR(N192=3505,N192=3506)),6,"")</f>
        <v/>
      </c>
      <c r="V192" s="14">
        <f>IF(M192="Low income",7,"")</f>
        <v>7</v>
      </c>
      <c r="W192" s="14">
        <f>MAX(P192:V192)</f>
        <v>7</v>
      </c>
    </row>
    <row r="193" spans="1:23" x14ac:dyDescent="0.3">
      <c r="A193" s="11">
        <v>167</v>
      </c>
      <c r="B193" s="11" t="s">
        <v>514</v>
      </c>
      <c r="C193" s="11" t="s">
        <v>513</v>
      </c>
      <c r="D193" s="11" t="s">
        <v>513</v>
      </c>
      <c r="G193" s="11" t="s">
        <v>24</v>
      </c>
      <c r="H193" s="14" t="s">
        <v>21</v>
      </c>
      <c r="I193" s="14">
        <v>3506</v>
      </c>
      <c r="J193" s="17">
        <v>3505.80369880428</v>
      </c>
      <c r="K193" s="18">
        <v>3506</v>
      </c>
      <c r="L193" s="19">
        <v>3505.7683853889998</v>
      </c>
      <c r="M193" s="30" t="s">
        <v>21</v>
      </c>
      <c r="N193" s="30">
        <v>3506</v>
      </c>
      <c r="O193" s="14"/>
      <c r="P193" s="14" t="str">
        <f>IF(AND(M193="High income",OR(N193=3502,N193=3503)),1,"")</f>
        <v/>
      </c>
      <c r="Q193" s="14" t="str">
        <f>IF(AND(M193="High income",OR(N193=3504,N193=3505,N193=3506)),2,"")</f>
        <v/>
      </c>
      <c r="R193" s="14" t="str">
        <f>IF(AND(M193="Upper middle income",OR(N193=3502,N193=3503)),3,"")</f>
        <v/>
      </c>
      <c r="S193" s="14" t="str">
        <f>IF(AND(M193="Upper middle income",OR(N193=3504,N193=3505,N193=3506)),4,"")</f>
        <v/>
      </c>
      <c r="T193" s="14" t="str">
        <f>IF(AND(M193="Lower middle income",OR(N193=3502,N193=3503,N193=3504)),5,"")</f>
        <v/>
      </c>
      <c r="U193" s="14" t="str">
        <f>IF(AND(M193="Lower middle income",OR(N193=3505,N193=3506)),6,"")</f>
        <v/>
      </c>
      <c r="V193" s="14">
        <f>IF(M193="Low income",7,"")</f>
        <v>7</v>
      </c>
      <c r="W193" s="14">
        <f>MAX(P193:V193)</f>
        <v>7</v>
      </c>
    </row>
    <row r="194" spans="1:23" x14ac:dyDescent="0.3">
      <c r="A194" s="11">
        <v>142</v>
      </c>
      <c r="B194" s="11" t="s">
        <v>488</v>
      </c>
      <c r="C194" s="11" t="s">
        <v>487</v>
      </c>
      <c r="D194" s="11" t="s">
        <v>487</v>
      </c>
      <c r="G194" s="11" t="s">
        <v>24</v>
      </c>
      <c r="H194" s="14" t="s">
        <v>21</v>
      </c>
      <c r="I194" s="14">
        <v>3506</v>
      </c>
      <c r="J194" s="17">
        <v>3505.9479283854598</v>
      </c>
      <c r="K194" s="18">
        <v>3506</v>
      </c>
      <c r="L194" s="19">
        <v>3505.9488612313799</v>
      </c>
      <c r="M194" s="30" t="s">
        <v>21</v>
      </c>
      <c r="N194" s="30">
        <v>3506</v>
      </c>
      <c r="O194" s="14"/>
      <c r="P194" s="14" t="str">
        <f>IF(AND(M194="High income",OR(N194=3502,N194=3503)),1,"")</f>
        <v/>
      </c>
      <c r="Q194" s="14" t="str">
        <f>IF(AND(M194="High income",OR(N194=3504,N194=3505,N194=3506)),2,"")</f>
        <v/>
      </c>
      <c r="R194" s="14" t="str">
        <f>IF(AND(M194="Upper middle income",OR(N194=3502,N194=3503)),3,"")</f>
        <v/>
      </c>
      <c r="S194" s="14" t="str">
        <f>IF(AND(M194="Upper middle income",OR(N194=3504,N194=3505,N194=3506)),4,"")</f>
        <v/>
      </c>
      <c r="T194" s="14" t="str">
        <f>IF(AND(M194="Lower middle income",OR(N194=3502,N194=3503,N194=3504)),5,"")</f>
        <v/>
      </c>
      <c r="U194" s="14" t="str">
        <f>IF(AND(M194="Lower middle income",OR(N194=3505,N194=3506)),6,"")</f>
        <v/>
      </c>
      <c r="V194" s="14">
        <f>IF(M194="Low income",7,"")</f>
        <v>7</v>
      </c>
      <c r="W194" s="14">
        <f>MAX(P194:V194)</f>
        <v>7</v>
      </c>
    </row>
    <row r="195" spans="1:23" s="23" customFormat="1" x14ac:dyDescent="0.3">
      <c r="A195" s="11">
        <v>158</v>
      </c>
      <c r="B195" s="11" t="s">
        <v>551</v>
      </c>
      <c r="C195" s="11" t="s">
        <v>550</v>
      </c>
      <c r="D195" s="11" t="s">
        <v>550</v>
      </c>
      <c r="E195" s="11"/>
      <c r="F195" s="11"/>
      <c r="G195" s="11" t="s">
        <v>39</v>
      </c>
      <c r="H195" s="14" t="s">
        <v>21</v>
      </c>
      <c r="I195" s="14">
        <v>3506</v>
      </c>
      <c r="J195" s="17">
        <v>3505.9656693147199</v>
      </c>
      <c r="K195" s="18">
        <v>3506</v>
      </c>
      <c r="L195" s="19">
        <v>3505.6121714983801</v>
      </c>
      <c r="M195" s="30" t="s">
        <v>21</v>
      </c>
      <c r="N195" s="30">
        <v>3506</v>
      </c>
      <c r="O195" s="14"/>
      <c r="P195" s="14" t="str">
        <f>IF(AND(M195="High income",OR(N195=3502,N195=3503)),1,"")</f>
        <v/>
      </c>
      <c r="Q195" s="14" t="str">
        <f>IF(AND(M195="High income",OR(N195=3504,N195=3505,N195=3506)),2,"")</f>
        <v/>
      </c>
      <c r="R195" s="14" t="str">
        <f>IF(AND(M195="Upper middle income",OR(N195=3502,N195=3503)),3,"")</f>
        <v/>
      </c>
      <c r="S195" s="14" t="str">
        <f>IF(AND(M195="Upper middle income",OR(N195=3504,N195=3505,N195=3506)),4,"")</f>
        <v/>
      </c>
      <c r="T195" s="14" t="str">
        <f>IF(AND(M195="Lower middle income",OR(N195=3502,N195=3503,N195=3504)),5,"")</f>
        <v/>
      </c>
      <c r="U195" s="14" t="str">
        <f>IF(AND(M195="Lower middle income",OR(N195=3505,N195=3506)),6,"")</f>
        <v/>
      </c>
      <c r="V195" s="14">
        <f>IF(M195="Low income",7,"")</f>
        <v>7</v>
      </c>
      <c r="W195" s="14">
        <f>MAX(P195:V195)</f>
        <v>7</v>
      </c>
    </row>
    <row r="196" spans="1:23" x14ac:dyDescent="0.3">
      <c r="A196" s="11">
        <v>94</v>
      </c>
      <c r="B196" s="11" t="s">
        <v>363</v>
      </c>
      <c r="C196" s="11" t="s">
        <v>362</v>
      </c>
      <c r="D196" s="11" t="s">
        <v>362</v>
      </c>
      <c r="E196" s="11" t="s">
        <v>462</v>
      </c>
      <c r="G196" s="11" t="s">
        <v>24</v>
      </c>
      <c r="H196" s="14" t="s">
        <v>33</v>
      </c>
      <c r="I196" s="14">
        <v>3504</v>
      </c>
      <c r="J196" s="17">
        <v>3504.44055665012</v>
      </c>
      <c r="K196" s="18">
        <v>3502.29125976562</v>
      </c>
      <c r="L196" s="19">
        <v>3503.1167937865498</v>
      </c>
      <c r="M196" s="30"/>
      <c r="N196" s="30">
        <v>3504</v>
      </c>
      <c r="O196" s="15" t="s">
        <v>592</v>
      </c>
    </row>
    <row r="197" spans="1:23" s="23" customFormat="1" x14ac:dyDescent="0.3">
      <c r="A197" s="14">
        <v>181</v>
      </c>
      <c r="B197" s="14" t="s">
        <v>129</v>
      </c>
      <c r="C197" s="14" t="s">
        <v>128</v>
      </c>
      <c r="D197" s="14" t="s">
        <v>128</v>
      </c>
      <c r="E197" s="14" t="s">
        <v>462</v>
      </c>
      <c r="F197" s="14" t="s">
        <v>577</v>
      </c>
      <c r="G197" s="14" t="s">
        <v>24</v>
      </c>
      <c r="H197" s="14" t="s">
        <v>25</v>
      </c>
      <c r="I197" s="14">
        <v>3504</v>
      </c>
      <c r="J197" s="17">
        <v>3504.5241379310301</v>
      </c>
      <c r="K197" s="18">
        <v>3504.26171875</v>
      </c>
      <c r="L197" s="17">
        <v>3504.45832340892</v>
      </c>
      <c r="M197" s="30"/>
      <c r="N197" s="30">
        <v>3504</v>
      </c>
      <c r="O197" s="15" t="s">
        <v>592</v>
      </c>
      <c r="P197" s="14"/>
      <c r="Q197" s="14"/>
      <c r="R197" s="14"/>
      <c r="S197" s="14"/>
      <c r="T197" s="14"/>
      <c r="U197" s="14"/>
      <c r="V197" s="14"/>
      <c r="W197" s="14"/>
    </row>
    <row r="198" spans="1:23" s="23" customFormat="1" x14ac:dyDescent="0.3">
      <c r="A198" s="11">
        <v>139</v>
      </c>
      <c r="B198" s="11" t="s">
        <v>464</v>
      </c>
      <c r="C198" s="11" t="s">
        <v>463</v>
      </c>
      <c r="D198" s="11" t="s">
        <v>463</v>
      </c>
      <c r="E198" s="11" t="s">
        <v>462</v>
      </c>
      <c r="F198" s="11" t="s">
        <v>577</v>
      </c>
      <c r="G198" s="11" t="s">
        <v>24</v>
      </c>
      <c r="H198" s="14" t="s">
        <v>25</v>
      </c>
      <c r="I198" s="14">
        <v>3506</v>
      </c>
      <c r="J198" s="17">
        <v>3506</v>
      </c>
      <c r="K198" s="18">
        <v>3506</v>
      </c>
      <c r="L198" s="19">
        <v>3506</v>
      </c>
      <c r="M198" s="30"/>
      <c r="N198" s="30">
        <v>3506</v>
      </c>
      <c r="O198" s="15" t="s">
        <v>592</v>
      </c>
      <c r="P198" s="14"/>
      <c r="Q198" s="14"/>
      <c r="R198" s="14"/>
      <c r="S198" s="14"/>
      <c r="T198" s="14"/>
      <c r="U198" s="14"/>
      <c r="V198" s="14"/>
      <c r="W198" s="14"/>
    </row>
    <row r="199" spans="1:23" x14ac:dyDescent="0.3">
      <c r="A199" s="11">
        <v>147</v>
      </c>
      <c r="B199" s="11" t="s">
        <v>516</v>
      </c>
      <c r="C199" s="11" t="s">
        <v>515</v>
      </c>
      <c r="D199" s="11" t="s">
        <v>515</v>
      </c>
      <c r="G199" s="11" t="s">
        <v>24</v>
      </c>
      <c r="H199" s="14" t="s">
        <v>21</v>
      </c>
      <c r="I199" s="14">
        <v>3506</v>
      </c>
      <c r="J199" s="17">
        <v>3505.96319454371</v>
      </c>
      <c r="K199" s="18">
        <v>3506</v>
      </c>
      <c r="L199" s="19">
        <v>3505.9450700631501</v>
      </c>
      <c r="M199" s="30"/>
      <c r="N199" s="30">
        <v>3506</v>
      </c>
      <c r="O199" s="15" t="s">
        <v>592</v>
      </c>
    </row>
    <row r="200" spans="1:23" x14ac:dyDescent="0.3">
      <c r="A200" s="23">
        <v>174</v>
      </c>
      <c r="B200" s="23" t="s">
        <v>123</v>
      </c>
      <c r="C200" s="23" t="s">
        <v>122</v>
      </c>
      <c r="D200" s="23" t="s">
        <v>122</v>
      </c>
      <c r="E200" s="23"/>
      <c r="F200" s="23" t="s">
        <v>577</v>
      </c>
      <c r="G200" s="23"/>
      <c r="H200" s="20"/>
      <c r="I200" s="20">
        <v>3506</v>
      </c>
      <c r="J200" s="26">
        <v>3506</v>
      </c>
      <c r="K200" s="20"/>
      <c r="L200" s="23"/>
      <c r="M200" s="30"/>
      <c r="N200" s="30">
        <v>3506</v>
      </c>
      <c r="O200" s="20"/>
    </row>
    <row r="201" spans="1:23" s="23" customFormat="1" x14ac:dyDescent="0.3">
      <c r="A201" s="11">
        <v>185</v>
      </c>
      <c r="B201" s="11" t="s">
        <v>151</v>
      </c>
      <c r="C201" s="11" t="s">
        <v>150</v>
      </c>
      <c r="D201" s="11" t="s">
        <v>150</v>
      </c>
      <c r="E201" s="11" t="s">
        <v>462</v>
      </c>
      <c r="F201" s="11"/>
      <c r="G201" s="11" t="s">
        <v>39</v>
      </c>
      <c r="H201" s="14" t="s">
        <v>25</v>
      </c>
      <c r="I201" s="14">
        <v>3506</v>
      </c>
      <c r="J201" s="17">
        <v>3506</v>
      </c>
      <c r="K201" s="18">
        <v>3506</v>
      </c>
      <c r="L201" s="19">
        <v>3505.9557128906199</v>
      </c>
      <c r="M201" s="30"/>
      <c r="N201" s="30">
        <v>3506</v>
      </c>
      <c r="O201" s="15" t="s">
        <v>592</v>
      </c>
      <c r="P201" s="14"/>
      <c r="Q201" s="14"/>
      <c r="R201" s="14"/>
      <c r="S201" s="14"/>
      <c r="T201" s="14"/>
      <c r="U201" s="14"/>
      <c r="V201" s="14"/>
      <c r="W201" s="14"/>
    </row>
    <row r="202" spans="1:23" s="23" customFormat="1" x14ac:dyDescent="0.3">
      <c r="A202" s="11">
        <v>201</v>
      </c>
      <c r="B202" s="11" t="s">
        <v>352</v>
      </c>
      <c r="C202" s="11" t="s">
        <v>351</v>
      </c>
      <c r="D202" s="11" t="s">
        <v>351</v>
      </c>
      <c r="E202" s="11"/>
      <c r="F202" s="11"/>
      <c r="G202" s="11" t="s">
        <v>24</v>
      </c>
      <c r="H202" s="14" t="s">
        <v>25</v>
      </c>
      <c r="I202" s="14">
        <v>3506</v>
      </c>
      <c r="J202" s="17">
        <v>3505.2359723289801</v>
      </c>
      <c r="K202" s="18">
        <v>3504.5799560546898</v>
      </c>
      <c r="L202" s="19">
        <v>3504.5085381092899</v>
      </c>
      <c r="M202" s="30"/>
      <c r="N202" s="30">
        <v>3506</v>
      </c>
      <c r="O202" s="15" t="s">
        <v>592</v>
      </c>
      <c r="P202" s="14"/>
      <c r="Q202" s="14"/>
      <c r="R202" s="14"/>
      <c r="S202" s="14"/>
      <c r="T202" s="14"/>
      <c r="U202" s="14"/>
      <c r="V202" s="14"/>
      <c r="W202" s="14"/>
    </row>
    <row r="203" spans="1:23" x14ac:dyDescent="0.3">
      <c r="A203" s="11">
        <v>256</v>
      </c>
      <c r="B203" s="11" t="s">
        <v>573</v>
      </c>
      <c r="D203" s="11" t="s">
        <v>576</v>
      </c>
      <c r="I203" s="14">
        <v>3506</v>
      </c>
      <c r="J203" s="17">
        <v>3506</v>
      </c>
      <c r="K203" s="18">
        <v>3506</v>
      </c>
      <c r="L203" s="19">
        <v>3506</v>
      </c>
      <c r="M203" s="30"/>
      <c r="N203" s="30">
        <v>3506</v>
      </c>
      <c r="O203" s="15" t="s">
        <v>592</v>
      </c>
    </row>
    <row r="204" spans="1:23" s="23" customFormat="1" x14ac:dyDescent="0.3">
      <c r="A204" s="23">
        <v>4</v>
      </c>
      <c r="B204" s="23" t="s">
        <v>45</v>
      </c>
      <c r="C204" s="23" t="s">
        <v>44</v>
      </c>
      <c r="D204" s="23" t="s">
        <v>44</v>
      </c>
      <c r="F204" s="23" t="s">
        <v>577</v>
      </c>
      <c r="G204" s="23" t="s">
        <v>46</v>
      </c>
      <c r="H204" s="20" t="s">
        <v>33</v>
      </c>
      <c r="I204" s="20"/>
      <c r="J204" s="20"/>
      <c r="K204" s="20"/>
      <c r="M204" s="30"/>
      <c r="N204" s="30"/>
      <c r="O204" s="20"/>
      <c r="P204" s="14"/>
      <c r="Q204" s="14"/>
      <c r="R204" s="14"/>
      <c r="S204" s="14"/>
      <c r="T204" s="14"/>
      <c r="U204" s="14"/>
      <c r="V204" s="14"/>
      <c r="W204" s="14"/>
    </row>
    <row r="205" spans="1:23" x14ac:dyDescent="0.3">
      <c r="A205" s="23">
        <v>8</v>
      </c>
      <c r="B205" s="23" t="s">
        <v>15</v>
      </c>
      <c r="C205" s="23" t="s">
        <v>14</v>
      </c>
      <c r="D205" s="23" t="s">
        <v>14</v>
      </c>
      <c r="E205" s="23"/>
      <c r="F205" s="23" t="s">
        <v>577</v>
      </c>
      <c r="G205" s="23" t="s">
        <v>16</v>
      </c>
      <c r="H205" s="20" t="s">
        <v>17</v>
      </c>
      <c r="I205" s="20"/>
      <c r="J205" s="20"/>
      <c r="K205" s="20"/>
      <c r="L205" s="23"/>
      <c r="M205" s="30"/>
      <c r="N205" s="30"/>
      <c r="O205" s="20"/>
    </row>
    <row r="206" spans="1:23" x14ac:dyDescent="0.3">
      <c r="A206" s="11">
        <v>20</v>
      </c>
      <c r="B206" s="11" t="s">
        <v>250</v>
      </c>
      <c r="C206" s="11" t="s">
        <v>249</v>
      </c>
      <c r="D206" s="11" t="s">
        <v>249</v>
      </c>
      <c r="F206" s="11" t="s">
        <v>577</v>
      </c>
      <c r="M206" s="30"/>
      <c r="N206" s="30"/>
      <c r="O206" s="14"/>
    </row>
    <row r="207" spans="1:23" s="23" customFormat="1" x14ac:dyDescent="0.3">
      <c r="A207" s="23">
        <v>21</v>
      </c>
      <c r="B207" s="23" t="s">
        <v>535</v>
      </c>
      <c r="C207" s="23" t="s">
        <v>534</v>
      </c>
      <c r="D207" s="23" t="s">
        <v>534</v>
      </c>
      <c r="F207" s="23" t="s">
        <v>577</v>
      </c>
      <c r="G207" s="23" t="s">
        <v>16</v>
      </c>
      <c r="H207" s="20" t="s">
        <v>17</v>
      </c>
      <c r="I207" s="20"/>
      <c r="J207" s="20"/>
      <c r="K207" s="27">
        <v>3506</v>
      </c>
      <c r="L207" s="28">
        <v>3506</v>
      </c>
      <c r="M207" s="30"/>
      <c r="N207" s="30"/>
      <c r="O207" s="20"/>
      <c r="P207" s="14"/>
      <c r="Q207" s="14"/>
      <c r="R207" s="14"/>
      <c r="S207" s="14"/>
      <c r="T207" s="14"/>
      <c r="U207" s="14"/>
      <c r="V207" s="14"/>
      <c r="W207" s="14"/>
    </row>
    <row r="208" spans="1:23" s="23" customFormat="1" x14ac:dyDescent="0.3">
      <c r="A208" s="11">
        <v>31</v>
      </c>
      <c r="B208" s="11" t="s">
        <v>558</v>
      </c>
      <c r="C208" s="11"/>
      <c r="D208" s="11" t="s">
        <v>576</v>
      </c>
      <c r="E208" s="11"/>
      <c r="F208" s="11" t="s">
        <v>577</v>
      </c>
      <c r="G208" s="11"/>
      <c r="H208" s="14"/>
      <c r="I208" s="14"/>
      <c r="J208" s="14"/>
      <c r="K208" s="14"/>
      <c r="L208" s="11"/>
      <c r="M208" s="30"/>
      <c r="N208" s="30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s="23" customFormat="1" x14ac:dyDescent="0.3">
      <c r="A209" s="23">
        <v>32</v>
      </c>
      <c r="B209" s="23" t="s">
        <v>127</v>
      </c>
      <c r="C209" s="23" t="s">
        <v>126</v>
      </c>
      <c r="D209" s="23" t="s">
        <v>126</v>
      </c>
      <c r="E209" s="23" t="s">
        <v>462</v>
      </c>
      <c r="F209" s="23" t="s">
        <v>577</v>
      </c>
      <c r="G209" s="23" t="s">
        <v>24</v>
      </c>
      <c r="H209" s="20" t="s">
        <v>25</v>
      </c>
      <c r="I209" s="20"/>
      <c r="J209" s="20"/>
      <c r="K209" s="20"/>
      <c r="M209" s="30"/>
      <c r="N209" s="30"/>
      <c r="O209" s="20"/>
      <c r="P209" s="14"/>
      <c r="Q209" s="14"/>
      <c r="R209" s="14"/>
      <c r="S209" s="14"/>
      <c r="T209" s="14"/>
      <c r="U209" s="14"/>
      <c r="V209" s="14"/>
      <c r="W209" s="14"/>
    </row>
    <row r="210" spans="1:23" s="23" customFormat="1" x14ac:dyDescent="0.3">
      <c r="A210" s="23">
        <v>34</v>
      </c>
      <c r="B210" s="23" t="s">
        <v>137</v>
      </c>
      <c r="C210" s="23" t="s">
        <v>136</v>
      </c>
      <c r="D210" s="23" t="s">
        <v>136</v>
      </c>
      <c r="F210" s="23" t="s">
        <v>577</v>
      </c>
      <c r="G210" s="23" t="s">
        <v>16</v>
      </c>
      <c r="H210" s="20" t="s">
        <v>17</v>
      </c>
      <c r="I210" s="20"/>
      <c r="J210" s="20"/>
      <c r="K210" s="20"/>
      <c r="M210" s="30"/>
      <c r="N210" s="30"/>
      <c r="O210" s="20"/>
      <c r="P210" s="14"/>
      <c r="Q210" s="14"/>
      <c r="R210" s="14"/>
      <c r="S210" s="14"/>
      <c r="T210" s="14"/>
      <c r="U210" s="14"/>
      <c r="V210" s="14"/>
      <c r="W210" s="14"/>
    </row>
    <row r="211" spans="1:23" s="23" customFormat="1" x14ac:dyDescent="0.3">
      <c r="A211" s="14">
        <v>38</v>
      </c>
      <c r="B211" s="14" t="s">
        <v>153</v>
      </c>
      <c r="C211" s="14" t="s">
        <v>152</v>
      </c>
      <c r="D211" s="14" t="s">
        <v>152</v>
      </c>
      <c r="E211" s="14" t="s">
        <v>462</v>
      </c>
      <c r="F211" s="14" t="s">
        <v>577</v>
      </c>
      <c r="G211" s="14" t="s">
        <v>16</v>
      </c>
      <c r="H211" s="14" t="s">
        <v>33</v>
      </c>
      <c r="I211" s="14"/>
      <c r="J211" s="14"/>
      <c r="K211" s="18">
        <v>3504.28466796875</v>
      </c>
      <c r="L211" s="17">
        <v>3504.4272949218698</v>
      </c>
      <c r="M211" s="30"/>
      <c r="N211" s="30"/>
      <c r="O211" s="15" t="s">
        <v>592</v>
      </c>
      <c r="P211" s="14"/>
      <c r="Q211" s="14"/>
      <c r="R211" s="14"/>
      <c r="S211" s="14"/>
      <c r="T211" s="14"/>
      <c r="U211" s="14"/>
      <c r="V211" s="14"/>
      <c r="W211" s="14"/>
    </row>
    <row r="212" spans="1:23" s="23" customFormat="1" x14ac:dyDescent="0.3">
      <c r="A212" s="23">
        <v>44</v>
      </c>
      <c r="B212" s="23" t="s">
        <v>191</v>
      </c>
      <c r="C212" s="23" t="s">
        <v>190</v>
      </c>
      <c r="D212" s="23" t="s">
        <v>190</v>
      </c>
      <c r="F212" s="23" t="s">
        <v>577</v>
      </c>
      <c r="G212" s="23" t="s">
        <v>32</v>
      </c>
      <c r="H212" s="20" t="s">
        <v>17</v>
      </c>
      <c r="I212" s="20"/>
      <c r="J212" s="20"/>
      <c r="K212" s="20"/>
      <c r="M212" s="30"/>
      <c r="N212" s="30"/>
      <c r="O212" s="20"/>
      <c r="P212" s="14"/>
      <c r="Q212" s="14"/>
      <c r="R212" s="14"/>
      <c r="S212" s="14"/>
      <c r="T212" s="14"/>
      <c r="U212" s="14"/>
      <c r="V212" s="14"/>
      <c r="W212" s="14"/>
    </row>
    <row r="213" spans="1:23" x14ac:dyDescent="0.3">
      <c r="A213" s="11">
        <v>47</v>
      </c>
      <c r="B213" s="11" t="s">
        <v>559</v>
      </c>
      <c r="D213" s="11" t="s">
        <v>576</v>
      </c>
      <c r="F213" s="11" t="s">
        <v>577</v>
      </c>
      <c r="M213" s="30"/>
      <c r="N213" s="30"/>
      <c r="O213" s="14"/>
    </row>
    <row r="214" spans="1:23" x14ac:dyDescent="0.3">
      <c r="A214" s="14">
        <v>53</v>
      </c>
      <c r="B214" s="14" t="s">
        <v>221</v>
      </c>
      <c r="C214" s="14" t="s">
        <v>220</v>
      </c>
      <c r="D214" s="14" t="s">
        <v>220</v>
      </c>
      <c r="E214" s="14"/>
      <c r="F214" s="14"/>
      <c r="G214" s="14" t="s">
        <v>46</v>
      </c>
      <c r="H214" s="14" t="s">
        <v>17</v>
      </c>
      <c r="K214" s="18">
        <v>3506</v>
      </c>
      <c r="L214" s="17">
        <v>3506</v>
      </c>
      <c r="M214" s="30"/>
      <c r="N214" s="30"/>
      <c r="O214" s="15" t="s">
        <v>592</v>
      </c>
    </row>
    <row r="215" spans="1:23" x14ac:dyDescent="0.3">
      <c r="A215" s="11">
        <v>59</v>
      </c>
      <c r="B215" s="11" t="s">
        <v>228</v>
      </c>
      <c r="C215" s="11" t="s">
        <v>227</v>
      </c>
      <c r="D215" s="11" t="s">
        <v>227</v>
      </c>
      <c r="F215" s="11" t="s">
        <v>577</v>
      </c>
      <c r="M215" s="30"/>
      <c r="N215" s="30"/>
      <c r="O215" s="14"/>
    </row>
    <row r="216" spans="1:23" x14ac:dyDescent="0.3">
      <c r="A216" s="23">
        <v>83</v>
      </c>
      <c r="B216" s="23" t="s">
        <v>327</v>
      </c>
      <c r="C216" s="23" t="s">
        <v>326</v>
      </c>
      <c r="D216" s="23" t="s">
        <v>326</v>
      </c>
      <c r="E216" s="23" t="s">
        <v>462</v>
      </c>
      <c r="F216" s="23" t="s">
        <v>577</v>
      </c>
      <c r="G216" s="23" t="s">
        <v>20</v>
      </c>
      <c r="H216" s="20" t="s">
        <v>33</v>
      </c>
      <c r="I216" s="20"/>
      <c r="J216" s="20"/>
      <c r="K216" s="20"/>
      <c r="L216" s="23"/>
      <c r="M216" s="30"/>
      <c r="N216" s="30"/>
      <c r="O216" s="20"/>
    </row>
    <row r="217" spans="1:23" x14ac:dyDescent="0.3">
      <c r="A217" s="23">
        <v>86</v>
      </c>
      <c r="B217" s="23" t="s">
        <v>321</v>
      </c>
      <c r="C217" s="23" t="s">
        <v>320</v>
      </c>
      <c r="D217" s="23" t="s">
        <v>320</v>
      </c>
      <c r="E217" s="23"/>
      <c r="F217" s="23"/>
      <c r="G217" s="23" t="s">
        <v>32</v>
      </c>
      <c r="H217" s="20" t="s">
        <v>17</v>
      </c>
      <c r="I217" s="20"/>
      <c r="J217" s="20"/>
      <c r="K217" s="20"/>
      <c r="L217" s="23"/>
      <c r="M217" s="30"/>
      <c r="N217" s="30"/>
      <c r="O217" s="20"/>
    </row>
    <row r="218" spans="1:23" x14ac:dyDescent="0.3">
      <c r="A218" s="14">
        <v>89</v>
      </c>
      <c r="B218" s="11" t="s">
        <v>354</v>
      </c>
      <c r="C218" s="11" t="s">
        <v>353</v>
      </c>
      <c r="D218" s="14" t="s">
        <v>353</v>
      </c>
      <c r="F218" s="11" t="s">
        <v>577</v>
      </c>
      <c r="K218" s="18">
        <v>3506</v>
      </c>
      <c r="L218" s="19">
        <v>3506</v>
      </c>
      <c r="M218" s="30"/>
      <c r="N218" s="30"/>
      <c r="O218" s="15" t="s">
        <v>592</v>
      </c>
    </row>
    <row r="219" spans="1:23" s="23" customFormat="1" x14ac:dyDescent="0.3">
      <c r="A219" s="23">
        <v>95</v>
      </c>
      <c r="B219" s="23" t="s">
        <v>383</v>
      </c>
      <c r="C219" s="23" t="s">
        <v>382</v>
      </c>
      <c r="D219" s="23" t="s">
        <v>382</v>
      </c>
      <c r="E219" s="23" t="s">
        <v>462</v>
      </c>
      <c r="F219" s="23" t="s">
        <v>577</v>
      </c>
      <c r="G219" s="23" t="s">
        <v>46</v>
      </c>
      <c r="H219" s="20" t="s">
        <v>33</v>
      </c>
      <c r="I219" s="20"/>
      <c r="J219" s="20"/>
      <c r="K219" s="20"/>
      <c r="M219" s="30"/>
      <c r="N219" s="30"/>
      <c r="O219" s="20"/>
      <c r="P219" s="14"/>
      <c r="Q219" s="14"/>
      <c r="R219" s="14"/>
      <c r="S219" s="14"/>
      <c r="T219" s="14"/>
      <c r="U219" s="14"/>
      <c r="V219" s="14"/>
      <c r="W219" s="14"/>
    </row>
    <row r="220" spans="1:23" x14ac:dyDescent="0.3">
      <c r="A220" s="11">
        <v>97</v>
      </c>
      <c r="B220" s="11" t="s">
        <v>562</v>
      </c>
      <c r="D220" s="11" t="s">
        <v>576</v>
      </c>
      <c r="F220" s="11" t="s">
        <v>577</v>
      </c>
      <c r="M220" s="30"/>
      <c r="N220" s="30"/>
      <c r="O220" s="14"/>
    </row>
    <row r="221" spans="1:23" s="23" customFormat="1" x14ac:dyDescent="0.3">
      <c r="A221" s="14">
        <v>100</v>
      </c>
      <c r="B221" s="11" t="s">
        <v>375</v>
      </c>
      <c r="C221" s="11" t="s">
        <v>374</v>
      </c>
      <c r="D221" s="14" t="s">
        <v>374</v>
      </c>
      <c r="E221" s="11"/>
      <c r="F221" s="11" t="s">
        <v>577</v>
      </c>
      <c r="G221" s="11"/>
      <c r="H221" s="14"/>
      <c r="I221" s="14"/>
      <c r="J221" s="14"/>
      <c r="K221" s="18">
        <v>3505.49877929688</v>
      </c>
      <c r="L221" s="19">
        <v>3505.49877929688</v>
      </c>
      <c r="M221" s="30"/>
      <c r="N221" s="30"/>
      <c r="O221" s="15" t="s">
        <v>592</v>
      </c>
      <c r="P221" s="14"/>
      <c r="Q221" s="14"/>
      <c r="R221" s="14"/>
      <c r="S221" s="14"/>
      <c r="T221" s="14"/>
      <c r="U221" s="14"/>
      <c r="V221" s="14"/>
      <c r="W221" s="14"/>
    </row>
    <row r="222" spans="1:23" x14ac:dyDescent="0.3">
      <c r="A222" s="11">
        <v>101</v>
      </c>
      <c r="B222" s="11" t="s">
        <v>369</v>
      </c>
      <c r="C222" s="11" t="s">
        <v>368</v>
      </c>
      <c r="D222" s="11" t="s">
        <v>368</v>
      </c>
      <c r="F222" s="11" t="s">
        <v>577</v>
      </c>
      <c r="M222" s="30"/>
      <c r="N222" s="30"/>
      <c r="O222" s="14"/>
    </row>
    <row r="223" spans="1:23" s="20" customFormat="1" x14ac:dyDescent="0.3">
      <c r="A223" s="23">
        <v>104</v>
      </c>
      <c r="B223" s="23" t="s">
        <v>401</v>
      </c>
      <c r="C223" s="23" t="s">
        <v>400</v>
      </c>
      <c r="D223" s="23" t="s">
        <v>400</v>
      </c>
      <c r="E223" s="23" t="s">
        <v>462</v>
      </c>
      <c r="F223" s="23" t="s">
        <v>577</v>
      </c>
      <c r="G223" s="23" t="s">
        <v>46</v>
      </c>
      <c r="H223" s="20" t="s">
        <v>17</v>
      </c>
      <c r="L223" s="23"/>
      <c r="M223" s="30"/>
      <c r="N223" s="30"/>
      <c r="P223" s="14"/>
      <c r="Q223" s="14"/>
      <c r="R223" s="14"/>
      <c r="S223" s="14"/>
      <c r="T223" s="14"/>
      <c r="U223" s="14"/>
      <c r="V223" s="14"/>
      <c r="W223" s="14"/>
    </row>
    <row r="224" spans="1:23" x14ac:dyDescent="0.3">
      <c r="A224" s="11">
        <v>108</v>
      </c>
      <c r="B224" s="11" t="s">
        <v>395</v>
      </c>
      <c r="C224" s="11" t="s">
        <v>394</v>
      </c>
      <c r="D224" s="11" t="s">
        <v>394</v>
      </c>
      <c r="F224" s="11" t="s">
        <v>577</v>
      </c>
      <c r="M224" s="30"/>
      <c r="N224" s="30"/>
      <c r="O224" s="14"/>
    </row>
    <row r="225" spans="1:23" s="23" customFormat="1" x14ac:dyDescent="0.3">
      <c r="A225" s="11">
        <v>114</v>
      </c>
      <c r="B225" s="11" t="s">
        <v>439</v>
      </c>
      <c r="C225" s="11" t="s">
        <v>438</v>
      </c>
      <c r="D225" s="11" t="s">
        <v>438</v>
      </c>
      <c r="E225" s="11"/>
      <c r="F225" s="11" t="s">
        <v>577</v>
      </c>
      <c r="G225" s="11"/>
      <c r="H225" s="14"/>
      <c r="I225" s="14"/>
      <c r="J225" s="14"/>
      <c r="K225" s="14"/>
      <c r="L225" s="11"/>
      <c r="M225" s="30"/>
      <c r="N225" s="30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s="23" customFormat="1" x14ac:dyDescent="0.3">
      <c r="A226" s="11">
        <v>116</v>
      </c>
      <c r="B226" s="11" t="s">
        <v>441</v>
      </c>
      <c r="C226" s="11" t="s">
        <v>440</v>
      </c>
      <c r="D226" s="11" t="s">
        <v>440</v>
      </c>
      <c r="E226" s="11"/>
      <c r="F226" s="11" t="s">
        <v>577</v>
      </c>
      <c r="G226" s="11"/>
      <c r="H226" s="14"/>
      <c r="I226" s="14"/>
      <c r="J226" s="14"/>
      <c r="K226" s="14"/>
      <c r="L226" s="11"/>
      <c r="M226" s="30"/>
      <c r="N226" s="30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x14ac:dyDescent="0.3">
      <c r="A227" s="23">
        <v>118</v>
      </c>
      <c r="B227" s="23" t="s">
        <v>546</v>
      </c>
      <c r="C227" s="23" t="s">
        <v>545</v>
      </c>
      <c r="D227" s="23" t="s">
        <v>545</v>
      </c>
      <c r="E227" s="23" t="s">
        <v>462</v>
      </c>
      <c r="F227" s="23" t="s">
        <v>577</v>
      </c>
      <c r="G227" s="23" t="s">
        <v>46</v>
      </c>
      <c r="H227" s="20" t="s">
        <v>33</v>
      </c>
      <c r="I227" s="20"/>
      <c r="J227" s="20"/>
      <c r="K227" s="20"/>
      <c r="L227" s="23"/>
      <c r="M227" s="30"/>
      <c r="N227" s="30"/>
      <c r="O227" s="20"/>
    </row>
    <row r="228" spans="1:23" x14ac:dyDescent="0.3">
      <c r="A228" s="11">
        <v>120</v>
      </c>
      <c r="B228" s="11" t="s">
        <v>568</v>
      </c>
      <c r="D228" s="11" t="s">
        <v>576</v>
      </c>
      <c r="F228" s="11" t="s">
        <v>577</v>
      </c>
      <c r="M228" s="30"/>
      <c r="N228" s="30"/>
      <c r="O228" s="14"/>
    </row>
    <row r="229" spans="1:23" x14ac:dyDescent="0.3">
      <c r="A229" s="11">
        <v>122</v>
      </c>
      <c r="B229" s="11" t="s">
        <v>565</v>
      </c>
      <c r="D229" s="11" t="s">
        <v>576</v>
      </c>
      <c r="F229" s="11" t="s">
        <v>577</v>
      </c>
      <c r="M229" s="30"/>
      <c r="N229" s="30"/>
      <c r="O229" s="14"/>
    </row>
    <row r="230" spans="1:23" x14ac:dyDescent="0.3">
      <c r="A230" s="11">
        <v>123</v>
      </c>
      <c r="B230" s="11" t="s">
        <v>567</v>
      </c>
      <c r="D230" s="11" t="s">
        <v>576</v>
      </c>
      <c r="M230" s="30"/>
      <c r="N230" s="30"/>
      <c r="O230" s="14"/>
    </row>
    <row r="231" spans="1:23" x14ac:dyDescent="0.3">
      <c r="A231" s="23">
        <v>126</v>
      </c>
      <c r="B231" s="23" t="s">
        <v>476</v>
      </c>
      <c r="C231" s="23" t="s">
        <v>475</v>
      </c>
      <c r="D231" s="23" t="s">
        <v>475</v>
      </c>
      <c r="E231" s="23"/>
      <c r="F231" s="23" t="s">
        <v>577</v>
      </c>
      <c r="G231" s="23" t="s">
        <v>16</v>
      </c>
      <c r="H231" s="20" t="s">
        <v>17</v>
      </c>
      <c r="I231" s="20"/>
      <c r="J231" s="20"/>
      <c r="K231" s="20"/>
      <c r="L231" s="23"/>
      <c r="M231" s="30"/>
      <c r="N231" s="30"/>
      <c r="O231" s="20"/>
    </row>
    <row r="232" spans="1:23" x14ac:dyDescent="0.3">
      <c r="A232" s="11">
        <v>131</v>
      </c>
      <c r="B232" s="11" t="s">
        <v>569</v>
      </c>
      <c r="D232" s="11" t="s">
        <v>576</v>
      </c>
      <c r="F232" s="11" t="s">
        <v>577</v>
      </c>
      <c r="M232" s="30"/>
      <c r="N232" s="30"/>
      <c r="O232" s="14"/>
    </row>
    <row r="233" spans="1:23" x14ac:dyDescent="0.3">
      <c r="A233" s="11">
        <v>132</v>
      </c>
      <c r="B233" s="11" t="s">
        <v>78</v>
      </c>
      <c r="C233" s="11" t="s">
        <v>77</v>
      </c>
      <c r="D233" s="11" t="s">
        <v>77</v>
      </c>
      <c r="F233" s="11" t="s">
        <v>577</v>
      </c>
      <c r="M233" s="30"/>
      <c r="N233" s="30"/>
      <c r="O233" s="14"/>
    </row>
    <row r="234" spans="1:23" s="23" customFormat="1" x14ac:dyDescent="0.3">
      <c r="A234" s="23">
        <v>133</v>
      </c>
      <c r="B234" s="23" t="s">
        <v>317</v>
      </c>
      <c r="C234" s="23" t="s">
        <v>316</v>
      </c>
      <c r="D234" s="23" t="s">
        <v>316</v>
      </c>
      <c r="F234" s="23" t="s">
        <v>577</v>
      </c>
      <c r="G234" s="23" t="s">
        <v>16</v>
      </c>
      <c r="H234" s="20" t="s">
        <v>17</v>
      </c>
      <c r="I234" s="20"/>
      <c r="J234" s="20"/>
      <c r="K234" s="20"/>
      <c r="M234" s="30"/>
      <c r="N234" s="30"/>
      <c r="O234" s="20"/>
      <c r="P234" s="14"/>
      <c r="Q234" s="14"/>
      <c r="R234" s="14"/>
      <c r="S234" s="14"/>
      <c r="T234" s="14"/>
      <c r="U234" s="14"/>
      <c r="V234" s="14"/>
      <c r="W234" s="14"/>
    </row>
    <row r="235" spans="1:23" x14ac:dyDescent="0.3">
      <c r="A235" s="14">
        <v>134</v>
      </c>
      <c r="B235" s="14" t="s">
        <v>280</v>
      </c>
      <c r="C235" s="14" t="s">
        <v>279</v>
      </c>
      <c r="D235" s="14" t="s">
        <v>279</v>
      </c>
      <c r="E235" s="14" t="s">
        <v>462</v>
      </c>
      <c r="F235" s="14" t="s">
        <v>577</v>
      </c>
      <c r="G235" s="14" t="s">
        <v>16</v>
      </c>
      <c r="H235" s="14" t="s">
        <v>17</v>
      </c>
      <c r="K235" s="18">
        <v>3506</v>
      </c>
      <c r="L235" s="17">
        <v>3506</v>
      </c>
      <c r="M235" s="30"/>
      <c r="N235" s="30"/>
      <c r="O235" s="15" t="s">
        <v>592</v>
      </c>
    </row>
    <row r="236" spans="1:23" x14ac:dyDescent="0.3">
      <c r="A236" s="11">
        <v>135</v>
      </c>
      <c r="B236" s="11" t="s">
        <v>454</v>
      </c>
      <c r="C236" s="11" t="s">
        <v>453</v>
      </c>
      <c r="D236" s="11" t="s">
        <v>453</v>
      </c>
      <c r="F236" s="11" t="s">
        <v>577</v>
      </c>
      <c r="M236" s="30"/>
      <c r="N236" s="30"/>
      <c r="O236" s="14"/>
    </row>
    <row r="237" spans="1:23" x14ac:dyDescent="0.3">
      <c r="A237" s="23">
        <v>144</v>
      </c>
      <c r="B237" s="23" t="s">
        <v>482</v>
      </c>
      <c r="C237" s="23" t="s">
        <v>481</v>
      </c>
      <c r="D237" s="23" t="s">
        <v>481</v>
      </c>
      <c r="E237" s="23"/>
      <c r="F237" s="23" t="s">
        <v>577</v>
      </c>
      <c r="G237" s="23" t="s">
        <v>16</v>
      </c>
      <c r="H237" s="20" t="s">
        <v>17</v>
      </c>
      <c r="I237" s="20"/>
      <c r="J237" s="20"/>
      <c r="K237" s="20"/>
      <c r="L237" s="23"/>
      <c r="M237" s="30"/>
      <c r="N237" s="30"/>
      <c r="O237" s="20"/>
    </row>
    <row r="238" spans="1:23" s="23" customFormat="1" x14ac:dyDescent="0.3">
      <c r="A238" s="11">
        <v>145</v>
      </c>
      <c r="B238" s="11" t="s">
        <v>521</v>
      </c>
      <c r="C238" s="11" t="s">
        <v>520</v>
      </c>
      <c r="D238" s="11" t="s">
        <v>520</v>
      </c>
      <c r="E238" s="11"/>
      <c r="F238" s="11" t="s">
        <v>577</v>
      </c>
      <c r="G238" s="11"/>
      <c r="H238" s="14"/>
      <c r="I238" s="14"/>
      <c r="J238" s="14"/>
      <c r="K238" s="14"/>
      <c r="L238" s="11"/>
      <c r="M238" s="30"/>
      <c r="N238" s="30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x14ac:dyDescent="0.3">
      <c r="A239" s="11">
        <v>152</v>
      </c>
      <c r="B239" s="11" t="s">
        <v>529</v>
      </c>
      <c r="C239" s="11" t="s">
        <v>528</v>
      </c>
      <c r="D239" s="11" t="s">
        <v>528</v>
      </c>
      <c r="M239" s="30"/>
      <c r="N239" s="30"/>
      <c r="O239" s="14"/>
    </row>
    <row r="240" spans="1:23" x14ac:dyDescent="0.3">
      <c r="A240" s="14">
        <v>157</v>
      </c>
      <c r="B240" s="11" t="s">
        <v>544</v>
      </c>
      <c r="C240" s="11" t="s">
        <v>543</v>
      </c>
      <c r="D240" s="14" t="s">
        <v>543</v>
      </c>
      <c r="F240" s="11" t="s">
        <v>577</v>
      </c>
      <c r="K240" s="18">
        <v>3505.34887695312</v>
      </c>
      <c r="L240" s="19">
        <v>3505.34887695312</v>
      </c>
      <c r="M240" s="30"/>
      <c r="N240" s="30"/>
      <c r="O240" s="15" t="s">
        <v>592</v>
      </c>
    </row>
    <row r="241" spans="1:23" s="23" customFormat="1" x14ac:dyDescent="0.3">
      <c r="A241" s="14">
        <v>165</v>
      </c>
      <c r="B241" s="14" t="s">
        <v>193</v>
      </c>
      <c r="C241" s="14" t="s">
        <v>192</v>
      </c>
      <c r="D241" s="14" t="s">
        <v>192</v>
      </c>
      <c r="E241" s="14" t="s">
        <v>462</v>
      </c>
      <c r="F241" s="14" t="s">
        <v>577</v>
      </c>
      <c r="G241" s="14" t="s">
        <v>46</v>
      </c>
      <c r="H241" s="14" t="s">
        <v>25</v>
      </c>
      <c r="I241" s="14"/>
      <c r="J241" s="14"/>
      <c r="K241" s="18">
        <v>3506</v>
      </c>
      <c r="L241" s="17">
        <v>3506</v>
      </c>
      <c r="M241" s="30"/>
      <c r="N241" s="30"/>
      <c r="O241" s="15" t="s">
        <v>592</v>
      </c>
      <c r="P241" s="14"/>
      <c r="Q241" s="14"/>
      <c r="R241" s="14"/>
      <c r="S241" s="14"/>
      <c r="T241" s="14"/>
      <c r="U241" s="14"/>
      <c r="V241" s="14"/>
      <c r="W241" s="14"/>
    </row>
    <row r="242" spans="1:23" x14ac:dyDescent="0.3">
      <c r="A242" s="23">
        <v>166</v>
      </c>
      <c r="B242" s="23" t="s">
        <v>537</v>
      </c>
      <c r="C242" s="23" t="s">
        <v>536</v>
      </c>
      <c r="D242" s="23" t="s">
        <v>536</v>
      </c>
      <c r="E242" s="23"/>
      <c r="F242" s="23" t="s">
        <v>577</v>
      </c>
      <c r="G242" s="23" t="s">
        <v>16</v>
      </c>
      <c r="H242" s="20" t="s">
        <v>17</v>
      </c>
      <c r="I242" s="20"/>
      <c r="J242" s="20"/>
      <c r="K242" s="20"/>
      <c r="L242" s="23"/>
      <c r="M242" s="30"/>
      <c r="N242" s="30"/>
      <c r="O242" s="20"/>
    </row>
    <row r="243" spans="1:23" x14ac:dyDescent="0.3">
      <c r="A243" s="23">
        <v>172</v>
      </c>
      <c r="B243" s="23" t="s">
        <v>510</v>
      </c>
      <c r="C243" s="23" t="s">
        <v>509</v>
      </c>
      <c r="D243" s="23" t="s">
        <v>509</v>
      </c>
      <c r="E243" s="23" t="s">
        <v>462</v>
      </c>
      <c r="F243" s="23" t="s">
        <v>577</v>
      </c>
      <c r="G243" s="23" t="s">
        <v>46</v>
      </c>
      <c r="H243" s="20" t="s">
        <v>33</v>
      </c>
      <c r="I243" s="20"/>
      <c r="J243" s="20"/>
      <c r="K243" s="20"/>
      <c r="L243" s="23"/>
      <c r="M243" s="30"/>
      <c r="N243" s="30"/>
      <c r="O243" s="20"/>
    </row>
    <row r="244" spans="1:23" x14ac:dyDescent="0.3">
      <c r="A244" s="11">
        <v>176</v>
      </c>
      <c r="B244" s="11" t="s">
        <v>27</v>
      </c>
      <c r="C244" s="11" t="s">
        <v>26</v>
      </c>
      <c r="D244" s="11" t="s">
        <v>26</v>
      </c>
      <c r="F244" s="11" t="s">
        <v>577</v>
      </c>
      <c r="M244" s="30"/>
      <c r="N244" s="30"/>
      <c r="O244" s="14"/>
    </row>
    <row r="245" spans="1:23" x14ac:dyDescent="0.3">
      <c r="A245" s="14">
        <v>177</v>
      </c>
      <c r="B245" s="14" t="s">
        <v>52</v>
      </c>
      <c r="C245" s="14" t="s">
        <v>51</v>
      </c>
      <c r="D245" s="14" t="s">
        <v>51</v>
      </c>
      <c r="E245" s="14" t="s">
        <v>462</v>
      </c>
      <c r="F245" s="14" t="s">
        <v>577</v>
      </c>
      <c r="G245" s="14" t="s">
        <v>16</v>
      </c>
      <c r="H245" s="14" t="s">
        <v>17</v>
      </c>
      <c r="K245" s="18">
        <v>3506</v>
      </c>
      <c r="L245" s="17">
        <v>3506</v>
      </c>
      <c r="M245" s="30"/>
      <c r="N245" s="30"/>
      <c r="O245" s="15" t="s">
        <v>592</v>
      </c>
    </row>
    <row r="246" spans="1:23" s="23" customFormat="1" x14ac:dyDescent="0.3">
      <c r="A246" s="11">
        <v>178</v>
      </c>
      <c r="B246" s="11" t="s">
        <v>564</v>
      </c>
      <c r="C246" s="11"/>
      <c r="D246" s="11" t="s">
        <v>576</v>
      </c>
      <c r="E246" s="11"/>
      <c r="F246" s="11" t="s">
        <v>577</v>
      </c>
      <c r="G246" s="11"/>
      <c r="H246" s="14"/>
      <c r="I246" s="14"/>
      <c r="J246" s="14"/>
      <c r="K246" s="14"/>
      <c r="L246" s="11"/>
      <c r="M246" s="30"/>
      <c r="N246" s="30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x14ac:dyDescent="0.3">
      <c r="A247" s="11">
        <v>183</v>
      </c>
      <c r="B247" s="11" t="s">
        <v>572</v>
      </c>
      <c r="D247" s="11" t="s">
        <v>576</v>
      </c>
      <c r="F247" s="11" t="s">
        <v>577</v>
      </c>
      <c r="M247" s="30"/>
      <c r="N247" s="30"/>
      <c r="O247" s="14"/>
    </row>
    <row r="248" spans="1:23" x14ac:dyDescent="0.3">
      <c r="A248" s="11">
        <v>190</v>
      </c>
      <c r="B248" s="11" t="s">
        <v>187</v>
      </c>
      <c r="C248" s="11" t="s">
        <v>186</v>
      </c>
      <c r="D248" s="11" t="s">
        <v>186</v>
      </c>
      <c r="F248" s="11" t="s">
        <v>577</v>
      </c>
      <c r="M248" s="30"/>
      <c r="N248" s="30"/>
      <c r="O248" s="14"/>
    </row>
    <row r="249" spans="1:23" x14ac:dyDescent="0.3">
      <c r="A249" s="11">
        <v>193</v>
      </c>
      <c r="B249" s="11" t="s">
        <v>50</v>
      </c>
      <c r="C249" s="11" t="s">
        <v>49</v>
      </c>
      <c r="D249" s="11" t="s">
        <v>49</v>
      </c>
      <c r="F249" s="11" t="s">
        <v>577</v>
      </c>
      <c r="M249" s="30"/>
      <c r="N249" s="30"/>
      <c r="O249" s="14"/>
    </row>
    <row r="250" spans="1:23" x14ac:dyDescent="0.3">
      <c r="A250" s="14">
        <v>198</v>
      </c>
      <c r="B250" s="14" t="s">
        <v>278</v>
      </c>
      <c r="C250" s="14" t="s">
        <v>277</v>
      </c>
      <c r="D250" s="14" t="s">
        <v>277</v>
      </c>
      <c r="E250" s="14" t="s">
        <v>462</v>
      </c>
      <c r="F250" s="14" t="s">
        <v>577</v>
      </c>
      <c r="G250" s="14" t="s">
        <v>46</v>
      </c>
      <c r="H250" s="14" t="s">
        <v>25</v>
      </c>
      <c r="K250" s="18">
        <v>3506</v>
      </c>
      <c r="L250" s="17">
        <v>3506</v>
      </c>
      <c r="M250" s="30"/>
      <c r="N250" s="30"/>
      <c r="O250" s="15" t="s">
        <v>592</v>
      </c>
    </row>
    <row r="251" spans="1:23" x14ac:dyDescent="0.3">
      <c r="A251" s="23">
        <v>206</v>
      </c>
      <c r="B251" s="23" t="s">
        <v>478</v>
      </c>
      <c r="C251" s="23" t="s">
        <v>477</v>
      </c>
      <c r="D251" s="23" t="s">
        <v>477</v>
      </c>
      <c r="E251" s="23" t="s">
        <v>462</v>
      </c>
      <c r="F251" s="23" t="s">
        <v>577</v>
      </c>
      <c r="G251" s="23" t="s">
        <v>24</v>
      </c>
      <c r="H251" s="20" t="s">
        <v>17</v>
      </c>
      <c r="I251" s="20"/>
      <c r="J251" s="20"/>
      <c r="K251" s="20"/>
      <c r="L251" s="23"/>
      <c r="M251" s="30"/>
      <c r="N251" s="30"/>
      <c r="O251" s="20"/>
    </row>
    <row r="252" spans="1:23" x14ac:dyDescent="0.3">
      <c r="A252" s="14">
        <v>207</v>
      </c>
      <c r="B252" s="14" t="s">
        <v>443</v>
      </c>
      <c r="C252" s="14" t="s">
        <v>442</v>
      </c>
      <c r="D252" s="14" t="s">
        <v>442</v>
      </c>
      <c r="E252" s="14" t="s">
        <v>462</v>
      </c>
      <c r="F252" s="14" t="s">
        <v>577</v>
      </c>
      <c r="G252" s="14" t="s">
        <v>46</v>
      </c>
      <c r="H252" s="14" t="s">
        <v>25</v>
      </c>
      <c r="K252" s="18">
        <v>3506</v>
      </c>
      <c r="L252" s="17">
        <v>3505.8958284147502</v>
      </c>
      <c r="M252" s="30"/>
      <c r="N252" s="30"/>
      <c r="O252" s="15" t="s">
        <v>592</v>
      </c>
    </row>
    <row r="253" spans="1:23" x14ac:dyDescent="0.3">
      <c r="A253" s="14">
        <v>210</v>
      </c>
      <c r="B253" s="14" t="s">
        <v>531</v>
      </c>
      <c r="C253" s="14" t="s">
        <v>530</v>
      </c>
      <c r="D253" s="14" t="s">
        <v>530</v>
      </c>
      <c r="E253" s="14" t="s">
        <v>462</v>
      </c>
      <c r="F253" s="14" t="s">
        <v>577</v>
      </c>
      <c r="G253" s="14" t="s">
        <v>16</v>
      </c>
      <c r="H253" s="14" t="s">
        <v>33</v>
      </c>
      <c r="K253" s="18">
        <v>3504</v>
      </c>
      <c r="L253" s="17">
        <v>3504</v>
      </c>
      <c r="M253" s="30"/>
      <c r="N253" s="30"/>
      <c r="O253" s="15" t="s">
        <v>592</v>
      </c>
    </row>
    <row r="254" spans="1:23" x14ac:dyDescent="0.3">
      <c r="A254" s="11">
        <v>217</v>
      </c>
      <c r="B254" s="11" t="s">
        <v>48</v>
      </c>
      <c r="C254" s="11" t="s">
        <v>47</v>
      </c>
      <c r="D254" s="11" t="s">
        <v>47</v>
      </c>
      <c r="M254" s="30"/>
      <c r="N254" s="30"/>
      <c r="O254" s="14"/>
    </row>
    <row r="255" spans="1:23" x14ac:dyDescent="0.3">
      <c r="A255" s="14">
        <v>226</v>
      </c>
      <c r="B255" s="14" t="s">
        <v>500</v>
      </c>
      <c r="C255" s="14" t="s">
        <v>499</v>
      </c>
      <c r="D255" s="14" t="s">
        <v>499</v>
      </c>
      <c r="E255" s="14" t="s">
        <v>462</v>
      </c>
      <c r="F255" s="14" t="s">
        <v>577</v>
      </c>
      <c r="G255" s="14" t="s">
        <v>46</v>
      </c>
      <c r="H255" s="14" t="s">
        <v>33</v>
      </c>
      <c r="K255" s="18">
        <v>3505.43212890625</v>
      </c>
      <c r="L255" s="17">
        <v>3505.43212890625</v>
      </c>
      <c r="M255" s="30"/>
      <c r="N255" s="30"/>
      <c r="O255" s="15" t="s">
        <v>592</v>
      </c>
    </row>
    <row r="256" spans="1:23" x14ac:dyDescent="0.3">
      <c r="A256" s="23">
        <v>232</v>
      </c>
      <c r="B256" s="23" t="s">
        <v>217</v>
      </c>
      <c r="C256" s="23" t="s">
        <v>216</v>
      </c>
      <c r="D256" s="23" t="s">
        <v>216</v>
      </c>
      <c r="E256" s="23"/>
      <c r="F256" s="23" t="s">
        <v>577</v>
      </c>
      <c r="G256" s="23" t="s">
        <v>32</v>
      </c>
      <c r="H256" s="20" t="s">
        <v>17</v>
      </c>
      <c r="I256" s="20"/>
      <c r="J256" s="20"/>
      <c r="K256" s="20"/>
      <c r="L256" s="23"/>
      <c r="M256" s="30"/>
      <c r="N256" s="30"/>
      <c r="O256" s="20"/>
    </row>
    <row r="257" spans="1:23" x14ac:dyDescent="0.3">
      <c r="A257" s="11">
        <v>255</v>
      </c>
      <c r="B257" s="11" t="s">
        <v>571</v>
      </c>
      <c r="D257" s="11" t="s">
        <v>576</v>
      </c>
      <c r="F257" s="11" t="s">
        <v>577</v>
      </c>
      <c r="M257" s="30"/>
      <c r="N257" s="30"/>
      <c r="O257" s="14"/>
    </row>
    <row r="258" spans="1:23" x14ac:dyDescent="0.3">
      <c r="A258" s="14">
        <v>257</v>
      </c>
      <c r="B258" s="11" t="s">
        <v>574</v>
      </c>
      <c r="D258" s="14" t="s">
        <v>576</v>
      </c>
      <c r="F258" s="11" t="s">
        <v>577</v>
      </c>
      <c r="K258" s="18">
        <v>3506</v>
      </c>
      <c r="L258" s="19">
        <v>3506</v>
      </c>
      <c r="M258" s="30"/>
      <c r="N258" s="30"/>
      <c r="O258" s="15" t="s">
        <v>592</v>
      </c>
    </row>
    <row r="259" spans="1:23" x14ac:dyDescent="0.3">
      <c r="A259" s="14">
        <v>258</v>
      </c>
      <c r="B259" s="11" t="s">
        <v>561</v>
      </c>
      <c r="D259" s="14" t="s">
        <v>576</v>
      </c>
      <c r="F259" s="11" t="s">
        <v>577</v>
      </c>
      <c r="K259" s="18">
        <v>3504</v>
      </c>
      <c r="L259" s="19">
        <v>3504</v>
      </c>
      <c r="M259" s="30"/>
      <c r="N259" s="30"/>
      <c r="O259" s="15" t="s">
        <v>592</v>
      </c>
    </row>
    <row r="260" spans="1:23" s="23" customFormat="1" x14ac:dyDescent="0.3">
      <c r="A260" s="23">
        <v>259</v>
      </c>
      <c r="B260" s="23" t="s">
        <v>570</v>
      </c>
      <c r="D260" s="23" t="s">
        <v>576</v>
      </c>
      <c r="F260" s="23" t="s">
        <v>577</v>
      </c>
      <c r="H260" s="20"/>
      <c r="I260" s="20"/>
      <c r="J260" s="20"/>
      <c r="K260" s="20"/>
      <c r="M260" s="30"/>
      <c r="N260" s="30"/>
      <c r="O260" s="20"/>
      <c r="P260" s="20"/>
      <c r="Q260" s="20"/>
      <c r="R260" s="20"/>
      <c r="S260" s="20"/>
      <c r="T260" s="20"/>
      <c r="U260" s="20"/>
      <c r="V260" s="14"/>
      <c r="W260" s="20"/>
    </row>
    <row r="261" spans="1:23" s="23" customFormat="1" x14ac:dyDescent="0.3">
      <c r="A261" s="23">
        <v>260</v>
      </c>
      <c r="B261" s="23" t="s">
        <v>560</v>
      </c>
      <c r="D261" s="23" t="s">
        <v>576</v>
      </c>
      <c r="F261" s="23" t="s">
        <v>577</v>
      </c>
      <c r="H261" s="20"/>
      <c r="I261" s="20"/>
      <c r="J261" s="20"/>
      <c r="K261" s="20"/>
      <c r="M261" s="30"/>
      <c r="N261" s="30"/>
      <c r="O261" s="20"/>
      <c r="P261" s="20"/>
      <c r="Q261" s="20"/>
      <c r="R261" s="20"/>
      <c r="S261" s="20"/>
      <c r="T261" s="20"/>
      <c r="U261" s="20"/>
      <c r="V261" s="14"/>
      <c r="W261" s="20"/>
    </row>
    <row r="262" spans="1:23" s="23" customFormat="1" x14ac:dyDescent="0.3">
      <c r="A262" s="23">
        <v>470</v>
      </c>
      <c r="B262" s="23" t="s">
        <v>563</v>
      </c>
      <c r="D262" s="23" t="s">
        <v>576</v>
      </c>
      <c r="F262" s="23" t="s">
        <v>577</v>
      </c>
      <c r="H262" s="20"/>
      <c r="I262" s="20"/>
      <c r="J262" s="20"/>
      <c r="K262" s="20"/>
      <c r="M262" s="30"/>
      <c r="N262" s="30"/>
      <c r="O262" s="20"/>
      <c r="P262" s="20"/>
      <c r="Q262" s="20"/>
      <c r="R262" s="20"/>
      <c r="S262" s="20"/>
      <c r="T262" s="20"/>
      <c r="U262" s="20"/>
      <c r="V262" s="14"/>
      <c r="W262" s="20"/>
    </row>
    <row r="263" spans="1:23" s="23" customFormat="1" x14ac:dyDescent="0.3">
      <c r="A263" s="23">
        <v>471</v>
      </c>
      <c r="B263" s="23" t="s">
        <v>566</v>
      </c>
      <c r="D263" s="23" t="s">
        <v>576</v>
      </c>
      <c r="F263" s="23" t="s">
        <v>577</v>
      </c>
      <c r="H263" s="20"/>
      <c r="I263" s="20"/>
      <c r="J263" s="20"/>
      <c r="K263" s="20"/>
      <c r="M263" s="30"/>
      <c r="N263" s="30"/>
      <c r="O263" s="20"/>
      <c r="P263" s="20"/>
      <c r="Q263" s="20"/>
      <c r="R263" s="20"/>
      <c r="S263" s="20"/>
      <c r="T263" s="20"/>
      <c r="U263" s="20"/>
      <c r="V263" s="14"/>
      <c r="W263" s="20"/>
    </row>
    <row r="264" spans="1:23" s="23" customFormat="1" x14ac:dyDescent="0.3">
      <c r="A264" s="23">
        <v>472</v>
      </c>
      <c r="B264" s="23" t="s">
        <v>575</v>
      </c>
      <c r="D264" s="23" t="s">
        <v>576</v>
      </c>
      <c r="F264" s="23" t="s">
        <v>577</v>
      </c>
      <c r="H264" s="20"/>
      <c r="I264" s="20"/>
      <c r="J264" s="20"/>
      <c r="K264" s="20"/>
      <c r="M264" s="30"/>
      <c r="N264" s="30"/>
      <c r="O264" s="20"/>
      <c r="P264" s="20"/>
      <c r="Q264" s="20"/>
      <c r="R264" s="20"/>
      <c r="S264" s="20"/>
      <c r="T264" s="20"/>
      <c r="U264" s="20"/>
      <c r="V264" s="14"/>
      <c r="W264" s="20"/>
    </row>
    <row r="265" spans="1:23" x14ac:dyDescent="0.3">
      <c r="D265" s="11" t="s">
        <v>36</v>
      </c>
      <c r="M265" s="30"/>
      <c r="N265" s="30"/>
      <c r="O265" s="14"/>
    </row>
    <row r="266" spans="1:23" x14ac:dyDescent="0.3">
      <c r="D266" s="11" t="s">
        <v>132</v>
      </c>
      <c r="M266" s="30"/>
      <c r="N266" s="30"/>
      <c r="O266" s="14"/>
    </row>
    <row r="267" spans="1:23" x14ac:dyDescent="0.3">
      <c r="D267" s="11" t="s">
        <v>102</v>
      </c>
      <c r="M267" s="30"/>
      <c r="N267" s="30"/>
      <c r="O267" s="14"/>
    </row>
    <row r="268" spans="1:23" x14ac:dyDescent="0.3">
      <c r="D268" s="11" t="s">
        <v>161</v>
      </c>
      <c r="M268" s="30"/>
      <c r="N268" s="30"/>
      <c r="O268" s="14"/>
    </row>
    <row r="269" spans="1:23" x14ac:dyDescent="0.3">
      <c r="D269" s="11" t="s">
        <v>162</v>
      </c>
      <c r="M269" s="30"/>
      <c r="N269" s="30"/>
      <c r="O269" s="14"/>
    </row>
    <row r="270" spans="1:23" x14ac:dyDescent="0.3">
      <c r="D270" s="11" t="s">
        <v>160</v>
      </c>
      <c r="M270" s="30"/>
      <c r="N270" s="30"/>
      <c r="O270" s="14"/>
    </row>
    <row r="271" spans="1:23" x14ac:dyDescent="0.3">
      <c r="D271" s="11" t="s">
        <v>485</v>
      </c>
      <c r="M271" s="30"/>
      <c r="N271" s="30"/>
      <c r="O271" s="14"/>
    </row>
    <row r="272" spans="1:23" x14ac:dyDescent="0.3">
      <c r="D272" s="11" t="s">
        <v>169</v>
      </c>
      <c r="M272" s="30"/>
      <c r="N272" s="30"/>
      <c r="O272" s="14"/>
    </row>
    <row r="273" spans="4:15" x14ac:dyDescent="0.3">
      <c r="D273" s="11" t="s">
        <v>164</v>
      </c>
      <c r="M273" s="30"/>
      <c r="N273" s="30"/>
      <c r="O273" s="14"/>
    </row>
    <row r="274" spans="4:15" x14ac:dyDescent="0.3">
      <c r="D274" s="11" t="s">
        <v>163</v>
      </c>
      <c r="M274" s="30"/>
      <c r="N274" s="30"/>
      <c r="O274" s="14"/>
    </row>
    <row r="275" spans="4:15" x14ac:dyDescent="0.3">
      <c r="D275" s="11" t="s">
        <v>486</v>
      </c>
      <c r="M275" s="30"/>
      <c r="N275" s="30"/>
      <c r="O275" s="14"/>
    </row>
    <row r="276" spans="4:15" x14ac:dyDescent="0.3">
      <c r="D276" s="11" t="s">
        <v>180</v>
      </c>
      <c r="M276" s="30"/>
      <c r="N276" s="30"/>
      <c r="O276" s="14"/>
    </row>
    <row r="277" spans="4:15" x14ac:dyDescent="0.3">
      <c r="D277" s="11" t="s">
        <v>181</v>
      </c>
      <c r="M277" s="30"/>
      <c r="N277" s="30"/>
      <c r="O277" s="14"/>
    </row>
    <row r="278" spans="4:15" x14ac:dyDescent="0.3">
      <c r="D278" s="11" t="s">
        <v>231</v>
      </c>
      <c r="M278" s="30"/>
      <c r="N278" s="30"/>
      <c r="O278" s="14"/>
    </row>
    <row r="279" spans="4:15" x14ac:dyDescent="0.3">
      <c r="D279" s="11" t="s">
        <v>224</v>
      </c>
      <c r="M279" s="30"/>
      <c r="N279" s="30"/>
      <c r="O279" s="14"/>
    </row>
    <row r="280" spans="4:15" x14ac:dyDescent="0.3">
      <c r="D280" s="11" t="s">
        <v>238</v>
      </c>
      <c r="M280" s="30"/>
      <c r="N280" s="30"/>
      <c r="O280" s="14"/>
    </row>
    <row r="281" spans="4:15" x14ac:dyDescent="0.3">
      <c r="D281" s="11" t="s">
        <v>239</v>
      </c>
      <c r="M281" s="30"/>
      <c r="N281" s="30"/>
      <c r="O281" s="14"/>
    </row>
    <row r="282" spans="4:15" x14ac:dyDescent="0.3">
      <c r="D282" s="11" t="s">
        <v>241</v>
      </c>
      <c r="M282" s="30"/>
      <c r="N282" s="30"/>
      <c r="O282" s="14"/>
    </row>
    <row r="283" spans="4:15" x14ac:dyDescent="0.3">
      <c r="D283" s="11" t="s">
        <v>244</v>
      </c>
      <c r="M283" s="30"/>
      <c r="N283" s="30"/>
      <c r="O283" s="14"/>
    </row>
    <row r="284" spans="4:15" x14ac:dyDescent="0.3">
      <c r="D284" s="11" t="s">
        <v>240</v>
      </c>
      <c r="M284" s="30"/>
      <c r="N284" s="30"/>
      <c r="O284" s="14"/>
    </row>
    <row r="285" spans="4:15" x14ac:dyDescent="0.3">
      <c r="D285" s="11" t="s">
        <v>307</v>
      </c>
      <c r="M285" s="30"/>
      <c r="N285" s="30"/>
      <c r="O285" s="14"/>
    </row>
    <row r="286" spans="4:15" x14ac:dyDescent="0.3">
      <c r="D286" s="11" t="s">
        <v>296</v>
      </c>
      <c r="M286" s="30"/>
      <c r="N286" s="30"/>
      <c r="O286" s="14"/>
    </row>
    <row r="287" spans="4:15" x14ac:dyDescent="0.3">
      <c r="D287" s="11" t="s">
        <v>285</v>
      </c>
      <c r="M287" s="30"/>
      <c r="N287" s="30"/>
      <c r="O287" s="14"/>
    </row>
    <row r="288" spans="4:15" x14ac:dyDescent="0.3">
      <c r="D288" s="11" t="s">
        <v>495</v>
      </c>
      <c r="M288" s="30"/>
      <c r="N288" s="30"/>
      <c r="O288" s="14"/>
    </row>
    <row r="289" spans="1:15" x14ac:dyDescent="0.3">
      <c r="D289" s="11" t="s">
        <v>297</v>
      </c>
      <c r="M289" s="30"/>
      <c r="N289" s="30"/>
      <c r="O289" s="14"/>
    </row>
    <row r="290" spans="1:15" x14ac:dyDescent="0.3">
      <c r="D290" s="11" t="s">
        <v>304</v>
      </c>
      <c r="M290" s="30"/>
      <c r="N290" s="30"/>
      <c r="O290" s="14"/>
    </row>
    <row r="291" spans="1:15" x14ac:dyDescent="0.3">
      <c r="D291" s="11" t="s">
        <v>298</v>
      </c>
      <c r="M291" s="30"/>
      <c r="N291" s="30"/>
      <c r="O291" s="14"/>
    </row>
    <row r="292" spans="1:15" x14ac:dyDescent="0.3">
      <c r="D292" s="11" t="s">
        <v>303</v>
      </c>
      <c r="M292" s="30"/>
      <c r="N292" s="30"/>
      <c r="O292" s="14"/>
    </row>
    <row r="293" spans="1:15" x14ac:dyDescent="0.3">
      <c r="D293" s="11" t="s">
        <v>328</v>
      </c>
      <c r="M293" s="30"/>
      <c r="N293" s="30"/>
      <c r="O293" s="14"/>
    </row>
    <row r="294" spans="1:15" x14ac:dyDescent="0.3">
      <c r="D294" s="11" t="s">
        <v>342</v>
      </c>
      <c r="M294" s="30"/>
      <c r="N294" s="30"/>
      <c r="O294" s="14"/>
    </row>
    <row r="295" spans="1:15" x14ac:dyDescent="0.3">
      <c r="D295" s="11" t="s">
        <v>498</v>
      </c>
      <c r="M295" s="30"/>
      <c r="N295" s="30"/>
      <c r="O295" s="14"/>
    </row>
    <row r="296" spans="1:15" x14ac:dyDescent="0.3">
      <c r="D296" s="11" t="s">
        <v>333</v>
      </c>
      <c r="M296" s="30"/>
      <c r="N296" s="30"/>
      <c r="O296" s="14"/>
    </row>
    <row r="297" spans="1:15" x14ac:dyDescent="0.3">
      <c r="D297" s="11" t="s">
        <v>361</v>
      </c>
      <c r="M297" s="30"/>
      <c r="N297" s="30"/>
      <c r="O297" s="14"/>
    </row>
    <row r="298" spans="1:15" x14ac:dyDescent="0.3">
      <c r="D298" s="11" t="s">
        <v>386</v>
      </c>
      <c r="M298" s="30"/>
      <c r="N298" s="30"/>
      <c r="O298" s="14"/>
    </row>
    <row r="299" spans="1:15" s="14" customFormat="1" x14ac:dyDescent="0.3">
      <c r="A299" s="11"/>
      <c r="B299" s="11"/>
      <c r="C299" s="11"/>
      <c r="D299" s="11" t="s">
        <v>389</v>
      </c>
      <c r="E299" s="11"/>
      <c r="F299" s="11"/>
      <c r="G299" s="11"/>
      <c r="L299" s="11"/>
      <c r="M299" s="30"/>
      <c r="N299" s="30"/>
    </row>
    <row r="300" spans="1:15" s="14" customFormat="1" x14ac:dyDescent="0.3">
      <c r="A300" s="11"/>
      <c r="B300" s="11"/>
      <c r="C300" s="11"/>
      <c r="D300" s="11" t="s">
        <v>417</v>
      </c>
      <c r="E300" s="11"/>
      <c r="F300" s="11"/>
      <c r="G300" s="11"/>
      <c r="L300" s="11"/>
      <c r="M300" s="30"/>
      <c r="N300" s="30"/>
    </row>
    <row r="301" spans="1:15" s="14" customFormat="1" x14ac:dyDescent="0.3">
      <c r="A301" s="11"/>
      <c r="B301" s="11"/>
      <c r="C301" s="11"/>
      <c r="D301" s="11" t="s">
        <v>418</v>
      </c>
      <c r="E301" s="11"/>
      <c r="F301" s="11"/>
      <c r="G301" s="11"/>
      <c r="L301" s="11"/>
      <c r="M301" s="30"/>
      <c r="N301" s="30"/>
    </row>
    <row r="302" spans="1:15" x14ac:dyDescent="0.3">
      <c r="D302" s="11" t="s">
        <v>406</v>
      </c>
      <c r="M302" s="30"/>
      <c r="N302" s="30"/>
      <c r="O302" s="14"/>
    </row>
    <row r="303" spans="1:15" x14ac:dyDescent="0.3">
      <c r="D303" s="11" t="s">
        <v>461</v>
      </c>
      <c r="M303" s="30"/>
      <c r="N303" s="30"/>
      <c r="O303" s="14"/>
    </row>
    <row r="304" spans="1:15" x14ac:dyDescent="0.3">
      <c r="D304" s="11" t="s">
        <v>429</v>
      </c>
      <c r="M304" s="30"/>
      <c r="N304" s="30"/>
      <c r="O304" s="14"/>
    </row>
    <row r="305" spans="4:15" x14ac:dyDescent="0.3">
      <c r="D305" s="11" t="s">
        <v>501</v>
      </c>
      <c r="M305" s="30"/>
      <c r="N305" s="30"/>
      <c r="O305" s="14"/>
    </row>
    <row r="306" spans="4:15" x14ac:dyDescent="0.3">
      <c r="D306" s="11" t="s">
        <v>460</v>
      </c>
      <c r="M306" s="30"/>
      <c r="N306" s="30"/>
      <c r="O306" s="14"/>
    </row>
    <row r="307" spans="4:15" x14ac:dyDescent="0.3">
      <c r="D307" s="11" t="s">
        <v>457</v>
      </c>
      <c r="M307" s="30"/>
      <c r="N307" s="30"/>
      <c r="O307" s="14"/>
    </row>
    <row r="308" spans="4:15" x14ac:dyDescent="0.3">
      <c r="D308" s="11" t="s">
        <v>502</v>
      </c>
      <c r="M308" s="30"/>
      <c r="N308" s="30"/>
      <c r="O308" s="14"/>
    </row>
    <row r="309" spans="4:15" x14ac:dyDescent="0.3">
      <c r="D309" s="11" t="s">
        <v>519</v>
      </c>
      <c r="M309" s="30"/>
      <c r="N309" s="30"/>
      <c r="O309" s="14"/>
    </row>
    <row r="310" spans="4:15" x14ac:dyDescent="0.3">
      <c r="D310" s="11" t="s">
        <v>542</v>
      </c>
      <c r="M310" s="30"/>
      <c r="N310" s="30"/>
      <c r="O310" s="14"/>
    </row>
  </sheetData>
  <autoFilter ref="A1:W1">
    <sortState ref="A2:Y310">
      <sortCondition ref="W1"/>
    </sortState>
  </autoFilter>
  <conditionalFormatting sqref="W2:W19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:M104857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H1048576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mechanization_correction</vt:lpstr>
      <vt:lpstr>machinery_size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Sonderegger</dc:creator>
  <cp:lastModifiedBy>Thomas Sonderegger</cp:lastModifiedBy>
  <dcterms:created xsi:type="dcterms:W3CDTF">2020-06-12T09:31:37Z</dcterms:created>
  <dcterms:modified xsi:type="dcterms:W3CDTF">2020-09-10T12:42:40Z</dcterms:modified>
</cp:coreProperties>
</file>