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33" documentId="8_{0122CCC8-E39F-4FEE-92DE-2B728AA89E6D}" xr6:coauthVersionLast="45" xr6:coauthVersionMax="45" xr10:uidLastSave="{C7EC7CA9-E3E1-4CF6-A90D-91F020C60FFC}"/>
  <bookViews>
    <workbookView xWindow="-108" yWindow="-108" windowWidth="23256" windowHeight="12576" xr2:uid="{00000000-000D-0000-FFFF-FFFF00000000}"/>
  </bookViews>
  <sheets>
    <sheet name="Outline" sheetId="17" r:id="rId1"/>
    <sheet name="Data Sheet 1" sheetId="22" r:id="rId2"/>
    <sheet name="Data Sheet 2" sheetId="23" r:id="rId3"/>
    <sheet name="Data Sheet 3" sheetId="27" r:id="rId4"/>
    <sheet name="Data Sheet 4" sheetId="24" r:id="rId5"/>
    <sheet name="Data Sheet 5" sheetId="25" r:id="rId6"/>
    <sheet name="Data Sheet 6" sheetId="36" r:id="rId7"/>
    <sheet name="Data Sheet 7" sheetId="29" r:id="rId8"/>
    <sheet name="Data Sheet 8" sheetId="30" r:id="rId9"/>
    <sheet name="Data Sheet 9" sheetId="31" r:id="rId10"/>
    <sheet name="Data Sheet 10" sheetId="32" r:id="rId11"/>
    <sheet name="Data Sheet 11" sheetId="33" r:id="rId12"/>
    <sheet name="Data Sheet 12" sheetId="34" r:id="rId13"/>
    <sheet name="Data Sheet 13" sheetId="35" r:id="rId14"/>
    <sheet name="Data Sheet 14" sheetId="13" r:id="rId15"/>
    <sheet name="Data Sheet 15" sheetId="14" r:id="rId16"/>
    <sheet name="Data Sheet 16" sheetId="15" r:id="rId17"/>
    <sheet name="Data Sheet 17" sheetId="16" r:id="rId18"/>
    <sheet name="Data Sheet 18" sheetId="2" r:id="rId19"/>
    <sheet name="Data Sheet 19" sheetId="3" r:id="rId20"/>
    <sheet name="Data Sheet 20" sheetId="4" r:id="rId21"/>
    <sheet name="Data Sheet 21" sheetId="6" r:id="rId22"/>
    <sheet name="Data Sheet 22" sheetId="5" r:id="rId23"/>
    <sheet name="Data Sheet 23" sheetId="11" r:id="rId24"/>
    <sheet name="Data Sheet 24" sheetId="7" r:id="rId25"/>
    <sheet name="Data Sheet 25" sheetId="8" r:id="rId26"/>
    <sheet name="Data Sheet 26" sheetId="9" r:id="rId27"/>
    <sheet name="Data Sheet 27" sheetId="10" r:id="rId28"/>
    <sheet name="Data Sheet 28" sheetId="37" r:id="rId29"/>
    <sheet name="Data Sheet 29" sheetId="41" r:id="rId30"/>
    <sheet name="Data Sheet 30" sheetId="43" r:id="rId31"/>
    <sheet name="Data Sheet 31" sheetId="44" r:id="rId32"/>
    <sheet name="Data Sheet 32" sheetId="47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4" i="10" l="1"/>
  <c r="AZ5" i="10"/>
  <c r="AZ6" i="10"/>
  <c r="AZ7" i="10"/>
  <c r="AZ8" i="10"/>
  <c r="AZ3" i="10"/>
  <c r="BA4" i="10"/>
  <c r="BA5" i="10"/>
  <c r="BA6" i="10"/>
  <c r="BA7" i="10"/>
  <c r="BA8" i="10"/>
  <c r="BA3" i="10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2" i="14"/>
  <c r="Q3" i="47"/>
  <c r="Q67" i="47"/>
  <c r="Q66" i="47"/>
  <c r="Q65" i="47"/>
  <c r="Q64" i="47"/>
  <c r="Q63" i="47"/>
  <c r="Q62" i="47"/>
  <c r="Q61" i="47"/>
  <c r="Q60" i="47"/>
  <c r="Q59" i="47"/>
  <c r="Q58" i="47"/>
  <c r="Q57" i="47"/>
  <c r="Q56" i="47"/>
  <c r="Q55" i="47"/>
  <c r="Q54" i="47"/>
  <c r="Q53" i="47"/>
  <c r="Q52" i="47"/>
  <c r="Q51" i="47"/>
  <c r="Q50" i="47"/>
  <c r="Q49" i="47"/>
  <c r="Q48" i="47"/>
  <c r="Q47" i="47"/>
  <c r="Q46" i="47"/>
  <c r="Q45" i="47"/>
  <c r="Q44" i="47"/>
  <c r="Q43" i="47"/>
  <c r="Q42" i="47"/>
  <c r="Q41" i="47"/>
  <c r="Q40" i="47"/>
  <c r="Q39" i="47"/>
  <c r="Q38" i="47"/>
  <c r="Q37" i="47"/>
  <c r="Q36" i="47"/>
  <c r="Q35" i="47"/>
  <c r="Q34" i="47"/>
  <c r="Q33" i="47"/>
  <c r="Q32" i="47"/>
  <c r="Q31" i="47"/>
  <c r="Q30" i="47"/>
  <c r="Q2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Q8" i="47"/>
  <c r="Q7" i="47"/>
  <c r="Q6" i="47"/>
  <c r="Q5" i="47"/>
  <c r="Q4" i="47"/>
  <c r="P67" i="47"/>
  <c r="P66" i="47"/>
  <c r="P65" i="47"/>
  <c r="P64" i="47"/>
  <c r="P63" i="47"/>
  <c r="P62" i="47"/>
  <c r="P61" i="47"/>
  <c r="P60" i="47"/>
  <c r="P59" i="47"/>
  <c r="P58" i="47"/>
  <c r="P57" i="47"/>
  <c r="P56" i="47"/>
  <c r="P55" i="47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40" i="47"/>
  <c r="P39" i="47"/>
  <c r="P38" i="47"/>
  <c r="P37" i="47"/>
  <c r="P36" i="47"/>
  <c r="P35" i="47"/>
  <c r="P34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P9" i="47"/>
  <c r="P8" i="47"/>
  <c r="P7" i="47"/>
  <c r="P6" i="47"/>
  <c r="P5" i="47"/>
  <c r="P4" i="47"/>
  <c r="P3" i="47"/>
  <c r="N4" i="47"/>
  <c r="N5" i="47"/>
  <c r="N6" i="47"/>
  <c r="N7" i="47"/>
  <c r="N8" i="47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3" i="47"/>
  <c r="N64" i="47"/>
  <c r="N65" i="47"/>
  <c r="N66" i="47"/>
  <c r="N67" i="47"/>
  <c r="N3" i="47"/>
  <c r="L4" i="47"/>
  <c r="L5" i="47"/>
  <c r="L6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3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" i="47"/>
  <c r="AN3" i="24" l="1"/>
  <c r="AF68" i="10"/>
  <c r="AF69" i="10"/>
  <c r="AF70" i="10"/>
  <c r="AF71" i="10"/>
  <c r="AF72" i="10"/>
  <c r="AF73" i="10"/>
  <c r="G4" i="10"/>
  <c r="M4" i="10"/>
  <c r="S4" i="10"/>
  <c r="Y4" i="10"/>
  <c r="AE4" i="10"/>
  <c r="G5" i="10"/>
  <c r="M5" i="10"/>
  <c r="S5" i="10"/>
  <c r="Y5" i="10"/>
  <c r="AE5" i="10"/>
  <c r="G6" i="10"/>
  <c r="M6" i="10"/>
  <c r="S6" i="10"/>
  <c r="Y6" i="10"/>
  <c r="AE6" i="10"/>
  <c r="G7" i="10"/>
  <c r="M7" i="10"/>
  <c r="S7" i="10"/>
  <c r="Y7" i="10"/>
  <c r="AE7" i="10"/>
  <c r="G8" i="10"/>
  <c r="M8" i="10"/>
  <c r="S8" i="10"/>
  <c r="Y8" i="10"/>
  <c r="AE8" i="10"/>
  <c r="G9" i="10"/>
  <c r="M9" i="10"/>
  <c r="S9" i="10"/>
  <c r="Y9" i="10"/>
  <c r="AE9" i="10"/>
  <c r="G10" i="10"/>
  <c r="M10" i="10"/>
  <c r="S10" i="10"/>
  <c r="Y10" i="10"/>
  <c r="AE10" i="10"/>
  <c r="G11" i="10"/>
  <c r="M11" i="10"/>
  <c r="S11" i="10"/>
  <c r="Y11" i="10"/>
  <c r="AE11" i="10"/>
  <c r="G12" i="10"/>
  <c r="M12" i="10"/>
  <c r="S12" i="10"/>
  <c r="Y12" i="10"/>
  <c r="AE12" i="10"/>
  <c r="G13" i="10"/>
  <c r="M13" i="10"/>
  <c r="S13" i="10"/>
  <c r="Y13" i="10"/>
  <c r="AE13" i="10"/>
  <c r="G14" i="10"/>
  <c r="M14" i="10"/>
  <c r="S14" i="10"/>
  <c r="Y14" i="10"/>
  <c r="AE14" i="10"/>
  <c r="G15" i="10"/>
  <c r="M15" i="10"/>
  <c r="S15" i="10"/>
  <c r="Y15" i="10"/>
  <c r="AE15" i="10"/>
  <c r="G16" i="10"/>
  <c r="M16" i="10"/>
  <c r="S16" i="10"/>
  <c r="Y16" i="10"/>
  <c r="AE16" i="10"/>
  <c r="G17" i="10"/>
  <c r="M17" i="10"/>
  <c r="S17" i="10"/>
  <c r="Y17" i="10"/>
  <c r="AE17" i="10"/>
  <c r="G18" i="10"/>
  <c r="M18" i="10"/>
  <c r="S18" i="10"/>
  <c r="Y18" i="10"/>
  <c r="AE18" i="10"/>
  <c r="G19" i="10"/>
  <c r="M19" i="10"/>
  <c r="S19" i="10"/>
  <c r="Y19" i="10"/>
  <c r="AE19" i="10"/>
  <c r="G20" i="10"/>
  <c r="M20" i="10"/>
  <c r="S20" i="10"/>
  <c r="Y20" i="10"/>
  <c r="AE20" i="10"/>
  <c r="G21" i="10"/>
  <c r="M21" i="10"/>
  <c r="S21" i="10"/>
  <c r="Y21" i="10"/>
  <c r="AE21" i="10"/>
  <c r="G22" i="10"/>
  <c r="M22" i="10"/>
  <c r="S22" i="10"/>
  <c r="Y22" i="10"/>
  <c r="AE22" i="10"/>
  <c r="G23" i="10"/>
  <c r="M23" i="10"/>
  <c r="S23" i="10"/>
  <c r="Y23" i="10"/>
  <c r="AE23" i="10"/>
  <c r="G24" i="10"/>
  <c r="M24" i="10"/>
  <c r="S24" i="10"/>
  <c r="Y24" i="10"/>
  <c r="AE24" i="10"/>
  <c r="G25" i="10"/>
  <c r="M25" i="10"/>
  <c r="S25" i="10"/>
  <c r="Y25" i="10"/>
  <c r="AE25" i="10"/>
  <c r="G26" i="10"/>
  <c r="M26" i="10"/>
  <c r="S26" i="10"/>
  <c r="Y26" i="10"/>
  <c r="AE26" i="10"/>
  <c r="G27" i="10"/>
  <c r="M27" i="10"/>
  <c r="S27" i="10"/>
  <c r="Y27" i="10"/>
  <c r="AE27" i="10"/>
  <c r="G28" i="10"/>
  <c r="M28" i="10"/>
  <c r="S28" i="10"/>
  <c r="Y28" i="10"/>
  <c r="AE28" i="10"/>
  <c r="G29" i="10"/>
  <c r="M29" i="10"/>
  <c r="S29" i="10"/>
  <c r="Y29" i="10"/>
  <c r="AE29" i="10"/>
  <c r="G30" i="10"/>
  <c r="M30" i="10"/>
  <c r="S30" i="10"/>
  <c r="Y30" i="10"/>
  <c r="AE30" i="10"/>
  <c r="G31" i="10"/>
  <c r="M31" i="10"/>
  <c r="S31" i="10"/>
  <c r="Y31" i="10"/>
  <c r="AE31" i="10"/>
  <c r="G32" i="10"/>
  <c r="M32" i="10"/>
  <c r="S32" i="10"/>
  <c r="Y32" i="10"/>
  <c r="AE32" i="10"/>
  <c r="G33" i="10"/>
  <c r="M33" i="10"/>
  <c r="S33" i="10"/>
  <c r="Y33" i="10"/>
  <c r="AE33" i="10"/>
  <c r="G34" i="10"/>
  <c r="M34" i="10"/>
  <c r="S34" i="10"/>
  <c r="Y34" i="10"/>
  <c r="AE34" i="10"/>
  <c r="G35" i="10"/>
  <c r="M35" i="10"/>
  <c r="S35" i="10"/>
  <c r="Y35" i="10"/>
  <c r="AE35" i="10"/>
  <c r="G36" i="10"/>
  <c r="M36" i="10"/>
  <c r="S36" i="10"/>
  <c r="Y36" i="10"/>
  <c r="AE36" i="10"/>
  <c r="G37" i="10"/>
  <c r="M37" i="10"/>
  <c r="S37" i="10"/>
  <c r="Y37" i="10"/>
  <c r="AE37" i="10"/>
  <c r="G38" i="10"/>
  <c r="M38" i="10"/>
  <c r="S38" i="10"/>
  <c r="Y38" i="10"/>
  <c r="AE38" i="10"/>
  <c r="G39" i="10"/>
  <c r="M39" i="10"/>
  <c r="S39" i="10"/>
  <c r="Y39" i="10"/>
  <c r="AE39" i="10"/>
  <c r="G40" i="10"/>
  <c r="M40" i="10"/>
  <c r="S40" i="10"/>
  <c r="Y40" i="10"/>
  <c r="AE40" i="10"/>
  <c r="G41" i="10"/>
  <c r="M41" i="10"/>
  <c r="S41" i="10"/>
  <c r="Y41" i="10"/>
  <c r="AE41" i="10"/>
  <c r="G42" i="10"/>
  <c r="M42" i="10"/>
  <c r="S42" i="10"/>
  <c r="Y42" i="10"/>
  <c r="AE42" i="10"/>
  <c r="G43" i="10"/>
  <c r="M43" i="10"/>
  <c r="S43" i="10"/>
  <c r="Y43" i="10"/>
  <c r="AE43" i="10"/>
  <c r="G44" i="10"/>
  <c r="M44" i="10"/>
  <c r="S44" i="10"/>
  <c r="Y44" i="10"/>
  <c r="AE44" i="10"/>
  <c r="G45" i="10"/>
  <c r="M45" i="10"/>
  <c r="S45" i="10"/>
  <c r="Y45" i="10"/>
  <c r="AE45" i="10"/>
  <c r="G46" i="10"/>
  <c r="M46" i="10"/>
  <c r="S46" i="10"/>
  <c r="Y46" i="10"/>
  <c r="AE46" i="10"/>
  <c r="G47" i="10"/>
  <c r="M47" i="10"/>
  <c r="S47" i="10"/>
  <c r="Y47" i="10"/>
  <c r="AE47" i="10"/>
  <c r="G48" i="10"/>
  <c r="M48" i="10"/>
  <c r="S48" i="10"/>
  <c r="Y48" i="10"/>
  <c r="AE48" i="10"/>
  <c r="G49" i="10"/>
  <c r="M49" i="10"/>
  <c r="S49" i="10"/>
  <c r="Y49" i="10"/>
  <c r="AE49" i="10"/>
  <c r="G50" i="10"/>
  <c r="M50" i="10"/>
  <c r="S50" i="10"/>
  <c r="Y50" i="10"/>
  <c r="AE50" i="10"/>
  <c r="G51" i="10"/>
  <c r="M51" i="10"/>
  <c r="S51" i="10"/>
  <c r="Y51" i="10"/>
  <c r="AE51" i="10"/>
  <c r="G52" i="10"/>
  <c r="M52" i="10"/>
  <c r="S52" i="10"/>
  <c r="Y52" i="10"/>
  <c r="AE52" i="10"/>
  <c r="G53" i="10"/>
  <c r="M53" i="10"/>
  <c r="S53" i="10"/>
  <c r="Y53" i="10"/>
  <c r="AE53" i="10"/>
  <c r="G54" i="10"/>
  <c r="M54" i="10"/>
  <c r="S54" i="10"/>
  <c r="Y54" i="10"/>
  <c r="AE54" i="10"/>
  <c r="G55" i="10"/>
  <c r="M55" i="10"/>
  <c r="S55" i="10"/>
  <c r="Y55" i="10"/>
  <c r="AE55" i="10"/>
  <c r="G56" i="10"/>
  <c r="M56" i="10"/>
  <c r="S56" i="10"/>
  <c r="Y56" i="10"/>
  <c r="AE56" i="10"/>
  <c r="G57" i="10"/>
  <c r="M57" i="10"/>
  <c r="S57" i="10"/>
  <c r="Y57" i="10"/>
  <c r="AE57" i="10"/>
  <c r="G58" i="10"/>
  <c r="M58" i="10"/>
  <c r="S58" i="10"/>
  <c r="Y58" i="10"/>
  <c r="AE58" i="10"/>
  <c r="G59" i="10"/>
  <c r="M59" i="10"/>
  <c r="S59" i="10"/>
  <c r="Y59" i="10"/>
  <c r="AE59" i="10"/>
  <c r="G60" i="10"/>
  <c r="M60" i="10"/>
  <c r="S60" i="10"/>
  <c r="Y60" i="10"/>
  <c r="AE60" i="10"/>
  <c r="G61" i="10"/>
  <c r="M61" i="10"/>
  <c r="S61" i="10"/>
  <c r="Y61" i="10"/>
  <c r="AE61" i="10"/>
  <c r="G62" i="10"/>
  <c r="M62" i="10"/>
  <c r="S62" i="10"/>
  <c r="Y62" i="10"/>
  <c r="AE62" i="10"/>
  <c r="G63" i="10"/>
  <c r="M63" i="10"/>
  <c r="S63" i="10"/>
  <c r="Y63" i="10"/>
  <c r="AE63" i="10"/>
  <c r="G64" i="10"/>
  <c r="M64" i="10"/>
  <c r="S64" i="10"/>
  <c r="Y64" i="10"/>
  <c r="AE64" i="10"/>
  <c r="G65" i="10"/>
  <c r="M65" i="10"/>
  <c r="S65" i="10"/>
  <c r="Y65" i="10"/>
  <c r="AE65" i="10"/>
  <c r="G66" i="10"/>
  <c r="M66" i="10"/>
  <c r="S66" i="10"/>
  <c r="Y66" i="10"/>
  <c r="AE66" i="10"/>
  <c r="G67" i="10"/>
  <c r="M67" i="10"/>
  <c r="S67" i="10"/>
  <c r="Y67" i="10"/>
  <c r="AE67" i="10"/>
  <c r="M3" i="10"/>
  <c r="S3" i="10"/>
  <c r="Y3" i="10"/>
  <c r="AE3" i="10"/>
  <c r="G3" i="10"/>
  <c r="F11" i="10"/>
  <c r="L11" i="10"/>
  <c r="R11" i="10"/>
  <c r="X11" i="10"/>
  <c r="AD11" i="10"/>
  <c r="F12" i="10"/>
  <c r="L12" i="10"/>
  <c r="R12" i="10"/>
  <c r="X12" i="10"/>
  <c r="AD12" i="10"/>
  <c r="F13" i="10"/>
  <c r="L13" i="10"/>
  <c r="R13" i="10"/>
  <c r="X13" i="10"/>
  <c r="AD13" i="10"/>
  <c r="F14" i="10"/>
  <c r="L14" i="10"/>
  <c r="R14" i="10"/>
  <c r="X14" i="10"/>
  <c r="AD14" i="10"/>
  <c r="F15" i="10"/>
  <c r="L15" i="10"/>
  <c r="R15" i="10"/>
  <c r="X15" i="10"/>
  <c r="AD15" i="10"/>
  <c r="F16" i="10"/>
  <c r="L16" i="10"/>
  <c r="R16" i="10"/>
  <c r="X16" i="10"/>
  <c r="AD16" i="10"/>
  <c r="F17" i="10"/>
  <c r="L17" i="10"/>
  <c r="R17" i="10"/>
  <c r="X17" i="10"/>
  <c r="AD17" i="10"/>
  <c r="F18" i="10"/>
  <c r="L18" i="10"/>
  <c r="R18" i="10"/>
  <c r="X18" i="10"/>
  <c r="AD18" i="10"/>
  <c r="F19" i="10"/>
  <c r="L19" i="10"/>
  <c r="R19" i="10"/>
  <c r="X19" i="10"/>
  <c r="AD19" i="10"/>
  <c r="F20" i="10"/>
  <c r="L20" i="10"/>
  <c r="R20" i="10"/>
  <c r="X20" i="10"/>
  <c r="AD20" i="10"/>
  <c r="F21" i="10"/>
  <c r="L21" i="10"/>
  <c r="R21" i="10"/>
  <c r="X21" i="10"/>
  <c r="AD21" i="10"/>
  <c r="F22" i="10"/>
  <c r="L22" i="10"/>
  <c r="R22" i="10"/>
  <c r="X22" i="10"/>
  <c r="AD22" i="10"/>
  <c r="F23" i="10"/>
  <c r="L23" i="10"/>
  <c r="R23" i="10"/>
  <c r="X23" i="10"/>
  <c r="AD23" i="10"/>
  <c r="F24" i="10"/>
  <c r="L24" i="10"/>
  <c r="R24" i="10"/>
  <c r="X24" i="10"/>
  <c r="AD24" i="10"/>
  <c r="F25" i="10"/>
  <c r="L25" i="10"/>
  <c r="R25" i="10"/>
  <c r="X25" i="10"/>
  <c r="AD25" i="10"/>
  <c r="F26" i="10"/>
  <c r="L26" i="10"/>
  <c r="R26" i="10"/>
  <c r="X26" i="10"/>
  <c r="AD26" i="10"/>
  <c r="F27" i="10"/>
  <c r="L27" i="10"/>
  <c r="R27" i="10"/>
  <c r="X27" i="10"/>
  <c r="AD27" i="10"/>
  <c r="F28" i="10"/>
  <c r="L28" i="10"/>
  <c r="R28" i="10"/>
  <c r="X28" i="10"/>
  <c r="AD28" i="10"/>
  <c r="F29" i="10"/>
  <c r="L29" i="10"/>
  <c r="R29" i="10"/>
  <c r="X29" i="10"/>
  <c r="AD29" i="10"/>
  <c r="F30" i="10"/>
  <c r="L30" i="10"/>
  <c r="R30" i="10"/>
  <c r="X30" i="10"/>
  <c r="AD30" i="10"/>
  <c r="F31" i="10"/>
  <c r="L31" i="10"/>
  <c r="R31" i="10"/>
  <c r="X31" i="10"/>
  <c r="AD31" i="10"/>
  <c r="F32" i="10"/>
  <c r="L32" i="10"/>
  <c r="R32" i="10"/>
  <c r="X32" i="10"/>
  <c r="AD32" i="10"/>
  <c r="F33" i="10"/>
  <c r="L33" i="10"/>
  <c r="R33" i="10"/>
  <c r="X33" i="10"/>
  <c r="AD33" i="10"/>
  <c r="F34" i="10"/>
  <c r="L34" i="10"/>
  <c r="R34" i="10"/>
  <c r="X34" i="10"/>
  <c r="AD34" i="10"/>
  <c r="F35" i="10"/>
  <c r="L35" i="10"/>
  <c r="R35" i="10"/>
  <c r="X35" i="10"/>
  <c r="AD35" i="10"/>
  <c r="F36" i="10"/>
  <c r="L36" i="10"/>
  <c r="R36" i="10"/>
  <c r="X36" i="10"/>
  <c r="AD36" i="10"/>
  <c r="F37" i="10"/>
  <c r="L37" i="10"/>
  <c r="R37" i="10"/>
  <c r="X37" i="10"/>
  <c r="AD37" i="10"/>
  <c r="F38" i="10"/>
  <c r="L38" i="10"/>
  <c r="R38" i="10"/>
  <c r="X38" i="10"/>
  <c r="AD38" i="10"/>
  <c r="F39" i="10"/>
  <c r="L39" i="10"/>
  <c r="R39" i="10"/>
  <c r="X39" i="10"/>
  <c r="AD39" i="10"/>
  <c r="F40" i="10"/>
  <c r="L40" i="10"/>
  <c r="R40" i="10"/>
  <c r="X40" i="10"/>
  <c r="AD40" i="10"/>
  <c r="F41" i="10"/>
  <c r="L41" i="10"/>
  <c r="R41" i="10"/>
  <c r="X41" i="10"/>
  <c r="AD41" i="10"/>
  <c r="F42" i="10"/>
  <c r="L42" i="10"/>
  <c r="R42" i="10"/>
  <c r="X42" i="10"/>
  <c r="AD42" i="10"/>
  <c r="F43" i="10"/>
  <c r="L43" i="10"/>
  <c r="R43" i="10"/>
  <c r="X43" i="10"/>
  <c r="AD43" i="10"/>
  <c r="F44" i="10"/>
  <c r="L44" i="10"/>
  <c r="R44" i="10"/>
  <c r="X44" i="10"/>
  <c r="AD44" i="10"/>
  <c r="F45" i="10"/>
  <c r="L45" i="10"/>
  <c r="R45" i="10"/>
  <c r="X45" i="10"/>
  <c r="AD45" i="10"/>
  <c r="F46" i="10"/>
  <c r="L46" i="10"/>
  <c r="R46" i="10"/>
  <c r="X46" i="10"/>
  <c r="AD46" i="10"/>
  <c r="F47" i="10"/>
  <c r="L47" i="10"/>
  <c r="R47" i="10"/>
  <c r="X47" i="10"/>
  <c r="AD47" i="10"/>
  <c r="F48" i="10"/>
  <c r="L48" i="10"/>
  <c r="R48" i="10"/>
  <c r="X48" i="10"/>
  <c r="AD48" i="10"/>
  <c r="F49" i="10"/>
  <c r="L49" i="10"/>
  <c r="R49" i="10"/>
  <c r="X49" i="10"/>
  <c r="AD49" i="10"/>
  <c r="F50" i="10"/>
  <c r="L50" i="10"/>
  <c r="R50" i="10"/>
  <c r="X50" i="10"/>
  <c r="AD50" i="10"/>
  <c r="F51" i="10"/>
  <c r="L51" i="10"/>
  <c r="R51" i="10"/>
  <c r="X51" i="10"/>
  <c r="AD51" i="10"/>
  <c r="F52" i="10"/>
  <c r="L52" i="10"/>
  <c r="R52" i="10"/>
  <c r="X52" i="10"/>
  <c r="AD52" i="10"/>
  <c r="F53" i="10"/>
  <c r="L53" i="10"/>
  <c r="R53" i="10"/>
  <c r="X53" i="10"/>
  <c r="AD53" i="10"/>
  <c r="F54" i="10"/>
  <c r="L54" i="10"/>
  <c r="R54" i="10"/>
  <c r="X54" i="10"/>
  <c r="AD54" i="10"/>
  <c r="F55" i="10"/>
  <c r="L55" i="10"/>
  <c r="R55" i="10"/>
  <c r="X55" i="10"/>
  <c r="AD55" i="10"/>
  <c r="F56" i="10"/>
  <c r="L56" i="10"/>
  <c r="R56" i="10"/>
  <c r="X56" i="10"/>
  <c r="AD56" i="10"/>
  <c r="F57" i="10"/>
  <c r="L57" i="10"/>
  <c r="R57" i="10"/>
  <c r="X57" i="10"/>
  <c r="AD57" i="10"/>
  <c r="F58" i="10"/>
  <c r="L58" i="10"/>
  <c r="R58" i="10"/>
  <c r="X58" i="10"/>
  <c r="AD58" i="10"/>
  <c r="F59" i="10"/>
  <c r="L59" i="10"/>
  <c r="R59" i="10"/>
  <c r="X59" i="10"/>
  <c r="AD59" i="10"/>
  <c r="F60" i="10"/>
  <c r="L60" i="10"/>
  <c r="R60" i="10"/>
  <c r="X60" i="10"/>
  <c r="AD60" i="10"/>
  <c r="F61" i="10"/>
  <c r="L61" i="10"/>
  <c r="R61" i="10"/>
  <c r="X61" i="10"/>
  <c r="AD61" i="10"/>
  <c r="F62" i="10"/>
  <c r="L62" i="10"/>
  <c r="R62" i="10"/>
  <c r="X62" i="10"/>
  <c r="AD62" i="10"/>
  <c r="F63" i="10"/>
  <c r="L63" i="10"/>
  <c r="R63" i="10"/>
  <c r="X63" i="10"/>
  <c r="AD63" i="10"/>
  <c r="F64" i="10"/>
  <c r="L64" i="10"/>
  <c r="R64" i="10"/>
  <c r="X64" i="10"/>
  <c r="AD64" i="10"/>
  <c r="F65" i="10"/>
  <c r="L65" i="10"/>
  <c r="R65" i="10"/>
  <c r="X65" i="10"/>
  <c r="AD65" i="10"/>
  <c r="F66" i="10"/>
  <c r="L66" i="10"/>
  <c r="R66" i="10"/>
  <c r="X66" i="10"/>
  <c r="AD66" i="10"/>
  <c r="F67" i="10"/>
  <c r="L67" i="10"/>
  <c r="R67" i="10"/>
  <c r="X67" i="10"/>
  <c r="AD67" i="10"/>
  <c r="F4" i="10"/>
  <c r="L4" i="10"/>
  <c r="R4" i="10"/>
  <c r="X4" i="10"/>
  <c r="AD4" i="10"/>
  <c r="F5" i="10"/>
  <c r="L5" i="10"/>
  <c r="R5" i="10"/>
  <c r="X5" i="10"/>
  <c r="AD5" i="10"/>
  <c r="F6" i="10"/>
  <c r="L6" i="10"/>
  <c r="R6" i="10"/>
  <c r="X6" i="10"/>
  <c r="AD6" i="10"/>
  <c r="F7" i="10"/>
  <c r="L7" i="10"/>
  <c r="R7" i="10"/>
  <c r="X7" i="10"/>
  <c r="AD7" i="10"/>
  <c r="F8" i="10"/>
  <c r="L8" i="10"/>
  <c r="R8" i="10"/>
  <c r="X8" i="10"/>
  <c r="AD8" i="10"/>
  <c r="F9" i="10"/>
  <c r="L9" i="10"/>
  <c r="R9" i="10"/>
  <c r="X9" i="10"/>
  <c r="AD9" i="10"/>
  <c r="F10" i="10"/>
  <c r="L10" i="10"/>
  <c r="R10" i="10"/>
  <c r="X10" i="10"/>
  <c r="AD10" i="10"/>
  <c r="L3" i="10"/>
  <c r="R3" i="10"/>
  <c r="X3" i="10"/>
  <c r="AD3" i="10"/>
  <c r="F3" i="10"/>
  <c r="E9" i="10"/>
  <c r="K9" i="10"/>
  <c r="Q9" i="10"/>
  <c r="W9" i="10"/>
  <c r="AC9" i="10"/>
  <c r="E10" i="10"/>
  <c r="K10" i="10"/>
  <c r="Q10" i="10"/>
  <c r="W10" i="10"/>
  <c r="AC10" i="10"/>
  <c r="E11" i="10"/>
  <c r="K11" i="10"/>
  <c r="Q11" i="10"/>
  <c r="W11" i="10"/>
  <c r="AC11" i="10"/>
  <c r="E12" i="10"/>
  <c r="K12" i="10"/>
  <c r="Q12" i="10"/>
  <c r="W12" i="10"/>
  <c r="AC12" i="10"/>
  <c r="E13" i="10"/>
  <c r="K13" i="10"/>
  <c r="Q13" i="10"/>
  <c r="W13" i="10"/>
  <c r="AC13" i="10"/>
  <c r="E14" i="10"/>
  <c r="K14" i="10"/>
  <c r="Q14" i="10"/>
  <c r="W14" i="10"/>
  <c r="AC14" i="10"/>
  <c r="E15" i="10"/>
  <c r="K15" i="10"/>
  <c r="Q15" i="10"/>
  <c r="W15" i="10"/>
  <c r="AC15" i="10"/>
  <c r="E16" i="10"/>
  <c r="K16" i="10"/>
  <c r="Q16" i="10"/>
  <c r="W16" i="10"/>
  <c r="AC16" i="10"/>
  <c r="E17" i="10"/>
  <c r="K17" i="10"/>
  <c r="Q17" i="10"/>
  <c r="W17" i="10"/>
  <c r="AC17" i="10"/>
  <c r="E18" i="10"/>
  <c r="K18" i="10"/>
  <c r="Q18" i="10"/>
  <c r="W18" i="10"/>
  <c r="AC18" i="10"/>
  <c r="E19" i="10"/>
  <c r="K19" i="10"/>
  <c r="Q19" i="10"/>
  <c r="W19" i="10"/>
  <c r="AC19" i="10"/>
  <c r="E20" i="10"/>
  <c r="K20" i="10"/>
  <c r="Q20" i="10"/>
  <c r="W20" i="10"/>
  <c r="AC20" i="10"/>
  <c r="E21" i="10"/>
  <c r="K21" i="10"/>
  <c r="Q21" i="10"/>
  <c r="W21" i="10"/>
  <c r="AC21" i="10"/>
  <c r="E22" i="10"/>
  <c r="K22" i="10"/>
  <c r="Q22" i="10"/>
  <c r="W22" i="10"/>
  <c r="AC22" i="10"/>
  <c r="E23" i="10"/>
  <c r="K23" i="10"/>
  <c r="Q23" i="10"/>
  <c r="W23" i="10"/>
  <c r="AC23" i="10"/>
  <c r="E24" i="10"/>
  <c r="K24" i="10"/>
  <c r="Q24" i="10"/>
  <c r="W24" i="10"/>
  <c r="AC24" i="10"/>
  <c r="E25" i="10"/>
  <c r="K25" i="10"/>
  <c r="Q25" i="10"/>
  <c r="W25" i="10"/>
  <c r="AC25" i="10"/>
  <c r="E26" i="10"/>
  <c r="K26" i="10"/>
  <c r="Q26" i="10"/>
  <c r="W26" i="10"/>
  <c r="AC26" i="10"/>
  <c r="E27" i="10"/>
  <c r="K27" i="10"/>
  <c r="Q27" i="10"/>
  <c r="W27" i="10"/>
  <c r="AC27" i="10"/>
  <c r="E28" i="10"/>
  <c r="K28" i="10"/>
  <c r="Q28" i="10"/>
  <c r="W28" i="10"/>
  <c r="AC28" i="10"/>
  <c r="E29" i="10"/>
  <c r="K29" i="10"/>
  <c r="Q29" i="10"/>
  <c r="W29" i="10"/>
  <c r="AC29" i="10"/>
  <c r="E30" i="10"/>
  <c r="K30" i="10"/>
  <c r="Q30" i="10"/>
  <c r="W30" i="10"/>
  <c r="AC30" i="10"/>
  <c r="E31" i="10"/>
  <c r="K31" i="10"/>
  <c r="Q31" i="10"/>
  <c r="W31" i="10"/>
  <c r="AC31" i="10"/>
  <c r="E32" i="10"/>
  <c r="K32" i="10"/>
  <c r="Q32" i="10"/>
  <c r="W32" i="10"/>
  <c r="AC32" i="10"/>
  <c r="E33" i="10"/>
  <c r="K33" i="10"/>
  <c r="Q33" i="10"/>
  <c r="W33" i="10"/>
  <c r="AC33" i="10"/>
  <c r="E34" i="10"/>
  <c r="K34" i="10"/>
  <c r="Q34" i="10"/>
  <c r="W34" i="10"/>
  <c r="AC34" i="10"/>
  <c r="E35" i="10"/>
  <c r="K35" i="10"/>
  <c r="Q35" i="10"/>
  <c r="W35" i="10"/>
  <c r="AC35" i="10"/>
  <c r="E36" i="10"/>
  <c r="K36" i="10"/>
  <c r="Q36" i="10"/>
  <c r="W36" i="10"/>
  <c r="AC36" i="10"/>
  <c r="E37" i="10"/>
  <c r="K37" i="10"/>
  <c r="Q37" i="10"/>
  <c r="W37" i="10"/>
  <c r="AC37" i="10"/>
  <c r="E38" i="10"/>
  <c r="K38" i="10"/>
  <c r="Q38" i="10"/>
  <c r="W38" i="10"/>
  <c r="AC38" i="10"/>
  <c r="E39" i="10"/>
  <c r="K39" i="10"/>
  <c r="Q39" i="10"/>
  <c r="W39" i="10"/>
  <c r="AC39" i="10"/>
  <c r="E40" i="10"/>
  <c r="K40" i="10"/>
  <c r="Q40" i="10"/>
  <c r="W40" i="10"/>
  <c r="AC40" i="10"/>
  <c r="E41" i="10"/>
  <c r="K41" i="10"/>
  <c r="Q41" i="10"/>
  <c r="W41" i="10"/>
  <c r="AC41" i="10"/>
  <c r="E42" i="10"/>
  <c r="K42" i="10"/>
  <c r="Q42" i="10"/>
  <c r="W42" i="10"/>
  <c r="AC42" i="10"/>
  <c r="E43" i="10"/>
  <c r="K43" i="10"/>
  <c r="Q43" i="10"/>
  <c r="W43" i="10"/>
  <c r="AC43" i="10"/>
  <c r="E44" i="10"/>
  <c r="K44" i="10"/>
  <c r="Q44" i="10"/>
  <c r="W44" i="10"/>
  <c r="AC44" i="10"/>
  <c r="E45" i="10"/>
  <c r="K45" i="10"/>
  <c r="Q45" i="10"/>
  <c r="W45" i="10"/>
  <c r="AC45" i="10"/>
  <c r="E46" i="10"/>
  <c r="K46" i="10"/>
  <c r="Q46" i="10"/>
  <c r="W46" i="10"/>
  <c r="AC46" i="10"/>
  <c r="E47" i="10"/>
  <c r="K47" i="10"/>
  <c r="Q47" i="10"/>
  <c r="W47" i="10"/>
  <c r="AC47" i="10"/>
  <c r="E48" i="10"/>
  <c r="K48" i="10"/>
  <c r="Q48" i="10"/>
  <c r="W48" i="10"/>
  <c r="AC48" i="10"/>
  <c r="E49" i="10"/>
  <c r="K49" i="10"/>
  <c r="Q49" i="10"/>
  <c r="W49" i="10"/>
  <c r="AC49" i="10"/>
  <c r="E50" i="10"/>
  <c r="K50" i="10"/>
  <c r="Q50" i="10"/>
  <c r="W50" i="10"/>
  <c r="AC50" i="10"/>
  <c r="E51" i="10"/>
  <c r="K51" i="10"/>
  <c r="Q51" i="10"/>
  <c r="W51" i="10"/>
  <c r="AC51" i="10"/>
  <c r="E52" i="10"/>
  <c r="K52" i="10"/>
  <c r="Q52" i="10"/>
  <c r="W52" i="10"/>
  <c r="AC52" i="10"/>
  <c r="E53" i="10"/>
  <c r="K53" i="10"/>
  <c r="Q53" i="10"/>
  <c r="W53" i="10"/>
  <c r="AC53" i="10"/>
  <c r="E54" i="10"/>
  <c r="K54" i="10"/>
  <c r="Q54" i="10"/>
  <c r="W54" i="10"/>
  <c r="AC54" i="10"/>
  <c r="E55" i="10"/>
  <c r="K55" i="10"/>
  <c r="Q55" i="10"/>
  <c r="W55" i="10"/>
  <c r="AC55" i="10"/>
  <c r="E56" i="10"/>
  <c r="K56" i="10"/>
  <c r="Q56" i="10"/>
  <c r="W56" i="10"/>
  <c r="AC56" i="10"/>
  <c r="E57" i="10"/>
  <c r="K57" i="10"/>
  <c r="Q57" i="10"/>
  <c r="W57" i="10"/>
  <c r="AC57" i="10"/>
  <c r="E58" i="10"/>
  <c r="K58" i="10"/>
  <c r="Q58" i="10"/>
  <c r="W58" i="10"/>
  <c r="AC58" i="10"/>
  <c r="E59" i="10"/>
  <c r="K59" i="10"/>
  <c r="Q59" i="10"/>
  <c r="W59" i="10"/>
  <c r="AC59" i="10"/>
  <c r="E60" i="10"/>
  <c r="K60" i="10"/>
  <c r="Q60" i="10"/>
  <c r="W60" i="10"/>
  <c r="AC60" i="10"/>
  <c r="E61" i="10"/>
  <c r="K61" i="10"/>
  <c r="Q61" i="10"/>
  <c r="W61" i="10"/>
  <c r="AC61" i="10"/>
  <c r="E62" i="10"/>
  <c r="K62" i="10"/>
  <c r="Q62" i="10"/>
  <c r="W62" i="10"/>
  <c r="AC62" i="10"/>
  <c r="E63" i="10"/>
  <c r="K63" i="10"/>
  <c r="Q63" i="10"/>
  <c r="W63" i="10"/>
  <c r="AC63" i="10"/>
  <c r="E64" i="10"/>
  <c r="K64" i="10"/>
  <c r="Q64" i="10"/>
  <c r="W64" i="10"/>
  <c r="AC64" i="10"/>
  <c r="E65" i="10"/>
  <c r="K65" i="10"/>
  <c r="Q65" i="10"/>
  <c r="W65" i="10"/>
  <c r="AC65" i="10"/>
  <c r="E66" i="10"/>
  <c r="K66" i="10"/>
  <c r="Q66" i="10"/>
  <c r="W66" i="10"/>
  <c r="AC66" i="10"/>
  <c r="E67" i="10"/>
  <c r="K67" i="10"/>
  <c r="Q67" i="10"/>
  <c r="W67" i="10"/>
  <c r="AC67" i="10"/>
  <c r="K3" i="10"/>
  <c r="Q3" i="10"/>
  <c r="W3" i="10"/>
  <c r="AC3" i="10"/>
  <c r="K4" i="10"/>
  <c r="Q4" i="10"/>
  <c r="W4" i="10"/>
  <c r="AC4" i="10"/>
  <c r="K5" i="10"/>
  <c r="Q5" i="10"/>
  <c r="W5" i="10"/>
  <c r="AC5" i="10"/>
  <c r="K6" i="10"/>
  <c r="Q6" i="10"/>
  <c r="W6" i="10"/>
  <c r="AC6" i="10"/>
  <c r="K7" i="10"/>
  <c r="Q7" i="10"/>
  <c r="W7" i="10"/>
  <c r="AC7" i="10"/>
  <c r="K8" i="10"/>
  <c r="Q8" i="10"/>
  <c r="W8" i="10"/>
  <c r="AC8" i="10"/>
  <c r="E4" i="10"/>
  <c r="E5" i="10"/>
  <c r="E6" i="10"/>
  <c r="E7" i="10"/>
  <c r="E8" i="10"/>
  <c r="E3" i="10"/>
  <c r="D4" i="10"/>
  <c r="J4" i="10"/>
  <c r="P4" i="10"/>
  <c r="V4" i="10"/>
  <c r="AB4" i="10"/>
  <c r="D5" i="10"/>
  <c r="J5" i="10"/>
  <c r="P5" i="10"/>
  <c r="V5" i="10"/>
  <c r="AB5" i="10"/>
  <c r="D6" i="10"/>
  <c r="J6" i="10"/>
  <c r="P6" i="10"/>
  <c r="V6" i="10"/>
  <c r="AB6" i="10"/>
  <c r="D7" i="10"/>
  <c r="J7" i="10"/>
  <c r="P7" i="10"/>
  <c r="V7" i="10"/>
  <c r="AB7" i="10"/>
  <c r="D8" i="10"/>
  <c r="J8" i="10"/>
  <c r="P8" i="10"/>
  <c r="V8" i="10"/>
  <c r="AB8" i="10"/>
  <c r="D9" i="10"/>
  <c r="J9" i="10"/>
  <c r="P9" i="10"/>
  <c r="V9" i="10"/>
  <c r="AB9" i="10"/>
  <c r="D10" i="10"/>
  <c r="J10" i="10"/>
  <c r="P10" i="10"/>
  <c r="V10" i="10"/>
  <c r="AB10" i="10"/>
  <c r="D11" i="10"/>
  <c r="J11" i="10"/>
  <c r="P11" i="10"/>
  <c r="V11" i="10"/>
  <c r="AB11" i="10"/>
  <c r="D12" i="10"/>
  <c r="J12" i="10"/>
  <c r="P12" i="10"/>
  <c r="V12" i="10"/>
  <c r="AB12" i="10"/>
  <c r="D13" i="10"/>
  <c r="J13" i="10"/>
  <c r="P13" i="10"/>
  <c r="V13" i="10"/>
  <c r="AB13" i="10"/>
  <c r="D14" i="10"/>
  <c r="J14" i="10"/>
  <c r="P14" i="10"/>
  <c r="V14" i="10"/>
  <c r="AB14" i="10"/>
  <c r="D15" i="10"/>
  <c r="J15" i="10"/>
  <c r="P15" i="10"/>
  <c r="V15" i="10"/>
  <c r="AB15" i="10"/>
  <c r="D16" i="10"/>
  <c r="J16" i="10"/>
  <c r="P16" i="10"/>
  <c r="V16" i="10"/>
  <c r="AB16" i="10"/>
  <c r="D17" i="10"/>
  <c r="J17" i="10"/>
  <c r="P17" i="10"/>
  <c r="V17" i="10"/>
  <c r="AB17" i="10"/>
  <c r="D18" i="10"/>
  <c r="J18" i="10"/>
  <c r="P18" i="10"/>
  <c r="V18" i="10"/>
  <c r="AB18" i="10"/>
  <c r="D19" i="10"/>
  <c r="J19" i="10"/>
  <c r="P19" i="10"/>
  <c r="V19" i="10"/>
  <c r="AB19" i="10"/>
  <c r="D20" i="10"/>
  <c r="J20" i="10"/>
  <c r="P20" i="10"/>
  <c r="V20" i="10"/>
  <c r="AB20" i="10"/>
  <c r="D21" i="10"/>
  <c r="J21" i="10"/>
  <c r="P21" i="10"/>
  <c r="V21" i="10"/>
  <c r="AB21" i="10"/>
  <c r="D22" i="10"/>
  <c r="J22" i="10"/>
  <c r="P22" i="10"/>
  <c r="V22" i="10"/>
  <c r="AB22" i="10"/>
  <c r="D23" i="10"/>
  <c r="J23" i="10"/>
  <c r="P23" i="10"/>
  <c r="V23" i="10"/>
  <c r="AB23" i="10"/>
  <c r="D24" i="10"/>
  <c r="J24" i="10"/>
  <c r="P24" i="10"/>
  <c r="V24" i="10"/>
  <c r="AB24" i="10"/>
  <c r="D25" i="10"/>
  <c r="J25" i="10"/>
  <c r="P25" i="10"/>
  <c r="V25" i="10"/>
  <c r="AB25" i="10"/>
  <c r="D26" i="10"/>
  <c r="J26" i="10"/>
  <c r="P26" i="10"/>
  <c r="V26" i="10"/>
  <c r="AB26" i="10"/>
  <c r="D27" i="10"/>
  <c r="J27" i="10"/>
  <c r="P27" i="10"/>
  <c r="V27" i="10"/>
  <c r="AB27" i="10"/>
  <c r="D28" i="10"/>
  <c r="J28" i="10"/>
  <c r="P28" i="10"/>
  <c r="V28" i="10"/>
  <c r="AB28" i="10"/>
  <c r="D29" i="10"/>
  <c r="J29" i="10"/>
  <c r="P29" i="10"/>
  <c r="V29" i="10"/>
  <c r="AB29" i="10"/>
  <c r="D30" i="10"/>
  <c r="J30" i="10"/>
  <c r="P30" i="10"/>
  <c r="V30" i="10"/>
  <c r="AB30" i="10"/>
  <c r="D31" i="10"/>
  <c r="J31" i="10"/>
  <c r="P31" i="10"/>
  <c r="V31" i="10"/>
  <c r="AB31" i="10"/>
  <c r="D32" i="10"/>
  <c r="J32" i="10"/>
  <c r="P32" i="10"/>
  <c r="V32" i="10"/>
  <c r="AB32" i="10"/>
  <c r="D33" i="10"/>
  <c r="J33" i="10"/>
  <c r="P33" i="10"/>
  <c r="V33" i="10"/>
  <c r="AB33" i="10"/>
  <c r="D34" i="10"/>
  <c r="J34" i="10"/>
  <c r="P34" i="10"/>
  <c r="V34" i="10"/>
  <c r="AB34" i="10"/>
  <c r="D35" i="10"/>
  <c r="J35" i="10"/>
  <c r="P35" i="10"/>
  <c r="V35" i="10"/>
  <c r="AB35" i="10"/>
  <c r="D36" i="10"/>
  <c r="J36" i="10"/>
  <c r="P36" i="10"/>
  <c r="V36" i="10"/>
  <c r="AB36" i="10"/>
  <c r="D37" i="10"/>
  <c r="J37" i="10"/>
  <c r="P37" i="10"/>
  <c r="V37" i="10"/>
  <c r="AB37" i="10"/>
  <c r="D38" i="10"/>
  <c r="J38" i="10"/>
  <c r="P38" i="10"/>
  <c r="V38" i="10"/>
  <c r="AB38" i="10"/>
  <c r="D39" i="10"/>
  <c r="J39" i="10"/>
  <c r="P39" i="10"/>
  <c r="V39" i="10"/>
  <c r="AB39" i="10"/>
  <c r="D40" i="10"/>
  <c r="J40" i="10"/>
  <c r="P40" i="10"/>
  <c r="V40" i="10"/>
  <c r="AB40" i="10"/>
  <c r="D41" i="10"/>
  <c r="J41" i="10"/>
  <c r="P41" i="10"/>
  <c r="V41" i="10"/>
  <c r="AB41" i="10"/>
  <c r="D42" i="10"/>
  <c r="J42" i="10"/>
  <c r="P42" i="10"/>
  <c r="V42" i="10"/>
  <c r="AB42" i="10"/>
  <c r="D43" i="10"/>
  <c r="J43" i="10"/>
  <c r="P43" i="10"/>
  <c r="V43" i="10"/>
  <c r="AB43" i="10"/>
  <c r="D44" i="10"/>
  <c r="J44" i="10"/>
  <c r="P44" i="10"/>
  <c r="V44" i="10"/>
  <c r="AB44" i="10"/>
  <c r="D45" i="10"/>
  <c r="J45" i="10"/>
  <c r="P45" i="10"/>
  <c r="V45" i="10"/>
  <c r="AB45" i="10"/>
  <c r="D46" i="10"/>
  <c r="J46" i="10"/>
  <c r="P46" i="10"/>
  <c r="V46" i="10"/>
  <c r="AB46" i="10"/>
  <c r="D47" i="10"/>
  <c r="J47" i="10"/>
  <c r="P47" i="10"/>
  <c r="V47" i="10"/>
  <c r="AB47" i="10"/>
  <c r="D48" i="10"/>
  <c r="J48" i="10"/>
  <c r="P48" i="10"/>
  <c r="V48" i="10"/>
  <c r="AB48" i="10"/>
  <c r="D49" i="10"/>
  <c r="J49" i="10"/>
  <c r="P49" i="10"/>
  <c r="V49" i="10"/>
  <c r="AB49" i="10"/>
  <c r="D50" i="10"/>
  <c r="J50" i="10"/>
  <c r="P50" i="10"/>
  <c r="V50" i="10"/>
  <c r="AB50" i="10"/>
  <c r="D51" i="10"/>
  <c r="J51" i="10"/>
  <c r="P51" i="10"/>
  <c r="V51" i="10"/>
  <c r="AB51" i="10"/>
  <c r="D52" i="10"/>
  <c r="J52" i="10"/>
  <c r="P52" i="10"/>
  <c r="V52" i="10"/>
  <c r="AB52" i="10"/>
  <c r="D53" i="10"/>
  <c r="J53" i="10"/>
  <c r="P53" i="10"/>
  <c r="V53" i="10"/>
  <c r="AB53" i="10"/>
  <c r="D54" i="10"/>
  <c r="J54" i="10"/>
  <c r="P54" i="10"/>
  <c r="V54" i="10"/>
  <c r="AB54" i="10"/>
  <c r="D55" i="10"/>
  <c r="J55" i="10"/>
  <c r="P55" i="10"/>
  <c r="V55" i="10"/>
  <c r="AB55" i="10"/>
  <c r="D56" i="10"/>
  <c r="J56" i="10"/>
  <c r="P56" i="10"/>
  <c r="V56" i="10"/>
  <c r="AB56" i="10"/>
  <c r="D57" i="10"/>
  <c r="J57" i="10"/>
  <c r="P57" i="10"/>
  <c r="V57" i="10"/>
  <c r="AB57" i="10"/>
  <c r="D58" i="10"/>
  <c r="J58" i="10"/>
  <c r="P58" i="10"/>
  <c r="V58" i="10"/>
  <c r="AB58" i="10"/>
  <c r="D59" i="10"/>
  <c r="J59" i="10"/>
  <c r="P59" i="10"/>
  <c r="V59" i="10"/>
  <c r="AB59" i="10"/>
  <c r="D60" i="10"/>
  <c r="J60" i="10"/>
  <c r="P60" i="10"/>
  <c r="V60" i="10"/>
  <c r="AB60" i="10"/>
  <c r="D61" i="10"/>
  <c r="J61" i="10"/>
  <c r="P61" i="10"/>
  <c r="V61" i="10"/>
  <c r="AB61" i="10"/>
  <c r="D62" i="10"/>
  <c r="J62" i="10"/>
  <c r="P62" i="10"/>
  <c r="V62" i="10"/>
  <c r="AB62" i="10"/>
  <c r="D63" i="10"/>
  <c r="J63" i="10"/>
  <c r="P63" i="10"/>
  <c r="V63" i="10"/>
  <c r="AB63" i="10"/>
  <c r="D64" i="10"/>
  <c r="J64" i="10"/>
  <c r="P64" i="10"/>
  <c r="V64" i="10"/>
  <c r="AB64" i="10"/>
  <c r="D65" i="10"/>
  <c r="J65" i="10"/>
  <c r="P65" i="10"/>
  <c r="V65" i="10"/>
  <c r="AB65" i="10"/>
  <c r="D66" i="10"/>
  <c r="J66" i="10"/>
  <c r="P66" i="10"/>
  <c r="V66" i="10"/>
  <c r="AB66" i="10"/>
  <c r="D67" i="10"/>
  <c r="J67" i="10"/>
  <c r="P67" i="10"/>
  <c r="V67" i="10"/>
  <c r="AB67" i="10"/>
  <c r="J3" i="10"/>
  <c r="P3" i="10"/>
  <c r="V3" i="10"/>
  <c r="AB3" i="10"/>
  <c r="D3" i="10"/>
  <c r="C4" i="10"/>
  <c r="I4" i="10"/>
  <c r="O4" i="10"/>
  <c r="U4" i="10"/>
  <c r="AA4" i="10"/>
  <c r="C5" i="10"/>
  <c r="I5" i="10"/>
  <c r="O5" i="10"/>
  <c r="U5" i="10"/>
  <c r="AA5" i="10"/>
  <c r="C6" i="10"/>
  <c r="I6" i="10"/>
  <c r="O6" i="10"/>
  <c r="U6" i="10"/>
  <c r="AA6" i="10"/>
  <c r="C7" i="10"/>
  <c r="I7" i="10"/>
  <c r="O7" i="10"/>
  <c r="U7" i="10"/>
  <c r="AA7" i="10"/>
  <c r="C8" i="10"/>
  <c r="I8" i="10"/>
  <c r="O8" i="10"/>
  <c r="U8" i="10"/>
  <c r="AA8" i="10"/>
  <c r="C9" i="10"/>
  <c r="I9" i="10"/>
  <c r="O9" i="10"/>
  <c r="U9" i="10"/>
  <c r="AA9" i="10"/>
  <c r="C10" i="10"/>
  <c r="I10" i="10"/>
  <c r="O10" i="10"/>
  <c r="U10" i="10"/>
  <c r="AA10" i="10"/>
  <c r="C11" i="10"/>
  <c r="I11" i="10"/>
  <c r="O11" i="10"/>
  <c r="U11" i="10"/>
  <c r="AA11" i="10"/>
  <c r="C12" i="10"/>
  <c r="I12" i="10"/>
  <c r="O12" i="10"/>
  <c r="U12" i="10"/>
  <c r="AA12" i="10"/>
  <c r="C13" i="10"/>
  <c r="I13" i="10"/>
  <c r="O13" i="10"/>
  <c r="U13" i="10"/>
  <c r="AA13" i="10"/>
  <c r="C14" i="10"/>
  <c r="I14" i="10"/>
  <c r="O14" i="10"/>
  <c r="U14" i="10"/>
  <c r="AA14" i="10"/>
  <c r="C15" i="10"/>
  <c r="I15" i="10"/>
  <c r="O15" i="10"/>
  <c r="U15" i="10"/>
  <c r="AA15" i="10"/>
  <c r="C16" i="10"/>
  <c r="I16" i="10"/>
  <c r="O16" i="10"/>
  <c r="U16" i="10"/>
  <c r="AA16" i="10"/>
  <c r="C17" i="10"/>
  <c r="I17" i="10"/>
  <c r="O17" i="10"/>
  <c r="U17" i="10"/>
  <c r="AA17" i="10"/>
  <c r="C18" i="10"/>
  <c r="I18" i="10"/>
  <c r="O18" i="10"/>
  <c r="U18" i="10"/>
  <c r="AA18" i="10"/>
  <c r="C19" i="10"/>
  <c r="I19" i="10"/>
  <c r="O19" i="10"/>
  <c r="U19" i="10"/>
  <c r="AA19" i="10"/>
  <c r="C20" i="10"/>
  <c r="I20" i="10"/>
  <c r="O20" i="10"/>
  <c r="U20" i="10"/>
  <c r="AA20" i="10"/>
  <c r="C21" i="10"/>
  <c r="I21" i="10"/>
  <c r="O21" i="10"/>
  <c r="U21" i="10"/>
  <c r="AA21" i="10"/>
  <c r="C22" i="10"/>
  <c r="I22" i="10"/>
  <c r="O22" i="10"/>
  <c r="U22" i="10"/>
  <c r="AA22" i="10"/>
  <c r="C23" i="10"/>
  <c r="I23" i="10"/>
  <c r="O23" i="10"/>
  <c r="U23" i="10"/>
  <c r="AA23" i="10"/>
  <c r="C24" i="10"/>
  <c r="I24" i="10"/>
  <c r="O24" i="10"/>
  <c r="U24" i="10"/>
  <c r="AA24" i="10"/>
  <c r="C25" i="10"/>
  <c r="I25" i="10"/>
  <c r="O25" i="10"/>
  <c r="U25" i="10"/>
  <c r="AA25" i="10"/>
  <c r="C26" i="10"/>
  <c r="I26" i="10"/>
  <c r="O26" i="10"/>
  <c r="U26" i="10"/>
  <c r="AA26" i="10"/>
  <c r="C27" i="10"/>
  <c r="I27" i="10"/>
  <c r="O27" i="10"/>
  <c r="U27" i="10"/>
  <c r="AA27" i="10"/>
  <c r="C28" i="10"/>
  <c r="I28" i="10"/>
  <c r="O28" i="10"/>
  <c r="U28" i="10"/>
  <c r="AA28" i="10"/>
  <c r="C29" i="10"/>
  <c r="I29" i="10"/>
  <c r="O29" i="10"/>
  <c r="U29" i="10"/>
  <c r="AA29" i="10"/>
  <c r="C30" i="10"/>
  <c r="I30" i="10"/>
  <c r="O30" i="10"/>
  <c r="U30" i="10"/>
  <c r="AA30" i="10"/>
  <c r="C31" i="10"/>
  <c r="I31" i="10"/>
  <c r="O31" i="10"/>
  <c r="U31" i="10"/>
  <c r="AA31" i="10"/>
  <c r="C32" i="10"/>
  <c r="I32" i="10"/>
  <c r="O32" i="10"/>
  <c r="U32" i="10"/>
  <c r="AA32" i="10"/>
  <c r="C33" i="10"/>
  <c r="I33" i="10"/>
  <c r="O33" i="10"/>
  <c r="U33" i="10"/>
  <c r="AA33" i="10"/>
  <c r="C34" i="10"/>
  <c r="I34" i="10"/>
  <c r="O34" i="10"/>
  <c r="U34" i="10"/>
  <c r="AA34" i="10"/>
  <c r="C35" i="10"/>
  <c r="I35" i="10"/>
  <c r="O35" i="10"/>
  <c r="U35" i="10"/>
  <c r="AA35" i="10"/>
  <c r="C36" i="10"/>
  <c r="I36" i="10"/>
  <c r="O36" i="10"/>
  <c r="U36" i="10"/>
  <c r="AA36" i="10"/>
  <c r="C37" i="10"/>
  <c r="I37" i="10"/>
  <c r="O37" i="10"/>
  <c r="U37" i="10"/>
  <c r="AA37" i="10"/>
  <c r="C38" i="10"/>
  <c r="I38" i="10"/>
  <c r="O38" i="10"/>
  <c r="U38" i="10"/>
  <c r="AA38" i="10"/>
  <c r="C39" i="10"/>
  <c r="I39" i="10"/>
  <c r="O39" i="10"/>
  <c r="U39" i="10"/>
  <c r="AA39" i="10"/>
  <c r="C40" i="10"/>
  <c r="I40" i="10"/>
  <c r="O40" i="10"/>
  <c r="U40" i="10"/>
  <c r="AA40" i="10"/>
  <c r="C41" i="10"/>
  <c r="I41" i="10"/>
  <c r="O41" i="10"/>
  <c r="U41" i="10"/>
  <c r="AA41" i="10"/>
  <c r="C42" i="10"/>
  <c r="I42" i="10"/>
  <c r="O42" i="10"/>
  <c r="U42" i="10"/>
  <c r="AA42" i="10"/>
  <c r="C43" i="10"/>
  <c r="I43" i="10"/>
  <c r="O43" i="10"/>
  <c r="U43" i="10"/>
  <c r="AA43" i="10"/>
  <c r="C44" i="10"/>
  <c r="I44" i="10"/>
  <c r="O44" i="10"/>
  <c r="U44" i="10"/>
  <c r="AA44" i="10"/>
  <c r="C45" i="10"/>
  <c r="I45" i="10"/>
  <c r="O45" i="10"/>
  <c r="U45" i="10"/>
  <c r="AA45" i="10"/>
  <c r="C46" i="10"/>
  <c r="I46" i="10"/>
  <c r="O46" i="10"/>
  <c r="U46" i="10"/>
  <c r="AA46" i="10"/>
  <c r="C47" i="10"/>
  <c r="I47" i="10"/>
  <c r="O47" i="10"/>
  <c r="U47" i="10"/>
  <c r="AA47" i="10"/>
  <c r="C48" i="10"/>
  <c r="I48" i="10"/>
  <c r="O48" i="10"/>
  <c r="U48" i="10"/>
  <c r="AA48" i="10"/>
  <c r="C49" i="10"/>
  <c r="I49" i="10"/>
  <c r="O49" i="10"/>
  <c r="U49" i="10"/>
  <c r="AA49" i="10"/>
  <c r="C50" i="10"/>
  <c r="I50" i="10"/>
  <c r="O50" i="10"/>
  <c r="U50" i="10"/>
  <c r="AA50" i="10"/>
  <c r="C51" i="10"/>
  <c r="I51" i="10"/>
  <c r="O51" i="10"/>
  <c r="U51" i="10"/>
  <c r="AA51" i="10"/>
  <c r="C52" i="10"/>
  <c r="I52" i="10"/>
  <c r="O52" i="10"/>
  <c r="U52" i="10"/>
  <c r="AA52" i="10"/>
  <c r="C53" i="10"/>
  <c r="I53" i="10"/>
  <c r="O53" i="10"/>
  <c r="U53" i="10"/>
  <c r="AA53" i="10"/>
  <c r="C54" i="10"/>
  <c r="I54" i="10"/>
  <c r="O54" i="10"/>
  <c r="U54" i="10"/>
  <c r="AA54" i="10"/>
  <c r="C55" i="10"/>
  <c r="I55" i="10"/>
  <c r="O55" i="10"/>
  <c r="U55" i="10"/>
  <c r="AA55" i="10"/>
  <c r="C56" i="10"/>
  <c r="I56" i="10"/>
  <c r="O56" i="10"/>
  <c r="U56" i="10"/>
  <c r="AA56" i="10"/>
  <c r="C57" i="10"/>
  <c r="I57" i="10"/>
  <c r="O57" i="10"/>
  <c r="U57" i="10"/>
  <c r="AA57" i="10"/>
  <c r="C58" i="10"/>
  <c r="I58" i="10"/>
  <c r="O58" i="10"/>
  <c r="U58" i="10"/>
  <c r="AA58" i="10"/>
  <c r="C59" i="10"/>
  <c r="I59" i="10"/>
  <c r="O59" i="10"/>
  <c r="U59" i="10"/>
  <c r="AA59" i="10"/>
  <c r="C60" i="10"/>
  <c r="I60" i="10"/>
  <c r="O60" i="10"/>
  <c r="U60" i="10"/>
  <c r="AA60" i="10"/>
  <c r="C61" i="10"/>
  <c r="I61" i="10"/>
  <c r="O61" i="10"/>
  <c r="U61" i="10"/>
  <c r="AA61" i="10"/>
  <c r="C62" i="10"/>
  <c r="I62" i="10"/>
  <c r="O62" i="10"/>
  <c r="U62" i="10"/>
  <c r="AA62" i="10"/>
  <c r="C63" i="10"/>
  <c r="I63" i="10"/>
  <c r="O63" i="10"/>
  <c r="U63" i="10"/>
  <c r="AA63" i="10"/>
  <c r="C64" i="10"/>
  <c r="I64" i="10"/>
  <c r="O64" i="10"/>
  <c r="U64" i="10"/>
  <c r="AA64" i="10"/>
  <c r="C65" i="10"/>
  <c r="I65" i="10"/>
  <c r="O65" i="10"/>
  <c r="U65" i="10"/>
  <c r="AA65" i="10"/>
  <c r="C66" i="10"/>
  <c r="I66" i="10"/>
  <c r="O66" i="10"/>
  <c r="U66" i="10"/>
  <c r="AA66" i="10"/>
  <c r="C67" i="10"/>
  <c r="I67" i="10"/>
  <c r="O67" i="10"/>
  <c r="U67" i="10"/>
  <c r="AA67" i="10"/>
  <c r="I3" i="10"/>
  <c r="O3" i="10"/>
  <c r="U3" i="10"/>
  <c r="AA3" i="10"/>
  <c r="C3" i="10"/>
  <c r="A4" i="10"/>
  <c r="B4" i="10"/>
  <c r="H4" i="10"/>
  <c r="N4" i="10"/>
  <c r="T4" i="10"/>
  <c r="Z4" i="10"/>
  <c r="A5" i="10"/>
  <c r="B5" i="10"/>
  <c r="H5" i="10"/>
  <c r="N5" i="10"/>
  <c r="T5" i="10"/>
  <c r="Z5" i="10"/>
  <c r="A6" i="10"/>
  <c r="B6" i="10"/>
  <c r="H6" i="10"/>
  <c r="N6" i="10"/>
  <c r="T6" i="10"/>
  <c r="Z6" i="10"/>
  <c r="A7" i="10"/>
  <c r="B7" i="10"/>
  <c r="H7" i="10"/>
  <c r="N7" i="10"/>
  <c r="T7" i="10"/>
  <c r="Z7" i="10"/>
  <c r="A8" i="10"/>
  <c r="B8" i="10"/>
  <c r="H8" i="10"/>
  <c r="N8" i="10"/>
  <c r="T8" i="10"/>
  <c r="Z8" i="10"/>
  <c r="A9" i="10"/>
  <c r="B9" i="10"/>
  <c r="H9" i="10"/>
  <c r="N9" i="10"/>
  <c r="T9" i="10"/>
  <c r="Z9" i="10"/>
  <c r="A10" i="10"/>
  <c r="B10" i="10"/>
  <c r="H10" i="10"/>
  <c r="N10" i="10"/>
  <c r="T10" i="10"/>
  <c r="Z10" i="10"/>
  <c r="A11" i="10"/>
  <c r="B11" i="10"/>
  <c r="H11" i="10"/>
  <c r="N11" i="10"/>
  <c r="T11" i="10"/>
  <c r="Z11" i="10"/>
  <c r="A12" i="10"/>
  <c r="B12" i="10"/>
  <c r="H12" i="10"/>
  <c r="N12" i="10"/>
  <c r="T12" i="10"/>
  <c r="Z12" i="10"/>
  <c r="A13" i="10"/>
  <c r="B13" i="10"/>
  <c r="H13" i="10"/>
  <c r="N13" i="10"/>
  <c r="T13" i="10"/>
  <c r="Z13" i="10"/>
  <c r="A14" i="10"/>
  <c r="B14" i="10"/>
  <c r="H14" i="10"/>
  <c r="N14" i="10"/>
  <c r="T14" i="10"/>
  <c r="Z14" i="10"/>
  <c r="A15" i="10"/>
  <c r="B15" i="10"/>
  <c r="H15" i="10"/>
  <c r="N15" i="10"/>
  <c r="T15" i="10"/>
  <c r="Z15" i="10"/>
  <c r="A16" i="10"/>
  <c r="B16" i="10"/>
  <c r="H16" i="10"/>
  <c r="N16" i="10"/>
  <c r="T16" i="10"/>
  <c r="Z16" i="10"/>
  <c r="A17" i="10"/>
  <c r="B17" i="10"/>
  <c r="H17" i="10"/>
  <c r="N17" i="10"/>
  <c r="T17" i="10"/>
  <c r="Z17" i="10"/>
  <c r="A18" i="10"/>
  <c r="B18" i="10"/>
  <c r="H18" i="10"/>
  <c r="N18" i="10"/>
  <c r="T18" i="10"/>
  <c r="Z18" i="10"/>
  <c r="A19" i="10"/>
  <c r="B19" i="10"/>
  <c r="H19" i="10"/>
  <c r="N19" i="10"/>
  <c r="T19" i="10"/>
  <c r="Z19" i="10"/>
  <c r="A20" i="10"/>
  <c r="B20" i="10"/>
  <c r="H20" i="10"/>
  <c r="N20" i="10"/>
  <c r="T20" i="10"/>
  <c r="Z20" i="10"/>
  <c r="A21" i="10"/>
  <c r="B21" i="10"/>
  <c r="H21" i="10"/>
  <c r="N21" i="10"/>
  <c r="T21" i="10"/>
  <c r="Z21" i="10"/>
  <c r="A22" i="10"/>
  <c r="B22" i="10"/>
  <c r="H22" i="10"/>
  <c r="N22" i="10"/>
  <c r="T22" i="10"/>
  <c r="Z22" i="10"/>
  <c r="A23" i="10"/>
  <c r="B23" i="10"/>
  <c r="H23" i="10"/>
  <c r="N23" i="10"/>
  <c r="T23" i="10"/>
  <c r="Z23" i="10"/>
  <c r="A24" i="10"/>
  <c r="B24" i="10"/>
  <c r="H24" i="10"/>
  <c r="N24" i="10"/>
  <c r="T24" i="10"/>
  <c r="Z24" i="10"/>
  <c r="A25" i="10"/>
  <c r="B25" i="10"/>
  <c r="H25" i="10"/>
  <c r="N25" i="10"/>
  <c r="T25" i="10"/>
  <c r="Z25" i="10"/>
  <c r="A26" i="10"/>
  <c r="B26" i="10"/>
  <c r="H26" i="10"/>
  <c r="N26" i="10"/>
  <c r="T26" i="10"/>
  <c r="Z26" i="10"/>
  <c r="A27" i="10"/>
  <c r="B27" i="10"/>
  <c r="H27" i="10"/>
  <c r="N27" i="10"/>
  <c r="T27" i="10"/>
  <c r="Z27" i="10"/>
  <c r="A28" i="10"/>
  <c r="B28" i="10"/>
  <c r="H28" i="10"/>
  <c r="N28" i="10"/>
  <c r="T28" i="10"/>
  <c r="Z28" i="10"/>
  <c r="A29" i="10"/>
  <c r="B29" i="10"/>
  <c r="H29" i="10"/>
  <c r="N29" i="10"/>
  <c r="T29" i="10"/>
  <c r="Z29" i="10"/>
  <c r="A30" i="10"/>
  <c r="B30" i="10"/>
  <c r="H30" i="10"/>
  <c r="N30" i="10"/>
  <c r="T30" i="10"/>
  <c r="Z30" i="10"/>
  <c r="A31" i="10"/>
  <c r="B31" i="10"/>
  <c r="H31" i="10"/>
  <c r="N31" i="10"/>
  <c r="T31" i="10"/>
  <c r="Z31" i="10"/>
  <c r="A32" i="10"/>
  <c r="B32" i="10"/>
  <c r="H32" i="10"/>
  <c r="N32" i="10"/>
  <c r="T32" i="10"/>
  <c r="Z32" i="10"/>
  <c r="A33" i="10"/>
  <c r="B33" i="10"/>
  <c r="H33" i="10"/>
  <c r="N33" i="10"/>
  <c r="T33" i="10"/>
  <c r="Z33" i="10"/>
  <c r="A34" i="10"/>
  <c r="B34" i="10"/>
  <c r="H34" i="10"/>
  <c r="N34" i="10"/>
  <c r="T34" i="10"/>
  <c r="Z34" i="10"/>
  <c r="A35" i="10"/>
  <c r="B35" i="10"/>
  <c r="H35" i="10"/>
  <c r="N35" i="10"/>
  <c r="T35" i="10"/>
  <c r="Z35" i="10"/>
  <c r="A36" i="10"/>
  <c r="B36" i="10"/>
  <c r="H36" i="10"/>
  <c r="N36" i="10"/>
  <c r="T36" i="10"/>
  <c r="Z36" i="10"/>
  <c r="A37" i="10"/>
  <c r="B37" i="10"/>
  <c r="H37" i="10"/>
  <c r="N37" i="10"/>
  <c r="T37" i="10"/>
  <c r="Z37" i="10"/>
  <c r="A38" i="10"/>
  <c r="B38" i="10"/>
  <c r="H38" i="10"/>
  <c r="N38" i="10"/>
  <c r="T38" i="10"/>
  <c r="Z38" i="10"/>
  <c r="A39" i="10"/>
  <c r="B39" i="10"/>
  <c r="H39" i="10"/>
  <c r="N39" i="10"/>
  <c r="T39" i="10"/>
  <c r="Z39" i="10"/>
  <c r="A40" i="10"/>
  <c r="B40" i="10"/>
  <c r="H40" i="10"/>
  <c r="N40" i="10"/>
  <c r="T40" i="10"/>
  <c r="Z40" i="10"/>
  <c r="A41" i="10"/>
  <c r="B41" i="10"/>
  <c r="H41" i="10"/>
  <c r="N41" i="10"/>
  <c r="T41" i="10"/>
  <c r="Z41" i="10"/>
  <c r="A42" i="10"/>
  <c r="B42" i="10"/>
  <c r="H42" i="10"/>
  <c r="N42" i="10"/>
  <c r="T42" i="10"/>
  <c r="Z42" i="10"/>
  <c r="A43" i="10"/>
  <c r="B43" i="10"/>
  <c r="H43" i="10"/>
  <c r="N43" i="10"/>
  <c r="T43" i="10"/>
  <c r="Z43" i="10"/>
  <c r="A44" i="10"/>
  <c r="B44" i="10"/>
  <c r="H44" i="10"/>
  <c r="N44" i="10"/>
  <c r="T44" i="10"/>
  <c r="Z44" i="10"/>
  <c r="A45" i="10"/>
  <c r="B45" i="10"/>
  <c r="H45" i="10"/>
  <c r="N45" i="10"/>
  <c r="T45" i="10"/>
  <c r="Z45" i="10"/>
  <c r="A46" i="10"/>
  <c r="B46" i="10"/>
  <c r="H46" i="10"/>
  <c r="N46" i="10"/>
  <c r="T46" i="10"/>
  <c r="Z46" i="10"/>
  <c r="A47" i="10"/>
  <c r="B47" i="10"/>
  <c r="H47" i="10"/>
  <c r="N47" i="10"/>
  <c r="T47" i="10"/>
  <c r="Z47" i="10"/>
  <c r="A48" i="10"/>
  <c r="B48" i="10"/>
  <c r="H48" i="10"/>
  <c r="N48" i="10"/>
  <c r="T48" i="10"/>
  <c r="Z48" i="10"/>
  <c r="A49" i="10"/>
  <c r="B49" i="10"/>
  <c r="H49" i="10"/>
  <c r="N49" i="10"/>
  <c r="T49" i="10"/>
  <c r="Z49" i="10"/>
  <c r="A50" i="10"/>
  <c r="B50" i="10"/>
  <c r="H50" i="10"/>
  <c r="N50" i="10"/>
  <c r="T50" i="10"/>
  <c r="Z50" i="10"/>
  <c r="A51" i="10"/>
  <c r="B51" i="10"/>
  <c r="H51" i="10"/>
  <c r="N51" i="10"/>
  <c r="T51" i="10"/>
  <c r="Z51" i="10"/>
  <c r="A52" i="10"/>
  <c r="B52" i="10"/>
  <c r="H52" i="10"/>
  <c r="N52" i="10"/>
  <c r="T52" i="10"/>
  <c r="Z52" i="10"/>
  <c r="A53" i="10"/>
  <c r="B53" i="10"/>
  <c r="H53" i="10"/>
  <c r="N53" i="10"/>
  <c r="T53" i="10"/>
  <c r="Z53" i="10"/>
  <c r="A54" i="10"/>
  <c r="B54" i="10"/>
  <c r="H54" i="10"/>
  <c r="N54" i="10"/>
  <c r="T54" i="10"/>
  <c r="Z54" i="10"/>
  <c r="A55" i="10"/>
  <c r="B55" i="10"/>
  <c r="H55" i="10"/>
  <c r="N55" i="10"/>
  <c r="T55" i="10"/>
  <c r="Z55" i="10"/>
  <c r="A56" i="10"/>
  <c r="B56" i="10"/>
  <c r="H56" i="10"/>
  <c r="N56" i="10"/>
  <c r="T56" i="10"/>
  <c r="Z56" i="10"/>
  <c r="A57" i="10"/>
  <c r="B57" i="10"/>
  <c r="H57" i="10"/>
  <c r="N57" i="10"/>
  <c r="T57" i="10"/>
  <c r="Z57" i="10"/>
  <c r="A58" i="10"/>
  <c r="B58" i="10"/>
  <c r="H58" i="10"/>
  <c r="N58" i="10"/>
  <c r="T58" i="10"/>
  <c r="Z58" i="10"/>
  <c r="A59" i="10"/>
  <c r="B59" i="10"/>
  <c r="H59" i="10"/>
  <c r="N59" i="10"/>
  <c r="T59" i="10"/>
  <c r="Z59" i="10"/>
  <c r="A60" i="10"/>
  <c r="B60" i="10"/>
  <c r="H60" i="10"/>
  <c r="N60" i="10"/>
  <c r="T60" i="10"/>
  <c r="Z60" i="10"/>
  <c r="A61" i="10"/>
  <c r="B61" i="10"/>
  <c r="H61" i="10"/>
  <c r="N61" i="10"/>
  <c r="T61" i="10"/>
  <c r="Z61" i="10"/>
  <c r="A62" i="10"/>
  <c r="B62" i="10"/>
  <c r="H62" i="10"/>
  <c r="N62" i="10"/>
  <c r="T62" i="10"/>
  <c r="Z62" i="10"/>
  <c r="A63" i="10"/>
  <c r="B63" i="10"/>
  <c r="H63" i="10"/>
  <c r="N63" i="10"/>
  <c r="T63" i="10"/>
  <c r="Z63" i="10"/>
  <c r="A64" i="10"/>
  <c r="B64" i="10"/>
  <c r="H64" i="10"/>
  <c r="N64" i="10"/>
  <c r="T64" i="10"/>
  <c r="Z64" i="10"/>
  <c r="A65" i="10"/>
  <c r="B65" i="10"/>
  <c r="H65" i="10"/>
  <c r="N65" i="10"/>
  <c r="T65" i="10"/>
  <c r="Z65" i="10"/>
  <c r="A66" i="10"/>
  <c r="B66" i="10"/>
  <c r="H66" i="10"/>
  <c r="N66" i="10"/>
  <c r="T66" i="10"/>
  <c r="Z66" i="10"/>
  <c r="A67" i="10"/>
  <c r="B67" i="10"/>
  <c r="H67" i="10"/>
  <c r="N67" i="10"/>
  <c r="T67" i="10"/>
  <c r="Z67" i="10"/>
  <c r="H3" i="10"/>
  <c r="N3" i="10"/>
  <c r="T3" i="10"/>
  <c r="Z3" i="10"/>
  <c r="A3" i="10"/>
  <c r="B3" i="10"/>
  <c r="AD74" i="10" l="1"/>
  <c r="AA74" i="10"/>
  <c r="Z74" i="10"/>
  <c r="AC74" i="10"/>
  <c r="AE74" i="10"/>
  <c r="AB74" i="10"/>
  <c r="AF55" i="10"/>
  <c r="AF47" i="10"/>
  <c r="AF39" i="10"/>
  <c r="AF31" i="10"/>
  <c r="AF23" i="10"/>
  <c r="AF15" i="10"/>
  <c r="AF7" i="10"/>
  <c r="AF63" i="10"/>
  <c r="AF51" i="10"/>
  <c r="AF35" i="10"/>
  <c r="AF27" i="10"/>
  <c r="AF64" i="10"/>
  <c r="AF60" i="10"/>
  <c r="AF56" i="10"/>
  <c r="AF52" i="10"/>
  <c r="AF48" i="10"/>
  <c r="AF44" i="10"/>
  <c r="AF40" i="10"/>
  <c r="AF36" i="10"/>
  <c r="AF28" i="10"/>
  <c r="AF20" i="10"/>
  <c r="AF12" i="10"/>
  <c r="AF4" i="10"/>
  <c r="AF59" i="10"/>
  <c r="AF19" i="10"/>
  <c r="AF3" i="10"/>
  <c r="AF65" i="10"/>
  <c r="AF61" i="10"/>
  <c r="AF57" i="10"/>
  <c r="AF53" i="10"/>
  <c r="AF49" i="10"/>
  <c r="AF45" i="10"/>
  <c r="AF41" i="10"/>
  <c r="AF37" i="10"/>
  <c r="AF33" i="10"/>
  <c r="AF29" i="10"/>
  <c r="AJ29" i="10" s="1"/>
  <c r="AF25" i="10"/>
  <c r="AF21" i="10"/>
  <c r="AJ21" i="10" s="1"/>
  <c r="AF17" i="10"/>
  <c r="AF13" i="10"/>
  <c r="AF9" i="10"/>
  <c r="AF5" i="10"/>
  <c r="AF43" i="10"/>
  <c r="AF11" i="10"/>
  <c r="AF67" i="10"/>
  <c r="AF66" i="10"/>
  <c r="AF62" i="10"/>
  <c r="AF58" i="10"/>
  <c r="AF54" i="10"/>
  <c r="AF50" i="10"/>
  <c r="AF46" i="10"/>
  <c r="AF42" i="10"/>
  <c r="AF38" i="10"/>
  <c r="AF34" i="10"/>
  <c r="AF30" i="10"/>
  <c r="AF26" i="10"/>
  <c r="AF22" i="10"/>
  <c r="AF18" i="10"/>
  <c r="AF14" i="10"/>
  <c r="AF10" i="10"/>
  <c r="AF6" i="10"/>
  <c r="AF32" i="10"/>
  <c r="AF24" i="10"/>
  <c r="AF16" i="10"/>
  <c r="AF8" i="10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3" i="7"/>
  <c r="AH3" i="10" l="1"/>
  <c r="AH13" i="10"/>
  <c r="AH63" i="10"/>
  <c r="AH53" i="10"/>
  <c r="AH23" i="10"/>
  <c r="AG6" i="10"/>
  <c r="AH43" i="10"/>
  <c r="AH33" i="10"/>
  <c r="AJ28" i="10"/>
  <c r="AJ63" i="10"/>
  <c r="AF74" i="10"/>
  <c r="AJ56" i="10"/>
  <c r="AG51" i="10"/>
  <c r="AJ42" i="10"/>
  <c r="AJ64" i="10"/>
  <c r="AJ10" i="10"/>
  <c r="AJ14" i="10"/>
  <c r="AJ40" i="10"/>
  <c r="AJ41" i="10"/>
  <c r="AJ48" i="10"/>
  <c r="AJ31" i="10"/>
  <c r="AG43" i="10"/>
  <c r="AG36" i="10"/>
  <c r="AG14" i="10"/>
  <c r="AJ6" i="10"/>
  <c r="AJ39" i="10"/>
  <c r="AJ20" i="10"/>
  <c r="AJ67" i="10"/>
  <c r="AJ25" i="10"/>
  <c r="AJ57" i="10"/>
  <c r="AJ65" i="10"/>
  <c r="AG28" i="10"/>
  <c r="AJ18" i="10"/>
  <c r="AG32" i="10"/>
  <c r="AG10" i="10"/>
  <c r="AJ8" i="10"/>
  <c r="AG55" i="10"/>
  <c r="AJ53" i="10"/>
  <c r="AG61" i="10"/>
  <c r="AJ59" i="10"/>
  <c r="AG49" i="10"/>
  <c r="AJ22" i="10"/>
  <c r="AG56" i="10"/>
  <c r="AJ54" i="10"/>
  <c r="AG65" i="10"/>
  <c r="AJ33" i="10"/>
  <c r="AG62" i="10"/>
  <c r="AJ60" i="10"/>
  <c r="AG48" i="10"/>
  <c r="AJ46" i="10"/>
  <c r="AG54" i="10"/>
  <c r="AJ52" i="10"/>
  <c r="AG52" i="10"/>
  <c r="AJ50" i="10"/>
  <c r="AJ12" i="10"/>
  <c r="AG44" i="10"/>
  <c r="AG8" i="10"/>
  <c r="AG7" i="10"/>
  <c r="AG42" i="10"/>
  <c r="AJ26" i="10"/>
  <c r="AG60" i="10"/>
  <c r="AJ58" i="10"/>
  <c r="AJ5" i="10"/>
  <c r="AG39" i="10"/>
  <c r="AJ37" i="10"/>
  <c r="AG12" i="10"/>
  <c r="AG11" i="10"/>
  <c r="AG50" i="10"/>
  <c r="AJ30" i="10"/>
  <c r="AG64" i="10"/>
  <c r="AJ62" i="10"/>
  <c r="AJ9" i="10"/>
  <c r="AG57" i="10"/>
  <c r="AG38" i="10"/>
  <c r="AJ36" i="10"/>
  <c r="AG29" i="10"/>
  <c r="AJ27" i="10"/>
  <c r="AJ23" i="10"/>
  <c r="AG18" i="10"/>
  <c r="AJ16" i="10"/>
  <c r="AG13" i="10"/>
  <c r="AJ11" i="10"/>
  <c r="AJ15" i="10"/>
  <c r="AG26" i="10"/>
  <c r="AJ24" i="10"/>
  <c r="AG59" i="10"/>
  <c r="AG45" i="10"/>
  <c r="AJ43" i="10"/>
  <c r="AG63" i="10"/>
  <c r="AJ61" i="10"/>
  <c r="AG34" i="10"/>
  <c r="AJ32" i="10"/>
  <c r="AG16" i="10"/>
  <c r="AG27" i="10"/>
  <c r="AG58" i="10"/>
  <c r="AJ34" i="10"/>
  <c r="AJ66" i="10"/>
  <c r="AJ13" i="10"/>
  <c r="AG47" i="10"/>
  <c r="AJ45" i="10"/>
  <c r="AJ47" i="10"/>
  <c r="AG37" i="10"/>
  <c r="AJ35" i="10"/>
  <c r="AJ55" i="10"/>
  <c r="AG20" i="10"/>
  <c r="AG35" i="10"/>
  <c r="AG40" i="10"/>
  <c r="AJ38" i="10"/>
  <c r="AG41" i="10"/>
  <c r="AG19" i="10"/>
  <c r="AJ17" i="10"/>
  <c r="AJ49" i="10"/>
  <c r="AG21" i="10"/>
  <c r="AJ19" i="10"/>
  <c r="AG46" i="10"/>
  <c r="AJ44" i="10"/>
  <c r="AG53" i="10"/>
  <c r="AJ51" i="10"/>
  <c r="AJ7" i="10"/>
  <c r="AG31" i="10"/>
  <c r="AG30" i="10"/>
  <c r="AG9" i="10"/>
  <c r="AG24" i="10"/>
  <c r="AG15" i="10"/>
  <c r="AG25" i="10"/>
  <c r="AG22" i="10"/>
  <c r="AG23" i="10"/>
  <c r="AG33" i="10"/>
  <c r="AG17" i="10"/>
  <c r="F5" i="22"/>
  <c r="AI45" i="10" l="1"/>
  <c r="AI47" i="10"/>
  <c r="AI48" i="10"/>
  <c r="AI52" i="10"/>
  <c r="AI46" i="10"/>
  <c r="AI49" i="10"/>
  <c r="AI43" i="10"/>
  <c r="AI51" i="10"/>
  <c r="AI44" i="10"/>
  <c r="AI50" i="10"/>
  <c r="AI31" i="10"/>
  <c r="AI29" i="10"/>
  <c r="AI24" i="10"/>
  <c r="AI28" i="10"/>
  <c r="AI30" i="10"/>
  <c r="AI27" i="10"/>
  <c r="AI32" i="10"/>
  <c r="AI26" i="10"/>
  <c r="AI23" i="10"/>
  <c r="AI25" i="10"/>
  <c r="AI34" i="10"/>
  <c r="AI42" i="10"/>
  <c r="AI36" i="10"/>
  <c r="AI37" i="10"/>
  <c r="AI38" i="10"/>
  <c r="AI39" i="10"/>
  <c r="AI33" i="10"/>
  <c r="AI40" i="10"/>
  <c r="AI41" i="10"/>
  <c r="AI35" i="10"/>
  <c r="AI56" i="10"/>
  <c r="AI58" i="10"/>
  <c r="AI59" i="10"/>
  <c r="AI53" i="10"/>
  <c r="AI55" i="10"/>
  <c r="AI60" i="10"/>
  <c r="AI61" i="10"/>
  <c r="AI54" i="10"/>
  <c r="AI62" i="10"/>
  <c r="AI57" i="10"/>
  <c r="AI64" i="10"/>
  <c r="AI63" i="10"/>
  <c r="AI65" i="10"/>
  <c r="AI66" i="10"/>
  <c r="AI67" i="10"/>
  <c r="AI14" i="10"/>
  <c r="AI21" i="10"/>
  <c r="AI22" i="10"/>
  <c r="AI19" i="10"/>
  <c r="AI15" i="10"/>
  <c r="AI13" i="10"/>
  <c r="AI20" i="10"/>
  <c r="AI18" i="10"/>
  <c r="AI16" i="10"/>
  <c r="AI17" i="10"/>
  <c r="AI6" i="10"/>
  <c r="AI8" i="10"/>
  <c r="AI9" i="10"/>
  <c r="AI5" i="10"/>
  <c r="AI10" i="10"/>
  <c r="AI11" i="10"/>
  <c r="AI4" i="10"/>
  <c r="AI12" i="10"/>
  <c r="AI3" i="10"/>
  <c r="AI7" i="10"/>
  <c r="J68" i="2"/>
  <c r="K68" i="2"/>
  <c r="L68" i="2"/>
  <c r="J67" i="2" l="1"/>
  <c r="K67" i="2"/>
  <c r="L67" i="2"/>
  <c r="W3" i="29" l="1"/>
  <c r="X3" i="29"/>
  <c r="Y3" i="29"/>
  <c r="Z3" i="29"/>
  <c r="AA3" i="29"/>
  <c r="AB3" i="29"/>
  <c r="AC3" i="29"/>
  <c r="W4" i="29"/>
  <c r="X4" i="29"/>
  <c r="Y4" i="29"/>
  <c r="Z4" i="29"/>
  <c r="AA4" i="29"/>
  <c r="AB4" i="29"/>
  <c r="AC4" i="29"/>
  <c r="W5" i="29"/>
  <c r="X5" i="29"/>
  <c r="Y5" i="29"/>
  <c r="Z5" i="29"/>
  <c r="AA5" i="29"/>
  <c r="AB5" i="29"/>
  <c r="AC5" i="29"/>
  <c r="W6" i="29"/>
  <c r="X6" i="29"/>
  <c r="Y6" i="29"/>
  <c r="Z6" i="29"/>
  <c r="AA6" i="29"/>
  <c r="AB6" i="29"/>
  <c r="AC6" i="29"/>
  <c r="W7" i="29"/>
  <c r="X7" i="29"/>
  <c r="Y7" i="29"/>
  <c r="Z7" i="29"/>
  <c r="AA7" i="29"/>
  <c r="AB7" i="29"/>
  <c r="AC7" i="29"/>
  <c r="W8" i="29"/>
  <c r="X8" i="29"/>
  <c r="Y8" i="29"/>
  <c r="Z8" i="29"/>
  <c r="AA8" i="29"/>
  <c r="AB8" i="29"/>
  <c r="AC8" i="29"/>
  <c r="W9" i="29"/>
  <c r="X9" i="29"/>
  <c r="Y9" i="29"/>
  <c r="Z9" i="29"/>
  <c r="AA9" i="29"/>
  <c r="AB9" i="29"/>
  <c r="AC9" i="29"/>
  <c r="W10" i="29"/>
  <c r="X10" i="29"/>
  <c r="Y10" i="29"/>
  <c r="Z10" i="29"/>
  <c r="AA10" i="29"/>
  <c r="AB10" i="29"/>
  <c r="AC10" i="29"/>
  <c r="W11" i="29"/>
  <c r="X11" i="29"/>
  <c r="Y11" i="29"/>
  <c r="Z11" i="29"/>
  <c r="AA11" i="29"/>
  <c r="AB11" i="29"/>
  <c r="AC11" i="29"/>
  <c r="W12" i="29"/>
  <c r="X12" i="29"/>
  <c r="Y12" i="29"/>
  <c r="Z12" i="29"/>
  <c r="AA12" i="29"/>
  <c r="AB12" i="29"/>
  <c r="AC12" i="29"/>
  <c r="W13" i="29"/>
  <c r="X13" i="29"/>
  <c r="Y13" i="29"/>
  <c r="Z13" i="29"/>
  <c r="AA13" i="29"/>
  <c r="AB13" i="29"/>
  <c r="AC13" i="29"/>
  <c r="W14" i="29"/>
  <c r="X14" i="29"/>
  <c r="Y14" i="29"/>
  <c r="Z14" i="29"/>
  <c r="AA14" i="29"/>
  <c r="AB14" i="29"/>
  <c r="AC14" i="29"/>
  <c r="W15" i="29"/>
  <c r="X15" i="29"/>
  <c r="Y15" i="29"/>
  <c r="Z15" i="29"/>
  <c r="AA15" i="29"/>
  <c r="AB15" i="29"/>
  <c r="AC15" i="29"/>
  <c r="W16" i="29"/>
  <c r="X16" i="29"/>
  <c r="Y16" i="29"/>
  <c r="Z16" i="29"/>
  <c r="AA16" i="29"/>
  <c r="AB16" i="29"/>
  <c r="AC16" i="29"/>
  <c r="W17" i="29"/>
  <c r="X17" i="29"/>
  <c r="Y17" i="29"/>
  <c r="Z17" i="29"/>
  <c r="AA17" i="29"/>
  <c r="AB17" i="29"/>
  <c r="AC17" i="29"/>
  <c r="W18" i="29"/>
  <c r="X18" i="29"/>
  <c r="Y18" i="29"/>
  <c r="Z18" i="29"/>
  <c r="AA18" i="29"/>
  <c r="AB18" i="29"/>
  <c r="AC18" i="29"/>
  <c r="W19" i="29"/>
  <c r="X19" i="29"/>
  <c r="Y19" i="29"/>
  <c r="Z19" i="29"/>
  <c r="AA19" i="29"/>
  <c r="AB19" i="29"/>
  <c r="AC19" i="29"/>
  <c r="W20" i="29"/>
  <c r="X20" i="29"/>
  <c r="Y20" i="29"/>
  <c r="Z20" i="29"/>
  <c r="AA20" i="29"/>
  <c r="AB20" i="29"/>
  <c r="AC20" i="29"/>
  <c r="W21" i="29"/>
  <c r="X21" i="29"/>
  <c r="Y21" i="29"/>
  <c r="Z21" i="29"/>
  <c r="AA21" i="29"/>
  <c r="AB21" i="29"/>
  <c r="AC21" i="29"/>
  <c r="W22" i="29"/>
  <c r="X22" i="29"/>
  <c r="Y22" i="29"/>
  <c r="Z22" i="29"/>
  <c r="AA22" i="29"/>
  <c r="AB22" i="29"/>
  <c r="AC22" i="29"/>
  <c r="W23" i="29"/>
  <c r="X23" i="29"/>
  <c r="Y23" i="29"/>
  <c r="Z23" i="29"/>
  <c r="AA23" i="29"/>
  <c r="AB23" i="29"/>
  <c r="AC23" i="29"/>
  <c r="W24" i="29"/>
  <c r="X24" i="29"/>
  <c r="Y24" i="29"/>
  <c r="Z24" i="29"/>
  <c r="AA24" i="29"/>
  <c r="AB24" i="29"/>
  <c r="AC24" i="29"/>
  <c r="W25" i="29"/>
  <c r="X25" i="29"/>
  <c r="Y25" i="29"/>
  <c r="Z25" i="29"/>
  <c r="AA25" i="29"/>
  <c r="AB25" i="29"/>
  <c r="AC25" i="29"/>
  <c r="W26" i="29"/>
  <c r="X26" i="29"/>
  <c r="Y26" i="29"/>
  <c r="Z26" i="29"/>
  <c r="AA26" i="29"/>
  <c r="AB26" i="29"/>
  <c r="AC26" i="29"/>
  <c r="W27" i="29"/>
  <c r="X27" i="29"/>
  <c r="Y27" i="29"/>
  <c r="Z27" i="29"/>
  <c r="AA27" i="29"/>
  <c r="AB27" i="29"/>
  <c r="AC27" i="29"/>
  <c r="W28" i="29"/>
  <c r="X28" i="29"/>
  <c r="Y28" i="29"/>
  <c r="Z28" i="29"/>
  <c r="AA28" i="29"/>
  <c r="AB28" i="29"/>
  <c r="AC28" i="29"/>
  <c r="W29" i="29"/>
  <c r="X29" i="29"/>
  <c r="Y29" i="29"/>
  <c r="Z29" i="29"/>
  <c r="AA29" i="29"/>
  <c r="AB29" i="29"/>
  <c r="AC29" i="29"/>
  <c r="W30" i="29"/>
  <c r="X30" i="29"/>
  <c r="Y30" i="29"/>
  <c r="Z30" i="29"/>
  <c r="AA30" i="29"/>
  <c r="AB30" i="29"/>
  <c r="AC30" i="29"/>
  <c r="W31" i="29"/>
  <c r="X31" i="29"/>
  <c r="Y31" i="29"/>
  <c r="Z31" i="29"/>
  <c r="AA31" i="29"/>
  <c r="AB31" i="29"/>
  <c r="AC31" i="29"/>
  <c r="W32" i="29"/>
  <c r="X32" i="29"/>
  <c r="Y32" i="29"/>
  <c r="Z32" i="29"/>
  <c r="AA32" i="29"/>
  <c r="AB32" i="29"/>
  <c r="AC32" i="29"/>
  <c r="W33" i="29"/>
  <c r="X33" i="29"/>
  <c r="Y33" i="29"/>
  <c r="Z33" i="29"/>
  <c r="AA33" i="29"/>
  <c r="AB33" i="29"/>
  <c r="AC33" i="29"/>
  <c r="W34" i="29"/>
  <c r="X34" i="29"/>
  <c r="Y34" i="29"/>
  <c r="Z34" i="29"/>
  <c r="AA34" i="29"/>
  <c r="AB34" i="29"/>
  <c r="AC34" i="29"/>
  <c r="W35" i="29"/>
  <c r="X35" i="29"/>
  <c r="Y35" i="29"/>
  <c r="Z35" i="29"/>
  <c r="AA35" i="29"/>
  <c r="AB35" i="29"/>
  <c r="AC35" i="29"/>
  <c r="W36" i="29"/>
  <c r="X36" i="29"/>
  <c r="Y36" i="29"/>
  <c r="Z36" i="29"/>
  <c r="AA36" i="29"/>
  <c r="AB36" i="29"/>
  <c r="AC36" i="29"/>
  <c r="W37" i="29"/>
  <c r="X37" i="29"/>
  <c r="Y37" i="29"/>
  <c r="Z37" i="29"/>
  <c r="AA37" i="29"/>
  <c r="AB37" i="29"/>
  <c r="AC37" i="29"/>
  <c r="W38" i="29"/>
  <c r="X38" i="29"/>
  <c r="Y38" i="29"/>
  <c r="Z38" i="29"/>
  <c r="AA38" i="29"/>
  <c r="AB38" i="29"/>
  <c r="AC38" i="29"/>
  <c r="W39" i="29"/>
  <c r="X39" i="29"/>
  <c r="Y39" i="29"/>
  <c r="Z39" i="29"/>
  <c r="AA39" i="29"/>
  <c r="AB39" i="29"/>
  <c r="AC39" i="29"/>
  <c r="W40" i="29"/>
  <c r="X40" i="29"/>
  <c r="Y40" i="29"/>
  <c r="Z40" i="29"/>
  <c r="AA40" i="29"/>
  <c r="AB40" i="29"/>
  <c r="AC40" i="29"/>
  <c r="W41" i="29"/>
  <c r="X41" i="29"/>
  <c r="Y41" i="29"/>
  <c r="Z41" i="29"/>
  <c r="AA41" i="29"/>
  <c r="AB41" i="29"/>
  <c r="AC41" i="29"/>
  <c r="W42" i="29"/>
  <c r="X42" i="29"/>
  <c r="Y42" i="29"/>
  <c r="Z42" i="29"/>
  <c r="AA42" i="29"/>
  <c r="AB42" i="29"/>
  <c r="AC42" i="29"/>
  <c r="W43" i="29"/>
  <c r="X43" i="29"/>
  <c r="Y43" i="29"/>
  <c r="Z43" i="29"/>
  <c r="AA43" i="29"/>
  <c r="AB43" i="29"/>
  <c r="AC43" i="29"/>
  <c r="W44" i="29"/>
  <c r="X44" i="29"/>
  <c r="Y44" i="29"/>
  <c r="Z44" i="29"/>
  <c r="AA44" i="29"/>
  <c r="AB44" i="29"/>
  <c r="AC44" i="29"/>
  <c r="W45" i="29"/>
  <c r="X45" i="29"/>
  <c r="Y45" i="29"/>
  <c r="Z45" i="29"/>
  <c r="AA45" i="29"/>
  <c r="AB45" i="29"/>
  <c r="AC45" i="29"/>
  <c r="W46" i="29"/>
  <c r="X46" i="29"/>
  <c r="Y46" i="29"/>
  <c r="Z46" i="29"/>
  <c r="AA46" i="29"/>
  <c r="AB46" i="29"/>
  <c r="AC46" i="29"/>
  <c r="W47" i="29"/>
  <c r="X47" i="29"/>
  <c r="Y47" i="29"/>
  <c r="Z47" i="29"/>
  <c r="AA47" i="29"/>
  <c r="AB47" i="29"/>
  <c r="AC47" i="29"/>
  <c r="W48" i="29"/>
  <c r="X48" i="29"/>
  <c r="Y48" i="29"/>
  <c r="Z48" i="29"/>
  <c r="AA48" i="29"/>
  <c r="AB48" i="29"/>
  <c r="AC48" i="29"/>
  <c r="W49" i="29"/>
  <c r="X49" i="29"/>
  <c r="Y49" i="29"/>
  <c r="Z49" i="29"/>
  <c r="AA49" i="29"/>
  <c r="AB49" i="29"/>
  <c r="AC49" i="29"/>
  <c r="W50" i="29"/>
  <c r="X50" i="29"/>
  <c r="Y50" i="29"/>
  <c r="Z50" i="29"/>
  <c r="AA50" i="29"/>
  <c r="AB50" i="29"/>
  <c r="AC50" i="29"/>
  <c r="W51" i="29"/>
  <c r="X51" i="29"/>
  <c r="Y51" i="29"/>
  <c r="Z51" i="29"/>
  <c r="AA51" i="29"/>
  <c r="AB51" i="29"/>
  <c r="AC51" i="29"/>
  <c r="W52" i="29"/>
  <c r="X52" i="29"/>
  <c r="Y52" i="29"/>
  <c r="Z52" i="29"/>
  <c r="AA52" i="29"/>
  <c r="AB52" i="29"/>
  <c r="AC52" i="29"/>
  <c r="W53" i="29"/>
  <c r="X53" i="29"/>
  <c r="Y53" i="29"/>
  <c r="Z53" i="29"/>
  <c r="AA53" i="29"/>
  <c r="AB53" i="29"/>
  <c r="AC53" i="29"/>
  <c r="W54" i="29"/>
  <c r="X54" i="29"/>
  <c r="Y54" i="29"/>
  <c r="Z54" i="29"/>
  <c r="AA54" i="29"/>
  <c r="AB54" i="29"/>
  <c r="AC54" i="29"/>
  <c r="W55" i="29"/>
  <c r="X55" i="29"/>
  <c r="Y55" i="29"/>
  <c r="Z55" i="29"/>
  <c r="AA55" i="29"/>
  <c r="AB55" i="29"/>
  <c r="AC55" i="29"/>
  <c r="W56" i="29"/>
  <c r="X56" i="29"/>
  <c r="Y56" i="29"/>
  <c r="Z56" i="29"/>
  <c r="AA56" i="29"/>
  <c r="AB56" i="29"/>
  <c r="AC56" i="29"/>
  <c r="W57" i="29"/>
  <c r="X57" i="29"/>
  <c r="Y57" i="29"/>
  <c r="Z57" i="29"/>
  <c r="AA57" i="29"/>
  <c r="AB57" i="29"/>
  <c r="AC57" i="29"/>
  <c r="W58" i="29"/>
  <c r="X58" i="29"/>
  <c r="Y58" i="29"/>
  <c r="Z58" i="29"/>
  <c r="AA58" i="29"/>
  <c r="AB58" i="29"/>
  <c r="AC58" i="29"/>
  <c r="W59" i="29"/>
  <c r="X59" i="29"/>
  <c r="Y59" i="29"/>
  <c r="Z59" i="29"/>
  <c r="AA59" i="29"/>
  <c r="AB59" i="29"/>
  <c r="AC59" i="29"/>
  <c r="W60" i="29"/>
  <c r="X60" i="29"/>
  <c r="Y60" i="29"/>
  <c r="Z60" i="29"/>
  <c r="AA60" i="29"/>
  <c r="AB60" i="29"/>
  <c r="AC60" i="29"/>
  <c r="W61" i="29"/>
  <c r="X61" i="29"/>
  <c r="Y61" i="29"/>
  <c r="Z61" i="29"/>
  <c r="AA61" i="29"/>
  <c r="AB61" i="29"/>
  <c r="AC61" i="29"/>
  <c r="W62" i="29"/>
  <c r="X62" i="29"/>
  <c r="Y62" i="29"/>
  <c r="Z62" i="29"/>
  <c r="AA62" i="29"/>
  <c r="AB62" i="29"/>
  <c r="AC62" i="29"/>
  <c r="W63" i="29"/>
  <c r="X63" i="29"/>
  <c r="Y63" i="29"/>
  <c r="Z63" i="29"/>
  <c r="AA63" i="29"/>
  <c r="AB63" i="29"/>
  <c r="AC63" i="29"/>
  <c r="W64" i="29"/>
  <c r="X64" i="29"/>
  <c r="Y64" i="29"/>
  <c r="Z64" i="29"/>
  <c r="AA64" i="29"/>
  <c r="AB64" i="29"/>
  <c r="AC64" i="29"/>
  <c r="W65" i="29"/>
  <c r="X65" i="29"/>
  <c r="Y65" i="29"/>
  <c r="Z65" i="29"/>
  <c r="AA65" i="29"/>
  <c r="AB65" i="29"/>
  <c r="AC65" i="29"/>
  <c r="W66" i="29"/>
  <c r="X66" i="29"/>
  <c r="Y66" i="29"/>
  <c r="Z66" i="29"/>
  <c r="AA66" i="29"/>
  <c r="AB66" i="29"/>
  <c r="AC66" i="29"/>
  <c r="X2" i="29"/>
  <c r="Y2" i="29"/>
  <c r="Z2" i="29"/>
  <c r="AA2" i="29"/>
  <c r="AB2" i="29"/>
  <c r="AC2" i="29"/>
  <c r="W2" i="29"/>
  <c r="P3" i="29"/>
  <c r="Q3" i="29"/>
  <c r="R3" i="29"/>
  <c r="S3" i="29"/>
  <c r="T3" i="29"/>
  <c r="U3" i="29"/>
  <c r="V3" i="29"/>
  <c r="P4" i="29"/>
  <c r="Q4" i="29"/>
  <c r="R4" i="29"/>
  <c r="S4" i="29"/>
  <c r="T4" i="29"/>
  <c r="U4" i="29"/>
  <c r="V4" i="29"/>
  <c r="P5" i="29"/>
  <c r="Q5" i="29"/>
  <c r="R5" i="29"/>
  <c r="S5" i="29"/>
  <c r="T5" i="29"/>
  <c r="U5" i="29"/>
  <c r="V5" i="29"/>
  <c r="P6" i="29"/>
  <c r="Q6" i="29"/>
  <c r="R6" i="29"/>
  <c r="S6" i="29"/>
  <c r="T6" i="29"/>
  <c r="U6" i="29"/>
  <c r="V6" i="29"/>
  <c r="P7" i="29"/>
  <c r="Q7" i="29"/>
  <c r="R7" i="29"/>
  <c r="S7" i="29"/>
  <c r="T7" i="29"/>
  <c r="U7" i="29"/>
  <c r="V7" i="29"/>
  <c r="P8" i="29"/>
  <c r="Q8" i="29"/>
  <c r="R8" i="29"/>
  <c r="S8" i="29"/>
  <c r="T8" i="29"/>
  <c r="U8" i="29"/>
  <c r="V8" i="29"/>
  <c r="P9" i="29"/>
  <c r="Q9" i="29"/>
  <c r="R9" i="29"/>
  <c r="S9" i="29"/>
  <c r="T9" i="29"/>
  <c r="U9" i="29"/>
  <c r="V9" i="29"/>
  <c r="P10" i="29"/>
  <c r="Q10" i="29"/>
  <c r="R10" i="29"/>
  <c r="S10" i="29"/>
  <c r="T10" i="29"/>
  <c r="U10" i="29"/>
  <c r="V10" i="29"/>
  <c r="P11" i="29"/>
  <c r="Q11" i="29"/>
  <c r="R11" i="29"/>
  <c r="S11" i="29"/>
  <c r="T11" i="29"/>
  <c r="U11" i="29"/>
  <c r="V11" i="29"/>
  <c r="P12" i="29"/>
  <c r="Q12" i="29"/>
  <c r="R12" i="29"/>
  <c r="S12" i="29"/>
  <c r="T12" i="29"/>
  <c r="U12" i="29"/>
  <c r="V12" i="29"/>
  <c r="P13" i="29"/>
  <c r="Q13" i="29"/>
  <c r="R13" i="29"/>
  <c r="S13" i="29"/>
  <c r="T13" i="29"/>
  <c r="U13" i="29"/>
  <c r="V13" i="29"/>
  <c r="P14" i="29"/>
  <c r="Q14" i="29"/>
  <c r="R14" i="29"/>
  <c r="S14" i="29"/>
  <c r="T14" i="29"/>
  <c r="U14" i="29"/>
  <c r="V14" i="29"/>
  <c r="P15" i="29"/>
  <c r="Q15" i="29"/>
  <c r="R15" i="29"/>
  <c r="S15" i="29"/>
  <c r="T15" i="29"/>
  <c r="U15" i="29"/>
  <c r="V15" i="29"/>
  <c r="P16" i="29"/>
  <c r="Q16" i="29"/>
  <c r="R16" i="29"/>
  <c r="S16" i="29"/>
  <c r="T16" i="29"/>
  <c r="U16" i="29"/>
  <c r="V16" i="29"/>
  <c r="P17" i="29"/>
  <c r="Q17" i="29"/>
  <c r="R17" i="29"/>
  <c r="S17" i="29"/>
  <c r="T17" i="29"/>
  <c r="U17" i="29"/>
  <c r="V17" i="29"/>
  <c r="P18" i="29"/>
  <c r="Q18" i="29"/>
  <c r="R18" i="29"/>
  <c r="S18" i="29"/>
  <c r="T18" i="29"/>
  <c r="U18" i="29"/>
  <c r="V18" i="29"/>
  <c r="P19" i="29"/>
  <c r="Q19" i="29"/>
  <c r="R19" i="29"/>
  <c r="S19" i="29"/>
  <c r="T19" i="29"/>
  <c r="U19" i="29"/>
  <c r="V19" i="29"/>
  <c r="P20" i="29"/>
  <c r="Q20" i="29"/>
  <c r="R20" i="29"/>
  <c r="S20" i="29"/>
  <c r="T20" i="29"/>
  <c r="U20" i="29"/>
  <c r="V20" i="29"/>
  <c r="P21" i="29"/>
  <c r="Q21" i="29"/>
  <c r="R21" i="29"/>
  <c r="S21" i="29"/>
  <c r="T21" i="29"/>
  <c r="U21" i="29"/>
  <c r="V21" i="29"/>
  <c r="P22" i="29"/>
  <c r="Q22" i="29"/>
  <c r="R22" i="29"/>
  <c r="S22" i="29"/>
  <c r="T22" i="29"/>
  <c r="U22" i="29"/>
  <c r="V22" i="29"/>
  <c r="P23" i="29"/>
  <c r="Q23" i="29"/>
  <c r="R23" i="29"/>
  <c r="S23" i="29"/>
  <c r="T23" i="29"/>
  <c r="U23" i="29"/>
  <c r="V23" i="29"/>
  <c r="P24" i="29"/>
  <c r="Q24" i="29"/>
  <c r="R24" i="29"/>
  <c r="S24" i="29"/>
  <c r="T24" i="29"/>
  <c r="U24" i="29"/>
  <c r="V24" i="29"/>
  <c r="P25" i="29"/>
  <c r="Q25" i="29"/>
  <c r="R25" i="29"/>
  <c r="S25" i="29"/>
  <c r="T25" i="29"/>
  <c r="U25" i="29"/>
  <c r="V25" i="29"/>
  <c r="P26" i="29"/>
  <c r="Q26" i="29"/>
  <c r="R26" i="29"/>
  <c r="S26" i="29"/>
  <c r="T26" i="29"/>
  <c r="U26" i="29"/>
  <c r="V26" i="29"/>
  <c r="P27" i="29"/>
  <c r="Q27" i="29"/>
  <c r="R27" i="29"/>
  <c r="S27" i="29"/>
  <c r="T27" i="29"/>
  <c r="U27" i="29"/>
  <c r="V27" i="29"/>
  <c r="P28" i="29"/>
  <c r="Q28" i="29"/>
  <c r="R28" i="29"/>
  <c r="S28" i="29"/>
  <c r="T28" i="29"/>
  <c r="U28" i="29"/>
  <c r="V28" i="29"/>
  <c r="P29" i="29"/>
  <c r="Q29" i="29"/>
  <c r="R29" i="29"/>
  <c r="S29" i="29"/>
  <c r="T29" i="29"/>
  <c r="U29" i="29"/>
  <c r="V29" i="29"/>
  <c r="P30" i="29"/>
  <c r="Q30" i="29"/>
  <c r="R30" i="29"/>
  <c r="S30" i="29"/>
  <c r="T30" i="29"/>
  <c r="U30" i="29"/>
  <c r="V30" i="29"/>
  <c r="P31" i="29"/>
  <c r="Q31" i="29"/>
  <c r="R31" i="29"/>
  <c r="S31" i="29"/>
  <c r="T31" i="29"/>
  <c r="U31" i="29"/>
  <c r="V31" i="29"/>
  <c r="P32" i="29"/>
  <c r="Q32" i="29"/>
  <c r="R32" i="29"/>
  <c r="S32" i="29"/>
  <c r="T32" i="29"/>
  <c r="U32" i="29"/>
  <c r="V32" i="29"/>
  <c r="P33" i="29"/>
  <c r="Q33" i="29"/>
  <c r="R33" i="29"/>
  <c r="S33" i="29"/>
  <c r="T33" i="29"/>
  <c r="U33" i="29"/>
  <c r="V33" i="29"/>
  <c r="P34" i="29"/>
  <c r="Q34" i="29"/>
  <c r="R34" i="29"/>
  <c r="S34" i="29"/>
  <c r="T34" i="29"/>
  <c r="U34" i="29"/>
  <c r="V34" i="29"/>
  <c r="P35" i="29"/>
  <c r="Q35" i="29"/>
  <c r="R35" i="29"/>
  <c r="S35" i="29"/>
  <c r="T35" i="29"/>
  <c r="U35" i="29"/>
  <c r="V35" i="29"/>
  <c r="P36" i="29"/>
  <c r="Q36" i="29"/>
  <c r="R36" i="29"/>
  <c r="S36" i="29"/>
  <c r="T36" i="29"/>
  <c r="U36" i="29"/>
  <c r="V36" i="29"/>
  <c r="P37" i="29"/>
  <c r="Q37" i="29"/>
  <c r="R37" i="29"/>
  <c r="S37" i="29"/>
  <c r="T37" i="29"/>
  <c r="U37" i="29"/>
  <c r="V37" i="29"/>
  <c r="P38" i="29"/>
  <c r="Q38" i="29"/>
  <c r="R38" i="29"/>
  <c r="S38" i="29"/>
  <c r="T38" i="29"/>
  <c r="U38" i="29"/>
  <c r="V38" i="29"/>
  <c r="P39" i="29"/>
  <c r="Q39" i="29"/>
  <c r="R39" i="29"/>
  <c r="S39" i="29"/>
  <c r="T39" i="29"/>
  <c r="U39" i="29"/>
  <c r="V39" i="29"/>
  <c r="P40" i="29"/>
  <c r="Q40" i="29"/>
  <c r="R40" i="29"/>
  <c r="S40" i="29"/>
  <c r="T40" i="29"/>
  <c r="U40" i="29"/>
  <c r="V40" i="29"/>
  <c r="P41" i="29"/>
  <c r="Q41" i="29"/>
  <c r="R41" i="29"/>
  <c r="S41" i="29"/>
  <c r="T41" i="29"/>
  <c r="U41" i="29"/>
  <c r="V41" i="29"/>
  <c r="P42" i="29"/>
  <c r="Q42" i="29"/>
  <c r="R42" i="29"/>
  <c r="S42" i="29"/>
  <c r="T42" i="29"/>
  <c r="U42" i="29"/>
  <c r="V42" i="29"/>
  <c r="P43" i="29"/>
  <c r="Q43" i="29"/>
  <c r="R43" i="29"/>
  <c r="S43" i="29"/>
  <c r="T43" i="29"/>
  <c r="U43" i="29"/>
  <c r="V43" i="29"/>
  <c r="P44" i="29"/>
  <c r="Q44" i="29"/>
  <c r="R44" i="29"/>
  <c r="S44" i="29"/>
  <c r="T44" i="29"/>
  <c r="U44" i="29"/>
  <c r="V44" i="29"/>
  <c r="P45" i="29"/>
  <c r="Q45" i="29"/>
  <c r="R45" i="29"/>
  <c r="S45" i="29"/>
  <c r="T45" i="29"/>
  <c r="U45" i="29"/>
  <c r="V45" i="29"/>
  <c r="P46" i="29"/>
  <c r="Q46" i="29"/>
  <c r="R46" i="29"/>
  <c r="S46" i="29"/>
  <c r="T46" i="29"/>
  <c r="U46" i="29"/>
  <c r="V46" i="29"/>
  <c r="P47" i="29"/>
  <c r="Q47" i="29"/>
  <c r="R47" i="29"/>
  <c r="S47" i="29"/>
  <c r="T47" i="29"/>
  <c r="U47" i="29"/>
  <c r="V47" i="29"/>
  <c r="P48" i="29"/>
  <c r="Q48" i="29"/>
  <c r="R48" i="29"/>
  <c r="S48" i="29"/>
  <c r="T48" i="29"/>
  <c r="U48" i="29"/>
  <c r="V48" i="29"/>
  <c r="P49" i="29"/>
  <c r="Q49" i="29"/>
  <c r="R49" i="29"/>
  <c r="S49" i="29"/>
  <c r="T49" i="29"/>
  <c r="U49" i="29"/>
  <c r="V49" i="29"/>
  <c r="P50" i="29"/>
  <c r="Q50" i="29"/>
  <c r="R50" i="29"/>
  <c r="S50" i="29"/>
  <c r="T50" i="29"/>
  <c r="U50" i="29"/>
  <c r="V50" i="29"/>
  <c r="P51" i="29"/>
  <c r="Q51" i="29"/>
  <c r="R51" i="29"/>
  <c r="S51" i="29"/>
  <c r="T51" i="29"/>
  <c r="U51" i="29"/>
  <c r="V51" i="29"/>
  <c r="P52" i="29"/>
  <c r="Q52" i="29"/>
  <c r="R52" i="29"/>
  <c r="S52" i="29"/>
  <c r="T52" i="29"/>
  <c r="U52" i="29"/>
  <c r="V52" i="29"/>
  <c r="P53" i="29"/>
  <c r="Q53" i="29"/>
  <c r="R53" i="29"/>
  <c r="S53" i="29"/>
  <c r="T53" i="29"/>
  <c r="U53" i="29"/>
  <c r="V53" i="29"/>
  <c r="P54" i="29"/>
  <c r="Q54" i="29"/>
  <c r="R54" i="29"/>
  <c r="S54" i="29"/>
  <c r="T54" i="29"/>
  <c r="U54" i="29"/>
  <c r="V54" i="29"/>
  <c r="P55" i="29"/>
  <c r="Q55" i="29"/>
  <c r="R55" i="29"/>
  <c r="S55" i="29"/>
  <c r="T55" i="29"/>
  <c r="U55" i="29"/>
  <c r="V55" i="29"/>
  <c r="P56" i="29"/>
  <c r="Q56" i="29"/>
  <c r="R56" i="29"/>
  <c r="S56" i="29"/>
  <c r="T56" i="29"/>
  <c r="U56" i="29"/>
  <c r="V56" i="29"/>
  <c r="P57" i="29"/>
  <c r="Q57" i="29"/>
  <c r="R57" i="29"/>
  <c r="S57" i="29"/>
  <c r="T57" i="29"/>
  <c r="U57" i="29"/>
  <c r="V57" i="29"/>
  <c r="P58" i="29"/>
  <c r="Q58" i="29"/>
  <c r="R58" i="29"/>
  <c r="S58" i="29"/>
  <c r="T58" i="29"/>
  <c r="U58" i="29"/>
  <c r="V58" i="29"/>
  <c r="P59" i="29"/>
  <c r="Q59" i="29"/>
  <c r="R59" i="29"/>
  <c r="S59" i="29"/>
  <c r="T59" i="29"/>
  <c r="U59" i="29"/>
  <c r="V59" i="29"/>
  <c r="P60" i="29"/>
  <c r="Q60" i="29"/>
  <c r="R60" i="29"/>
  <c r="S60" i="29"/>
  <c r="T60" i="29"/>
  <c r="U60" i="29"/>
  <c r="V60" i="29"/>
  <c r="P61" i="29"/>
  <c r="Q61" i="29"/>
  <c r="R61" i="29"/>
  <c r="S61" i="29"/>
  <c r="T61" i="29"/>
  <c r="U61" i="29"/>
  <c r="V61" i="29"/>
  <c r="P62" i="29"/>
  <c r="Q62" i="29"/>
  <c r="R62" i="29"/>
  <c r="S62" i="29"/>
  <c r="T62" i="29"/>
  <c r="U62" i="29"/>
  <c r="V62" i="29"/>
  <c r="P63" i="29"/>
  <c r="Q63" i="29"/>
  <c r="R63" i="29"/>
  <c r="S63" i="29"/>
  <c r="T63" i="29"/>
  <c r="U63" i="29"/>
  <c r="V63" i="29"/>
  <c r="P64" i="29"/>
  <c r="Q64" i="29"/>
  <c r="R64" i="29"/>
  <c r="S64" i="29"/>
  <c r="T64" i="29"/>
  <c r="U64" i="29"/>
  <c r="V64" i="29"/>
  <c r="P65" i="29"/>
  <c r="Q65" i="29"/>
  <c r="R65" i="29"/>
  <c r="S65" i="29"/>
  <c r="T65" i="29"/>
  <c r="U65" i="29"/>
  <c r="V65" i="29"/>
  <c r="P66" i="29"/>
  <c r="Q66" i="29"/>
  <c r="R66" i="29"/>
  <c r="S66" i="29"/>
  <c r="T66" i="29"/>
  <c r="U66" i="29"/>
  <c r="V66" i="29"/>
  <c r="Q2" i="29"/>
  <c r="R2" i="29"/>
  <c r="S2" i="29"/>
  <c r="T2" i="29"/>
  <c r="U2" i="29"/>
  <c r="V2" i="29"/>
  <c r="P2" i="29"/>
  <c r="O3" i="29"/>
  <c r="O4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N3" i="29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M3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L3" i="29"/>
  <c r="L4" i="29"/>
  <c r="L5" i="29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K3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J3" i="29"/>
  <c r="J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I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J2" i="29"/>
  <c r="K2" i="29"/>
  <c r="L2" i="29"/>
  <c r="M2" i="29"/>
  <c r="N2" i="29"/>
  <c r="O2" i="29"/>
  <c r="I2" i="29"/>
  <c r="H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2" i="29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2" i="29"/>
  <c r="E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2" i="29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2" i="29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2" i="29"/>
  <c r="F3" i="30" l="1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2" i="30"/>
  <c r="AU11" i="10" l="1"/>
  <c r="X3" i="37" l="1"/>
  <c r="X4" i="37"/>
  <c r="X5" i="37"/>
  <c r="X6" i="37"/>
  <c r="X7" i="37"/>
  <c r="X8" i="37"/>
  <c r="X9" i="37"/>
  <c r="X10" i="37"/>
  <c r="X11" i="37"/>
  <c r="X12" i="37"/>
  <c r="X13" i="37"/>
  <c r="X14" i="37"/>
  <c r="X15" i="37"/>
  <c r="X16" i="37"/>
  <c r="X17" i="37"/>
  <c r="X18" i="37"/>
  <c r="X19" i="37"/>
  <c r="X20" i="37"/>
  <c r="X21" i="37"/>
  <c r="X22" i="37"/>
  <c r="X23" i="37"/>
  <c r="X24" i="37"/>
  <c r="X25" i="37"/>
  <c r="X26" i="37"/>
  <c r="X27" i="37"/>
  <c r="X28" i="37"/>
  <c r="X29" i="37"/>
  <c r="X30" i="37"/>
  <c r="X31" i="37"/>
  <c r="X32" i="37"/>
  <c r="X33" i="37"/>
  <c r="X34" i="37"/>
  <c r="X35" i="37"/>
  <c r="X36" i="37"/>
  <c r="X37" i="37"/>
  <c r="X38" i="37"/>
  <c r="X39" i="37"/>
  <c r="X40" i="37"/>
  <c r="X41" i="37"/>
  <c r="X42" i="37"/>
  <c r="X43" i="37"/>
  <c r="X44" i="37"/>
  <c r="X45" i="37"/>
  <c r="X46" i="37"/>
  <c r="X47" i="37"/>
  <c r="X48" i="37"/>
  <c r="X49" i="37"/>
  <c r="X50" i="37"/>
  <c r="X51" i="37"/>
  <c r="X52" i="37"/>
  <c r="X53" i="37"/>
  <c r="X54" i="37"/>
  <c r="X55" i="37"/>
  <c r="X56" i="37"/>
  <c r="X57" i="37"/>
  <c r="X58" i="37"/>
  <c r="X59" i="37"/>
  <c r="X60" i="37"/>
  <c r="X61" i="37"/>
  <c r="X62" i="37"/>
  <c r="X63" i="37"/>
  <c r="X64" i="37"/>
  <c r="X65" i="37"/>
  <c r="X66" i="37"/>
  <c r="X2" i="37"/>
  <c r="AK3" i="25" l="1"/>
  <c r="AL3" i="25"/>
  <c r="AM3" i="25"/>
  <c r="AN3" i="25"/>
  <c r="AO3" i="25"/>
  <c r="AP3" i="25"/>
  <c r="AQ3" i="25"/>
  <c r="AK4" i="25"/>
  <c r="AL4" i="25"/>
  <c r="AM4" i="25"/>
  <c r="AN4" i="25"/>
  <c r="AO4" i="25"/>
  <c r="AP4" i="25"/>
  <c r="AQ4" i="25"/>
  <c r="AK5" i="25"/>
  <c r="AL5" i="25"/>
  <c r="AM5" i="25"/>
  <c r="AN5" i="25"/>
  <c r="AO5" i="25"/>
  <c r="AP5" i="25"/>
  <c r="AQ5" i="25"/>
  <c r="AK6" i="25"/>
  <c r="AL6" i="25"/>
  <c r="AM6" i="25"/>
  <c r="AN6" i="25"/>
  <c r="AO6" i="25"/>
  <c r="AP6" i="25"/>
  <c r="AQ6" i="25"/>
  <c r="AK7" i="25"/>
  <c r="AL7" i="25"/>
  <c r="AM7" i="25"/>
  <c r="AN7" i="25"/>
  <c r="AO7" i="25"/>
  <c r="AP7" i="25"/>
  <c r="AQ7" i="25"/>
  <c r="AK8" i="25"/>
  <c r="AL8" i="25"/>
  <c r="AM8" i="25"/>
  <c r="AN8" i="25"/>
  <c r="AO8" i="25"/>
  <c r="AP8" i="25"/>
  <c r="AQ8" i="25"/>
  <c r="AK9" i="25"/>
  <c r="AL9" i="25"/>
  <c r="AM9" i="25"/>
  <c r="AN9" i="25"/>
  <c r="AO9" i="25"/>
  <c r="AP9" i="25"/>
  <c r="AQ9" i="25"/>
  <c r="AK10" i="25"/>
  <c r="AL10" i="25"/>
  <c r="AM10" i="25"/>
  <c r="AN10" i="25"/>
  <c r="AO10" i="25"/>
  <c r="AP10" i="25"/>
  <c r="AQ10" i="25"/>
  <c r="AK11" i="25"/>
  <c r="AL11" i="25"/>
  <c r="AM11" i="25"/>
  <c r="AN11" i="25"/>
  <c r="AO11" i="25"/>
  <c r="AP11" i="25"/>
  <c r="AQ11" i="25"/>
  <c r="AK12" i="25"/>
  <c r="AL12" i="25"/>
  <c r="AM12" i="25"/>
  <c r="AN12" i="25"/>
  <c r="AO12" i="25"/>
  <c r="AP12" i="25"/>
  <c r="AQ12" i="25"/>
  <c r="AK13" i="25"/>
  <c r="AL13" i="25"/>
  <c r="AM13" i="25"/>
  <c r="AN13" i="25"/>
  <c r="AO13" i="25"/>
  <c r="AP13" i="25"/>
  <c r="AQ13" i="25"/>
  <c r="AK14" i="25"/>
  <c r="AL14" i="25"/>
  <c r="AM14" i="25"/>
  <c r="AN14" i="25"/>
  <c r="AO14" i="25"/>
  <c r="AP14" i="25"/>
  <c r="AQ14" i="25"/>
  <c r="AK15" i="25"/>
  <c r="AL15" i="25"/>
  <c r="AM15" i="25"/>
  <c r="AN15" i="25"/>
  <c r="AO15" i="25"/>
  <c r="AP15" i="25"/>
  <c r="AQ15" i="25"/>
  <c r="AK16" i="25"/>
  <c r="AL16" i="25"/>
  <c r="AM16" i="25"/>
  <c r="AN16" i="25"/>
  <c r="AO16" i="25"/>
  <c r="AP16" i="25"/>
  <c r="AQ16" i="25"/>
  <c r="AK17" i="25"/>
  <c r="AL17" i="25"/>
  <c r="AM17" i="25"/>
  <c r="AN17" i="25"/>
  <c r="AO17" i="25"/>
  <c r="AP17" i="25"/>
  <c r="AQ17" i="25"/>
  <c r="AK18" i="25"/>
  <c r="AL18" i="25"/>
  <c r="AM18" i="25"/>
  <c r="AN18" i="25"/>
  <c r="AO18" i="25"/>
  <c r="AP18" i="25"/>
  <c r="AQ18" i="25"/>
  <c r="AK19" i="25"/>
  <c r="AL19" i="25"/>
  <c r="AM19" i="25"/>
  <c r="AN19" i="25"/>
  <c r="AO19" i="25"/>
  <c r="AP19" i="25"/>
  <c r="AQ19" i="25"/>
  <c r="AK20" i="25"/>
  <c r="AL20" i="25"/>
  <c r="AM20" i="25"/>
  <c r="AN20" i="25"/>
  <c r="AO20" i="25"/>
  <c r="AP20" i="25"/>
  <c r="AQ20" i="25"/>
  <c r="AK21" i="25"/>
  <c r="AL21" i="25"/>
  <c r="AM21" i="25"/>
  <c r="AN21" i="25"/>
  <c r="AO21" i="25"/>
  <c r="AP21" i="25"/>
  <c r="AQ21" i="25"/>
  <c r="AK22" i="25"/>
  <c r="AL22" i="25"/>
  <c r="AM22" i="25"/>
  <c r="AN22" i="25"/>
  <c r="AO22" i="25"/>
  <c r="AP22" i="25"/>
  <c r="AQ22" i="25"/>
  <c r="AK23" i="25"/>
  <c r="AL23" i="25"/>
  <c r="AM23" i="25"/>
  <c r="AN23" i="25"/>
  <c r="AO23" i="25"/>
  <c r="AP23" i="25"/>
  <c r="AQ23" i="25"/>
  <c r="AK24" i="25"/>
  <c r="AL24" i="25"/>
  <c r="AM24" i="25"/>
  <c r="AN24" i="25"/>
  <c r="AO24" i="25"/>
  <c r="AP24" i="25"/>
  <c r="AQ24" i="25"/>
  <c r="AK25" i="25"/>
  <c r="AL25" i="25"/>
  <c r="AM25" i="25"/>
  <c r="AN25" i="25"/>
  <c r="AO25" i="25"/>
  <c r="AP25" i="25"/>
  <c r="AQ25" i="25"/>
  <c r="AK26" i="25"/>
  <c r="AL26" i="25"/>
  <c r="AM26" i="25"/>
  <c r="AN26" i="25"/>
  <c r="AO26" i="25"/>
  <c r="AP26" i="25"/>
  <c r="AQ26" i="25"/>
  <c r="AK27" i="25"/>
  <c r="AL27" i="25"/>
  <c r="AM27" i="25"/>
  <c r="AN27" i="25"/>
  <c r="AO27" i="25"/>
  <c r="AP27" i="25"/>
  <c r="AQ27" i="25"/>
  <c r="AK28" i="25"/>
  <c r="AL28" i="25"/>
  <c r="AM28" i="25"/>
  <c r="AN28" i="25"/>
  <c r="AO28" i="25"/>
  <c r="AP28" i="25"/>
  <c r="AQ28" i="25"/>
  <c r="AK29" i="25"/>
  <c r="AL29" i="25"/>
  <c r="AM29" i="25"/>
  <c r="AN29" i="25"/>
  <c r="AO29" i="25"/>
  <c r="AP29" i="25"/>
  <c r="AQ29" i="25"/>
  <c r="AK30" i="25"/>
  <c r="AL30" i="25"/>
  <c r="AM30" i="25"/>
  <c r="AN30" i="25"/>
  <c r="AO30" i="25"/>
  <c r="AP30" i="25"/>
  <c r="AQ30" i="25"/>
  <c r="AK31" i="25"/>
  <c r="AL31" i="25"/>
  <c r="AM31" i="25"/>
  <c r="AN31" i="25"/>
  <c r="AO31" i="25"/>
  <c r="AP31" i="25"/>
  <c r="AQ31" i="25"/>
  <c r="AK32" i="25"/>
  <c r="AL32" i="25"/>
  <c r="AM32" i="25"/>
  <c r="AN32" i="25"/>
  <c r="AO32" i="25"/>
  <c r="AP32" i="25"/>
  <c r="AQ32" i="25"/>
  <c r="AK33" i="25"/>
  <c r="AL33" i="25"/>
  <c r="AM33" i="25"/>
  <c r="AN33" i="25"/>
  <c r="AO33" i="25"/>
  <c r="AP33" i="25"/>
  <c r="AQ33" i="25"/>
  <c r="AK34" i="25"/>
  <c r="AL34" i="25"/>
  <c r="AM34" i="25"/>
  <c r="AN34" i="25"/>
  <c r="AO34" i="25"/>
  <c r="AP34" i="25"/>
  <c r="AQ34" i="25"/>
  <c r="AK35" i="25"/>
  <c r="AL35" i="25"/>
  <c r="AM35" i="25"/>
  <c r="AN35" i="25"/>
  <c r="AO35" i="25"/>
  <c r="AP35" i="25"/>
  <c r="AQ35" i="25"/>
  <c r="AK36" i="25"/>
  <c r="AL36" i="25"/>
  <c r="AM36" i="25"/>
  <c r="AN36" i="25"/>
  <c r="AO36" i="25"/>
  <c r="AP36" i="25"/>
  <c r="AQ36" i="25"/>
  <c r="AK37" i="25"/>
  <c r="AL37" i="25"/>
  <c r="AM37" i="25"/>
  <c r="AN37" i="25"/>
  <c r="AO37" i="25"/>
  <c r="AP37" i="25"/>
  <c r="AQ37" i="25"/>
  <c r="AK38" i="25"/>
  <c r="AL38" i="25"/>
  <c r="AM38" i="25"/>
  <c r="AN38" i="25"/>
  <c r="AO38" i="25"/>
  <c r="AP38" i="25"/>
  <c r="AQ38" i="25"/>
  <c r="AK39" i="25"/>
  <c r="AL39" i="25"/>
  <c r="AM39" i="25"/>
  <c r="AN39" i="25"/>
  <c r="AO39" i="25"/>
  <c r="AP39" i="25"/>
  <c r="AQ39" i="25"/>
  <c r="AK40" i="25"/>
  <c r="AL40" i="25"/>
  <c r="AM40" i="25"/>
  <c r="AN40" i="25"/>
  <c r="AO40" i="25"/>
  <c r="AP40" i="25"/>
  <c r="AQ40" i="25"/>
  <c r="AK41" i="25"/>
  <c r="AL41" i="25"/>
  <c r="AM41" i="25"/>
  <c r="AN41" i="25"/>
  <c r="AO41" i="25"/>
  <c r="AP41" i="25"/>
  <c r="AQ41" i="25"/>
  <c r="AK42" i="25"/>
  <c r="AL42" i="25"/>
  <c r="AM42" i="25"/>
  <c r="AN42" i="25"/>
  <c r="AO42" i="25"/>
  <c r="AP42" i="25"/>
  <c r="AQ42" i="25"/>
  <c r="AK43" i="25"/>
  <c r="AL43" i="25"/>
  <c r="AM43" i="25"/>
  <c r="AN43" i="25"/>
  <c r="AO43" i="25"/>
  <c r="AP43" i="25"/>
  <c r="AQ43" i="25"/>
  <c r="AK44" i="25"/>
  <c r="AL44" i="25"/>
  <c r="AM44" i="25"/>
  <c r="AN44" i="25"/>
  <c r="AO44" i="25"/>
  <c r="AP44" i="25"/>
  <c r="AQ44" i="25"/>
  <c r="AK45" i="25"/>
  <c r="AL45" i="25"/>
  <c r="AM45" i="25"/>
  <c r="AN45" i="25"/>
  <c r="AO45" i="25"/>
  <c r="AP45" i="25"/>
  <c r="AQ45" i="25"/>
  <c r="AK46" i="25"/>
  <c r="AL46" i="25"/>
  <c r="AM46" i="25"/>
  <c r="AN46" i="25"/>
  <c r="AO46" i="25"/>
  <c r="AP46" i="25"/>
  <c r="AQ46" i="25"/>
  <c r="AK47" i="25"/>
  <c r="AL47" i="25"/>
  <c r="AM47" i="25"/>
  <c r="AN47" i="25"/>
  <c r="AO47" i="25"/>
  <c r="AP47" i="25"/>
  <c r="AQ47" i="25"/>
  <c r="AK48" i="25"/>
  <c r="AL48" i="25"/>
  <c r="AM48" i="25"/>
  <c r="AN48" i="25"/>
  <c r="AO48" i="25"/>
  <c r="AP48" i="25"/>
  <c r="AQ48" i="25"/>
  <c r="AK49" i="25"/>
  <c r="AL49" i="25"/>
  <c r="AM49" i="25"/>
  <c r="AN49" i="25"/>
  <c r="AO49" i="25"/>
  <c r="AP49" i="25"/>
  <c r="AQ49" i="25"/>
  <c r="AK50" i="25"/>
  <c r="AL50" i="25"/>
  <c r="AM50" i="25"/>
  <c r="AN50" i="25"/>
  <c r="AO50" i="25"/>
  <c r="AP50" i="25"/>
  <c r="AQ50" i="25"/>
  <c r="AK51" i="25"/>
  <c r="AL51" i="25"/>
  <c r="AM51" i="25"/>
  <c r="AN51" i="25"/>
  <c r="AO51" i="25"/>
  <c r="AP51" i="25"/>
  <c r="AQ51" i="25"/>
  <c r="AK52" i="25"/>
  <c r="AL52" i="25"/>
  <c r="AM52" i="25"/>
  <c r="AN52" i="25"/>
  <c r="AO52" i="25"/>
  <c r="AP52" i="25"/>
  <c r="AQ52" i="25"/>
  <c r="AK53" i="25"/>
  <c r="AL53" i="25"/>
  <c r="AM53" i="25"/>
  <c r="AN53" i="25"/>
  <c r="AO53" i="25"/>
  <c r="AP53" i="25"/>
  <c r="AQ53" i="25"/>
  <c r="AK54" i="25"/>
  <c r="AL54" i="25"/>
  <c r="AM54" i="25"/>
  <c r="AN54" i="25"/>
  <c r="AO54" i="25"/>
  <c r="AP54" i="25"/>
  <c r="AQ54" i="25"/>
  <c r="AK55" i="25"/>
  <c r="AL55" i="25"/>
  <c r="AM55" i="25"/>
  <c r="AN55" i="25"/>
  <c r="AO55" i="25"/>
  <c r="AP55" i="25"/>
  <c r="AQ55" i="25"/>
  <c r="AK56" i="25"/>
  <c r="AL56" i="25"/>
  <c r="AM56" i="25"/>
  <c r="AN56" i="25"/>
  <c r="AO56" i="25"/>
  <c r="AP56" i="25"/>
  <c r="AQ56" i="25"/>
  <c r="AK57" i="25"/>
  <c r="AL57" i="25"/>
  <c r="AM57" i="25"/>
  <c r="AN57" i="25"/>
  <c r="AO57" i="25"/>
  <c r="AP57" i="25"/>
  <c r="AQ57" i="25"/>
  <c r="AK58" i="25"/>
  <c r="AL58" i="25"/>
  <c r="AM58" i="25"/>
  <c r="AN58" i="25"/>
  <c r="AO58" i="25"/>
  <c r="AP58" i="25"/>
  <c r="AQ58" i="25"/>
  <c r="AK59" i="25"/>
  <c r="AL59" i="25"/>
  <c r="AM59" i="25"/>
  <c r="AN59" i="25"/>
  <c r="AO59" i="25"/>
  <c r="AP59" i="25"/>
  <c r="AQ59" i="25"/>
  <c r="AK60" i="25"/>
  <c r="AL60" i="25"/>
  <c r="AM60" i="25"/>
  <c r="AN60" i="25"/>
  <c r="AO60" i="25"/>
  <c r="AP60" i="25"/>
  <c r="AQ60" i="25"/>
  <c r="AK61" i="25"/>
  <c r="AL61" i="25"/>
  <c r="AM61" i="25"/>
  <c r="AN61" i="25"/>
  <c r="AO61" i="25"/>
  <c r="AP61" i="25"/>
  <c r="AQ61" i="25"/>
  <c r="AK62" i="25"/>
  <c r="AL62" i="25"/>
  <c r="AM62" i="25"/>
  <c r="AN62" i="25"/>
  <c r="AO62" i="25"/>
  <c r="AP62" i="25"/>
  <c r="AQ62" i="25"/>
  <c r="AK63" i="25"/>
  <c r="AL63" i="25"/>
  <c r="AM63" i="25"/>
  <c r="AN63" i="25"/>
  <c r="AO63" i="25"/>
  <c r="AP63" i="25"/>
  <c r="AQ63" i="25"/>
  <c r="AK64" i="25"/>
  <c r="AL64" i="25"/>
  <c r="AM64" i="25"/>
  <c r="AN64" i="25"/>
  <c r="AO64" i="25"/>
  <c r="AP64" i="25"/>
  <c r="AQ64" i="25"/>
  <c r="AK65" i="25"/>
  <c r="AL65" i="25"/>
  <c r="AM65" i="25"/>
  <c r="AN65" i="25"/>
  <c r="AO65" i="25"/>
  <c r="AP65" i="25"/>
  <c r="AQ65" i="25"/>
  <c r="AK66" i="25"/>
  <c r="AL66" i="25"/>
  <c r="AM66" i="25"/>
  <c r="AN66" i="25"/>
  <c r="AO66" i="25"/>
  <c r="AP66" i="25"/>
  <c r="AQ66" i="25"/>
  <c r="AL2" i="25"/>
  <c r="AM2" i="25"/>
  <c r="AN2" i="25"/>
  <c r="AO2" i="25"/>
  <c r="AP2" i="25"/>
  <c r="AQ2" i="25"/>
  <c r="AK2" i="25"/>
  <c r="AN4" i="24"/>
  <c r="AO4" i="24"/>
  <c r="AP4" i="24"/>
  <c r="AQ4" i="24"/>
  <c r="AR4" i="24"/>
  <c r="AS4" i="24"/>
  <c r="AT4" i="24"/>
  <c r="AN5" i="24"/>
  <c r="AO5" i="24"/>
  <c r="AP5" i="24"/>
  <c r="AQ5" i="24"/>
  <c r="AR5" i="24"/>
  <c r="AS5" i="24"/>
  <c r="AT5" i="24"/>
  <c r="AN6" i="24"/>
  <c r="AO6" i="24"/>
  <c r="AP6" i="24"/>
  <c r="AQ6" i="24"/>
  <c r="AR6" i="24"/>
  <c r="AS6" i="24"/>
  <c r="AT6" i="24"/>
  <c r="AN7" i="24"/>
  <c r="AO7" i="24"/>
  <c r="AP7" i="24"/>
  <c r="AQ7" i="24"/>
  <c r="AR7" i="24"/>
  <c r="AS7" i="24"/>
  <c r="AT7" i="24"/>
  <c r="AN8" i="24"/>
  <c r="AO8" i="24"/>
  <c r="AP8" i="24"/>
  <c r="AQ8" i="24"/>
  <c r="AR8" i="24"/>
  <c r="AS8" i="24"/>
  <c r="AT8" i="24"/>
  <c r="AN9" i="24"/>
  <c r="AO9" i="24"/>
  <c r="AP9" i="24"/>
  <c r="AQ9" i="24"/>
  <c r="AR9" i="24"/>
  <c r="AS9" i="24"/>
  <c r="AT9" i="24"/>
  <c r="AN10" i="24"/>
  <c r="AO10" i="24"/>
  <c r="AP10" i="24"/>
  <c r="AQ10" i="24"/>
  <c r="AR10" i="24"/>
  <c r="AS10" i="24"/>
  <c r="AT10" i="24"/>
  <c r="AN11" i="24"/>
  <c r="AO11" i="24"/>
  <c r="AP11" i="24"/>
  <c r="AQ11" i="24"/>
  <c r="AR11" i="24"/>
  <c r="AS11" i="24"/>
  <c r="AT11" i="24"/>
  <c r="AN12" i="24"/>
  <c r="AO12" i="24"/>
  <c r="AP12" i="24"/>
  <c r="AQ12" i="24"/>
  <c r="AR12" i="24"/>
  <c r="AS12" i="24"/>
  <c r="AT12" i="24"/>
  <c r="AN13" i="24"/>
  <c r="AO13" i="24"/>
  <c r="AP13" i="24"/>
  <c r="AQ13" i="24"/>
  <c r="AR13" i="24"/>
  <c r="AS13" i="24"/>
  <c r="AT13" i="24"/>
  <c r="AN14" i="24"/>
  <c r="AO14" i="24"/>
  <c r="AP14" i="24"/>
  <c r="AQ14" i="24"/>
  <c r="AR14" i="24"/>
  <c r="AS14" i="24"/>
  <c r="AT14" i="24"/>
  <c r="AN15" i="24"/>
  <c r="AO15" i="24"/>
  <c r="AP15" i="24"/>
  <c r="AQ15" i="24"/>
  <c r="AR15" i="24"/>
  <c r="AS15" i="24"/>
  <c r="AT15" i="24"/>
  <c r="AN16" i="24"/>
  <c r="AO16" i="24"/>
  <c r="AP16" i="24"/>
  <c r="AQ16" i="24"/>
  <c r="AR16" i="24"/>
  <c r="AS16" i="24"/>
  <c r="AT16" i="24"/>
  <c r="AN17" i="24"/>
  <c r="AO17" i="24"/>
  <c r="AP17" i="24"/>
  <c r="AQ17" i="24"/>
  <c r="AR17" i="24"/>
  <c r="AS17" i="24"/>
  <c r="AT17" i="24"/>
  <c r="AN18" i="24"/>
  <c r="AO18" i="24"/>
  <c r="AP18" i="24"/>
  <c r="AQ18" i="24"/>
  <c r="AR18" i="24"/>
  <c r="AS18" i="24"/>
  <c r="AT18" i="24"/>
  <c r="AN19" i="24"/>
  <c r="AO19" i="24"/>
  <c r="AP19" i="24"/>
  <c r="AQ19" i="24"/>
  <c r="AR19" i="24"/>
  <c r="AS19" i="24"/>
  <c r="AT19" i="24"/>
  <c r="AN20" i="24"/>
  <c r="AO20" i="24"/>
  <c r="AP20" i="24"/>
  <c r="AQ20" i="24"/>
  <c r="AR20" i="24"/>
  <c r="AS20" i="24"/>
  <c r="AT20" i="24"/>
  <c r="AN21" i="24"/>
  <c r="AO21" i="24"/>
  <c r="AP21" i="24"/>
  <c r="AQ21" i="24"/>
  <c r="AR21" i="24"/>
  <c r="AS21" i="24"/>
  <c r="AT21" i="24"/>
  <c r="AN22" i="24"/>
  <c r="AO22" i="24"/>
  <c r="AP22" i="24"/>
  <c r="AQ22" i="24"/>
  <c r="AR22" i="24"/>
  <c r="AS22" i="24"/>
  <c r="AT22" i="24"/>
  <c r="AN23" i="24"/>
  <c r="AO23" i="24"/>
  <c r="AP23" i="24"/>
  <c r="AQ23" i="24"/>
  <c r="AR23" i="24"/>
  <c r="AS23" i="24"/>
  <c r="AT23" i="24"/>
  <c r="AN24" i="24"/>
  <c r="AO24" i="24"/>
  <c r="AP24" i="24"/>
  <c r="AQ24" i="24"/>
  <c r="AR24" i="24"/>
  <c r="AS24" i="24"/>
  <c r="AT24" i="24"/>
  <c r="AN25" i="24"/>
  <c r="AO25" i="24"/>
  <c r="AP25" i="24"/>
  <c r="AQ25" i="24"/>
  <c r="AR25" i="24"/>
  <c r="AS25" i="24"/>
  <c r="AT25" i="24"/>
  <c r="AN26" i="24"/>
  <c r="AO26" i="24"/>
  <c r="AP26" i="24"/>
  <c r="AQ26" i="24"/>
  <c r="AR26" i="24"/>
  <c r="AS26" i="24"/>
  <c r="AT26" i="24"/>
  <c r="AN27" i="24"/>
  <c r="AO27" i="24"/>
  <c r="AP27" i="24"/>
  <c r="AQ27" i="24"/>
  <c r="AR27" i="24"/>
  <c r="AS27" i="24"/>
  <c r="AT27" i="24"/>
  <c r="AN28" i="24"/>
  <c r="AO28" i="24"/>
  <c r="AP28" i="24"/>
  <c r="AQ28" i="24"/>
  <c r="AR28" i="24"/>
  <c r="AS28" i="24"/>
  <c r="AT28" i="24"/>
  <c r="AN29" i="24"/>
  <c r="AO29" i="24"/>
  <c r="AP29" i="24"/>
  <c r="AQ29" i="24"/>
  <c r="AR29" i="24"/>
  <c r="AS29" i="24"/>
  <c r="AT29" i="24"/>
  <c r="AN30" i="24"/>
  <c r="AO30" i="24"/>
  <c r="AP30" i="24"/>
  <c r="AQ30" i="24"/>
  <c r="AR30" i="24"/>
  <c r="AS30" i="24"/>
  <c r="AT30" i="24"/>
  <c r="AN31" i="24"/>
  <c r="AO31" i="24"/>
  <c r="AP31" i="24"/>
  <c r="AQ31" i="24"/>
  <c r="AR31" i="24"/>
  <c r="AS31" i="24"/>
  <c r="AT31" i="24"/>
  <c r="AN32" i="24"/>
  <c r="AO32" i="24"/>
  <c r="AP32" i="24"/>
  <c r="AQ32" i="24"/>
  <c r="AR32" i="24"/>
  <c r="AS32" i="24"/>
  <c r="AT32" i="24"/>
  <c r="AN33" i="24"/>
  <c r="AO33" i="24"/>
  <c r="AP33" i="24"/>
  <c r="AQ33" i="24"/>
  <c r="AR33" i="24"/>
  <c r="AS33" i="24"/>
  <c r="AT33" i="24"/>
  <c r="AN34" i="24"/>
  <c r="AO34" i="24"/>
  <c r="AP34" i="24"/>
  <c r="AQ34" i="24"/>
  <c r="AR34" i="24"/>
  <c r="AS34" i="24"/>
  <c r="AT34" i="24"/>
  <c r="AN35" i="24"/>
  <c r="AO35" i="24"/>
  <c r="AP35" i="24"/>
  <c r="AQ35" i="24"/>
  <c r="AR35" i="24"/>
  <c r="AS35" i="24"/>
  <c r="AT35" i="24"/>
  <c r="AN36" i="24"/>
  <c r="AO36" i="24"/>
  <c r="AP36" i="24"/>
  <c r="AQ36" i="24"/>
  <c r="AR36" i="24"/>
  <c r="AS36" i="24"/>
  <c r="AT36" i="24"/>
  <c r="AN37" i="24"/>
  <c r="AO37" i="24"/>
  <c r="AP37" i="24"/>
  <c r="AQ37" i="24"/>
  <c r="AR37" i="24"/>
  <c r="AS37" i="24"/>
  <c r="AT37" i="24"/>
  <c r="AN38" i="24"/>
  <c r="AO38" i="24"/>
  <c r="AP38" i="24"/>
  <c r="AQ38" i="24"/>
  <c r="AR38" i="24"/>
  <c r="AS38" i="24"/>
  <c r="AT38" i="24"/>
  <c r="AN39" i="24"/>
  <c r="AO39" i="24"/>
  <c r="AP39" i="24"/>
  <c r="AQ39" i="24"/>
  <c r="AR39" i="24"/>
  <c r="AS39" i="24"/>
  <c r="AT39" i="24"/>
  <c r="AN40" i="24"/>
  <c r="AO40" i="24"/>
  <c r="AP40" i="24"/>
  <c r="AQ40" i="24"/>
  <c r="AR40" i="24"/>
  <c r="AS40" i="24"/>
  <c r="AT40" i="24"/>
  <c r="AN41" i="24"/>
  <c r="AO41" i="24"/>
  <c r="AP41" i="24"/>
  <c r="AQ41" i="24"/>
  <c r="AR41" i="24"/>
  <c r="AS41" i="24"/>
  <c r="AT41" i="24"/>
  <c r="AN42" i="24"/>
  <c r="AO42" i="24"/>
  <c r="AP42" i="24"/>
  <c r="AQ42" i="24"/>
  <c r="AR42" i="24"/>
  <c r="AS42" i="24"/>
  <c r="AT42" i="24"/>
  <c r="AN43" i="24"/>
  <c r="AO43" i="24"/>
  <c r="AP43" i="24"/>
  <c r="AQ43" i="24"/>
  <c r="AR43" i="24"/>
  <c r="AS43" i="24"/>
  <c r="AT43" i="24"/>
  <c r="AN44" i="24"/>
  <c r="AO44" i="24"/>
  <c r="AP44" i="24"/>
  <c r="AQ44" i="24"/>
  <c r="AR44" i="24"/>
  <c r="AS44" i="24"/>
  <c r="AT44" i="24"/>
  <c r="AN45" i="24"/>
  <c r="AO45" i="24"/>
  <c r="AP45" i="24"/>
  <c r="AQ45" i="24"/>
  <c r="AR45" i="24"/>
  <c r="AS45" i="24"/>
  <c r="AT45" i="24"/>
  <c r="AN46" i="24"/>
  <c r="AO46" i="24"/>
  <c r="AP46" i="24"/>
  <c r="AQ46" i="24"/>
  <c r="AR46" i="24"/>
  <c r="AS46" i="24"/>
  <c r="AT46" i="24"/>
  <c r="AN47" i="24"/>
  <c r="AO47" i="24"/>
  <c r="AP47" i="24"/>
  <c r="AQ47" i="24"/>
  <c r="AR47" i="24"/>
  <c r="AS47" i="24"/>
  <c r="AT47" i="24"/>
  <c r="AN48" i="24"/>
  <c r="AO48" i="24"/>
  <c r="AP48" i="24"/>
  <c r="AQ48" i="24"/>
  <c r="AR48" i="24"/>
  <c r="AS48" i="24"/>
  <c r="AT48" i="24"/>
  <c r="AN49" i="24"/>
  <c r="AO49" i="24"/>
  <c r="AP49" i="24"/>
  <c r="AQ49" i="24"/>
  <c r="AR49" i="24"/>
  <c r="AS49" i="24"/>
  <c r="AT49" i="24"/>
  <c r="AN50" i="24"/>
  <c r="AO50" i="24"/>
  <c r="AP50" i="24"/>
  <c r="AQ50" i="24"/>
  <c r="AR50" i="24"/>
  <c r="AS50" i="24"/>
  <c r="AT50" i="24"/>
  <c r="AN51" i="24"/>
  <c r="AO51" i="24"/>
  <c r="AP51" i="24"/>
  <c r="AQ51" i="24"/>
  <c r="AR51" i="24"/>
  <c r="AS51" i="24"/>
  <c r="AT51" i="24"/>
  <c r="AN52" i="24"/>
  <c r="AO52" i="24"/>
  <c r="AP52" i="24"/>
  <c r="AQ52" i="24"/>
  <c r="AR52" i="24"/>
  <c r="AS52" i="24"/>
  <c r="AT52" i="24"/>
  <c r="AN53" i="24"/>
  <c r="AO53" i="24"/>
  <c r="AP53" i="24"/>
  <c r="AQ53" i="24"/>
  <c r="AR53" i="24"/>
  <c r="AS53" i="24"/>
  <c r="AT53" i="24"/>
  <c r="AN54" i="24"/>
  <c r="AO54" i="24"/>
  <c r="AP54" i="24"/>
  <c r="AQ54" i="24"/>
  <c r="AR54" i="24"/>
  <c r="AS54" i="24"/>
  <c r="AT54" i="24"/>
  <c r="AN55" i="24"/>
  <c r="AO55" i="24"/>
  <c r="AP55" i="24"/>
  <c r="AQ55" i="24"/>
  <c r="AR55" i="24"/>
  <c r="AS55" i="24"/>
  <c r="AT55" i="24"/>
  <c r="AN56" i="24"/>
  <c r="AO56" i="24"/>
  <c r="AP56" i="24"/>
  <c r="AQ56" i="24"/>
  <c r="AR56" i="24"/>
  <c r="AS56" i="24"/>
  <c r="AT56" i="24"/>
  <c r="AN57" i="24"/>
  <c r="AO57" i="24"/>
  <c r="AP57" i="24"/>
  <c r="AQ57" i="24"/>
  <c r="AR57" i="24"/>
  <c r="AS57" i="24"/>
  <c r="AT57" i="24"/>
  <c r="AN58" i="24"/>
  <c r="AO58" i="24"/>
  <c r="AP58" i="24"/>
  <c r="AQ58" i="24"/>
  <c r="AR58" i="24"/>
  <c r="AS58" i="24"/>
  <c r="AT58" i="24"/>
  <c r="AN59" i="24"/>
  <c r="AO59" i="24"/>
  <c r="AP59" i="24"/>
  <c r="AQ59" i="24"/>
  <c r="AR59" i="24"/>
  <c r="AS59" i="24"/>
  <c r="AT59" i="24"/>
  <c r="AN60" i="24"/>
  <c r="AO60" i="24"/>
  <c r="AP60" i="24"/>
  <c r="AQ60" i="24"/>
  <c r="AR60" i="24"/>
  <c r="AS60" i="24"/>
  <c r="AT60" i="24"/>
  <c r="AN61" i="24"/>
  <c r="AO61" i="24"/>
  <c r="AP61" i="24"/>
  <c r="AQ61" i="24"/>
  <c r="AR61" i="24"/>
  <c r="AS61" i="24"/>
  <c r="AT61" i="24"/>
  <c r="AN62" i="24"/>
  <c r="AO62" i="24"/>
  <c r="AP62" i="24"/>
  <c r="AQ62" i="24"/>
  <c r="AR62" i="24"/>
  <c r="AS62" i="24"/>
  <c r="AT62" i="24"/>
  <c r="AN63" i="24"/>
  <c r="AO63" i="24"/>
  <c r="AP63" i="24"/>
  <c r="AQ63" i="24"/>
  <c r="AR63" i="24"/>
  <c r="AS63" i="24"/>
  <c r="AT63" i="24"/>
  <c r="AN64" i="24"/>
  <c r="AO64" i="24"/>
  <c r="AP64" i="24"/>
  <c r="AQ64" i="24"/>
  <c r="AR64" i="24"/>
  <c r="AS64" i="24"/>
  <c r="AT64" i="24"/>
  <c r="AN65" i="24"/>
  <c r="AO65" i="24"/>
  <c r="AP65" i="24"/>
  <c r="AQ65" i="24"/>
  <c r="AR65" i="24"/>
  <c r="AS65" i="24"/>
  <c r="AT65" i="24"/>
  <c r="AN66" i="24"/>
  <c r="AO66" i="24"/>
  <c r="AP66" i="24"/>
  <c r="AQ66" i="24"/>
  <c r="AR66" i="24"/>
  <c r="AS66" i="24"/>
  <c r="AT66" i="24"/>
  <c r="AN67" i="24"/>
  <c r="AO67" i="24"/>
  <c r="AP67" i="24"/>
  <c r="AQ67" i="24"/>
  <c r="AR67" i="24"/>
  <c r="AS67" i="24"/>
  <c r="AT67" i="24"/>
  <c r="AN68" i="24"/>
  <c r="AO68" i="24"/>
  <c r="AP68" i="24"/>
  <c r="AQ68" i="24"/>
  <c r="AR68" i="24"/>
  <c r="AS68" i="24"/>
  <c r="AT68" i="24"/>
  <c r="AN69" i="24"/>
  <c r="AO69" i="24"/>
  <c r="AP69" i="24"/>
  <c r="AQ69" i="24"/>
  <c r="AR69" i="24"/>
  <c r="AS69" i="24"/>
  <c r="AT69" i="24"/>
  <c r="AN70" i="24"/>
  <c r="AO70" i="24"/>
  <c r="AP70" i="24"/>
  <c r="AQ70" i="24"/>
  <c r="AR70" i="24"/>
  <c r="AS70" i="24"/>
  <c r="AT70" i="24"/>
  <c r="AN71" i="24"/>
  <c r="AO71" i="24"/>
  <c r="AP71" i="24"/>
  <c r="AQ71" i="24"/>
  <c r="AR71" i="24"/>
  <c r="AS71" i="24"/>
  <c r="AT71" i="24"/>
  <c r="AO3" i="24"/>
  <c r="AP3" i="24"/>
  <c r="AQ3" i="24"/>
  <c r="AR3" i="24"/>
  <c r="AS3" i="24"/>
  <c r="AT3" i="24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3" i="9"/>
  <c r="AN8" i="10" l="1"/>
  <c r="AO8" i="10"/>
  <c r="AP8" i="10"/>
  <c r="AQ8" i="10"/>
  <c r="AR8" i="10"/>
  <c r="AN7" i="10"/>
  <c r="AU7" i="10" s="1"/>
  <c r="AO7" i="10"/>
  <c r="AP7" i="10"/>
  <c r="AQ7" i="10"/>
  <c r="AR7" i="10"/>
  <c r="AN4" i="10"/>
  <c r="AO4" i="10"/>
  <c r="AP4" i="10"/>
  <c r="AQ4" i="10"/>
  <c r="AR4" i="10"/>
  <c r="AN5" i="10"/>
  <c r="AO5" i="10"/>
  <c r="AP5" i="10"/>
  <c r="AQ5" i="10"/>
  <c r="AR5" i="10"/>
  <c r="AN6" i="10"/>
  <c r="AO6" i="10"/>
  <c r="AP6" i="10"/>
  <c r="AQ6" i="10"/>
  <c r="AR6" i="10"/>
  <c r="AO3" i="10"/>
  <c r="AP3" i="10"/>
  <c r="AQ3" i="10"/>
  <c r="AR3" i="10"/>
  <c r="AN3" i="10"/>
  <c r="E2" i="9" l="1"/>
  <c r="D2" i="9"/>
  <c r="C2" i="9"/>
  <c r="B2" i="9"/>
  <c r="F2" i="9" l="1"/>
  <c r="E2" i="8"/>
  <c r="D2" i="8"/>
  <c r="C2" i="8"/>
  <c r="B2" i="8"/>
  <c r="F2" i="8" s="1"/>
  <c r="E2" i="7"/>
  <c r="D2" i="7"/>
  <c r="C2" i="7"/>
  <c r="B2" i="7"/>
  <c r="F2" i="7" l="1"/>
  <c r="E2" i="6"/>
  <c r="D2" i="6"/>
  <c r="C2" i="6"/>
  <c r="B2" i="6"/>
  <c r="E2" i="3" l="1"/>
  <c r="D2" i="3"/>
  <c r="C2" i="3"/>
  <c r="B2" i="3"/>
  <c r="F2" i="3" l="1"/>
  <c r="E2" i="2"/>
  <c r="D2" i="2"/>
  <c r="C2" i="2"/>
  <c r="B2" i="2"/>
  <c r="F2" i="2" l="1"/>
  <c r="AV11" i="10"/>
  <c r="AW11" i="10"/>
  <c r="AX11" i="10"/>
  <c r="AU12" i="10"/>
  <c r="AV12" i="10"/>
  <c r="AW12" i="10"/>
  <c r="AX12" i="10"/>
  <c r="AU13" i="10"/>
  <c r="AV13" i="10"/>
  <c r="AW13" i="10"/>
  <c r="AX13" i="10"/>
  <c r="AY7" i="10"/>
  <c r="AV3" i="10"/>
  <c r="AW3" i="10"/>
  <c r="AX3" i="10"/>
  <c r="AY3" i="10"/>
  <c r="AV8" i="10"/>
  <c r="AW8" i="10"/>
  <c r="AX8" i="10"/>
  <c r="AY8" i="10"/>
  <c r="AV7" i="10"/>
  <c r="AW7" i="10"/>
  <c r="AX7" i="10"/>
  <c r="AV4" i="10"/>
  <c r="AW4" i="10"/>
  <c r="AX4" i="10"/>
  <c r="AY4" i="10"/>
  <c r="AV5" i="10"/>
  <c r="AW5" i="10"/>
  <c r="AX5" i="10"/>
  <c r="AY5" i="10"/>
  <c r="AV6" i="10"/>
  <c r="AW6" i="10"/>
  <c r="AX6" i="10"/>
  <c r="AY6" i="10"/>
  <c r="AU8" i="10"/>
  <c r="AU4" i="10"/>
  <c r="AU5" i="10"/>
  <c r="AU6" i="10"/>
  <c r="AU3" i="10"/>
  <c r="I3" i="9" l="1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J2" i="9"/>
  <c r="K2" i="9"/>
  <c r="L2" i="9"/>
  <c r="M2" i="9"/>
  <c r="I2" i="9"/>
  <c r="J2" i="7"/>
  <c r="K2" i="7"/>
  <c r="L2" i="7"/>
  <c r="M2" i="7"/>
  <c r="I2" i="7"/>
  <c r="J2" i="8"/>
  <c r="K2" i="8"/>
  <c r="L2" i="8"/>
  <c r="M2" i="8"/>
  <c r="I2" i="8"/>
  <c r="K3" i="11"/>
  <c r="L3" i="11"/>
  <c r="M3" i="11"/>
  <c r="N3" i="11"/>
  <c r="O3" i="11"/>
  <c r="P3" i="11"/>
  <c r="Q3" i="11"/>
  <c r="K4" i="11"/>
  <c r="L4" i="11"/>
  <c r="M4" i="11"/>
  <c r="N4" i="11"/>
  <c r="O4" i="11"/>
  <c r="P4" i="11"/>
  <c r="Q4" i="11"/>
  <c r="K5" i="11"/>
  <c r="L5" i="11"/>
  <c r="M5" i="11"/>
  <c r="N5" i="11"/>
  <c r="O5" i="11"/>
  <c r="P5" i="11"/>
  <c r="Q5" i="11"/>
  <c r="K6" i="11"/>
  <c r="L6" i="11"/>
  <c r="M6" i="11"/>
  <c r="N6" i="11"/>
  <c r="O6" i="11"/>
  <c r="P6" i="11"/>
  <c r="Q6" i="11"/>
  <c r="K7" i="11"/>
  <c r="L7" i="11"/>
  <c r="M7" i="11"/>
  <c r="N7" i="11"/>
  <c r="O7" i="11"/>
  <c r="P7" i="11"/>
  <c r="Q7" i="11"/>
  <c r="K8" i="11"/>
  <c r="L8" i="11"/>
  <c r="M8" i="11"/>
  <c r="N8" i="11"/>
  <c r="O8" i="11"/>
  <c r="P8" i="11"/>
  <c r="Q8" i="11"/>
  <c r="K9" i="11"/>
  <c r="L9" i="11"/>
  <c r="M9" i="11"/>
  <c r="N9" i="11"/>
  <c r="O9" i="11"/>
  <c r="P9" i="11"/>
  <c r="Q9" i="11"/>
  <c r="K10" i="11"/>
  <c r="L10" i="11"/>
  <c r="M10" i="11"/>
  <c r="N10" i="11"/>
  <c r="O10" i="11"/>
  <c r="P10" i="11"/>
  <c r="Q10" i="11"/>
  <c r="K11" i="11"/>
  <c r="L11" i="11"/>
  <c r="M11" i="11"/>
  <c r="N11" i="11"/>
  <c r="O11" i="11"/>
  <c r="P11" i="11"/>
  <c r="Q11" i="11"/>
  <c r="K12" i="11"/>
  <c r="L12" i="11"/>
  <c r="M12" i="11"/>
  <c r="N12" i="11"/>
  <c r="O12" i="11"/>
  <c r="P12" i="11"/>
  <c r="Q12" i="11"/>
  <c r="K13" i="11"/>
  <c r="L13" i="11"/>
  <c r="M13" i="11"/>
  <c r="N13" i="11"/>
  <c r="O13" i="11"/>
  <c r="P13" i="11"/>
  <c r="Q13" i="11"/>
  <c r="K14" i="11"/>
  <c r="L14" i="11"/>
  <c r="M14" i="11"/>
  <c r="N14" i="11"/>
  <c r="O14" i="11"/>
  <c r="P14" i="11"/>
  <c r="Q14" i="11"/>
  <c r="K15" i="11"/>
  <c r="L15" i="11"/>
  <c r="M15" i="11"/>
  <c r="N15" i="11"/>
  <c r="O15" i="11"/>
  <c r="P15" i="11"/>
  <c r="Q15" i="11"/>
  <c r="K16" i="11"/>
  <c r="L16" i="11"/>
  <c r="M16" i="11"/>
  <c r="N16" i="11"/>
  <c r="O16" i="11"/>
  <c r="P16" i="11"/>
  <c r="Q16" i="11"/>
  <c r="K17" i="11"/>
  <c r="L17" i="11"/>
  <c r="M17" i="11"/>
  <c r="N17" i="11"/>
  <c r="O17" i="11"/>
  <c r="P17" i="11"/>
  <c r="Q17" i="11"/>
  <c r="K18" i="11"/>
  <c r="L18" i="11"/>
  <c r="M18" i="11"/>
  <c r="N18" i="11"/>
  <c r="O18" i="11"/>
  <c r="P18" i="11"/>
  <c r="Q18" i="11"/>
  <c r="K19" i="11"/>
  <c r="L19" i="11"/>
  <c r="M19" i="11"/>
  <c r="N19" i="11"/>
  <c r="O19" i="11"/>
  <c r="P19" i="11"/>
  <c r="Q19" i="11"/>
  <c r="K20" i="11"/>
  <c r="L20" i="11"/>
  <c r="M20" i="11"/>
  <c r="N20" i="11"/>
  <c r="O20" i="11"/>
  <c r="P20" i="11"/>
  <c r="Q20" i="11"/>
  <c r="K21" i="11"/>
  <c r="L21" i="11"/>
  <c r="M21" i="11"/>
  <c r="N21" i="11"/>
  <c r="O21" i="11"/>
  <c r="P21" i="11"/>
  <c r="Q21" i="11"/>
  <c r="K22" i="11"/>
  <c r="L22" i="11"/>
  <c r="M22" i="11"/>
  <c r="N22" i="11"/>
  <c r="O22" i="11"/>
  <c r="P22" i="11"/>
  <c r="Q22" i="11"/>
  <c r="K23" i="11"/>
  <c r="L23" i="11"/>
  <c r="M23" i="11"/>
  <c r="N23" i="11"/>
  <c r="O23" i="11"/>
  <c r="P23" i="11"/>
  <c r="Q23" i="11"/>
  <c r="K24" i="11"/>
  <c r="L24" i="11"/>
  <c r="M24" i="11"/>
  <c r="N24" i="11"/>
  <c r="O24" i="11"/>
  <c r="P24" i="11"/>
  <c r="Q24" i="11"/>
  <c r="K25" i="11"/>
  <c r="L25" i="11"/>
  <c r="M25" i="11"/>
  <c r="N25" i="11"/>
  <c r="O25" i="11"/>
  <c r="P25" i="11"/>
  <c r="Q25" i="11"/>
  <c r="K26" i="11"/>
  <c r="L26" i="11"/>
  <c r="M26" i="11"/>
  <c r="N26" i="11"/>
  <c r="O26" i="11"/>
  <c r="P26" i="11"/>
  <c r="Q26" i="11"/>
  <c r="K27" i="11"/>
  <c r="L27" i="11"/>
  <c r="M27" i="11"/>
  <c r="N27" i="11"/>
  <c r="O27" i="11"/>
  <c r="P27" i="11"/>
  <c r="Q27" i="11"/>
  <c r="K28" i="11"/>
  <c r="L28" i="11"/>
  <c r="M28" i="11"/>
  <c r="N28" i="11"/>
  <c r="O28" i="11"/>
  <c r="P28" i="11"/>
  <c r="Q28" i="11"/>
  <c r="K29" i="11"/>
  <c r="L29" i="11"/>
  <c r="M29" i="11"/>
  <c r="N29" i="11"/>
  <c r="O29" i="11"/>
  <c r="P29" i="11"/>
  <c r="Q29" i="11"/>
  <c r="K30" i="11"/>
  <c r="L30" i="11"/>
  <c r="M30" i="11"/>
  <c r="N30" i="11"/>
  <c r="O30" i="11"/>
  <c r="P30" i="11"/>
  <c r="Q30" i="11"/>
  <c r="K31" i="11"/>
  <c r="L31" i="11"/>
  <c r="M31" i="11"/>
  <c r="N31" i="11"/>
  <c r="O31" i="11"/>
  <c r="P31" i="11"/>
  <c r="Q31" i="11"/>
  <c r="K32" i="11"/>
  <c r="L32" i="11"/>
  <c r="M32" i="11"/>
  <c r="N32" i="11"/>
  <c r="O32" i="11"/>
  <c r="P32" i="11"/>
  <c r="Q32" i="11"/>
  <c r="K33" i="11"/>
  <c r="L33" i="11"/>
  <c r="M33" i="11"/>
  <c r="N33" i="11"/>
  <c r="O33" i="11"/>
  <c r="P33" i="11"/>
  <c r="Q33" i="11"/>
  <c r="K34" i="11"/>
  <c r="L34" i="11"/>
  <c r="M34" i="11"/>
  <c r="N34" i="11"/>
  <c r="O34" i="11"/>
  <c r="P34" i="11"/>
  <c r="Q34" i="11"/>
  <c r="K35" i="11"/>
  <c r="L35" i="11"/>
  <c r="M35" i="11"/>
  <c r="N35" i="11"/>
  <c r="O35" i="11"/>
  <c r="P35" i="11"/>
  <c r="Q35" i="11"/>
  <c r="K36" i="11"/>
  <c r="L36" i="11"/>
  <c r="M36" i="11"/>
  <c r="N36" i="11"/>
  <c r="O36" i="11"/>
  <c r="P36" i="11"/>
  <c r="Q36" i="11"/>
  <c r="K37" i="11"/>
  <c r="L37" i="11"/>
  <c r="M37" i="11"/>
  <c r="N37" i="11"/>
  <c r="O37" i="11"/>
  <c r="P37" i="11"/>
  <c r="Q37" i="11"/>
  <c r="K38" i="11"/>
  <c r="L38" i="11"/>
  <c r="M38" i="11"/>
  <c r="N38" i="11"/>
  <c r="O38" i="11"/>
  <c r="P38" i="11"/>
  <c r="Q38" i="11"/>
  <c r="K39" i="11"/>
  <c r="L39" i="11"/>
  <c r="M39" i="11"/>
  <c r="N39" i="11"/>
  <c r="O39" i="11"/>
  <c r="P39" i="11"/>
  <c r="Q39" i="11"/>
  <c r="K40" i="11"/>
  <c r="L40" i="11"/>
  <c r="M40" i="11"/>
  <c r="N40" i="11"/>
  <c r="O40" i="11"/>
  <c r="P40" i="11"/>
  <c r="Q40" i="11"/>
  <c r="K41" i="11"/>
  <c r="L41" i="11"/>
  <c r="M41" i="11"/>
  <c r="N41" i="11"/>
  <c r="O41" i="11"/>
  <c r="P41" i="11"/>
  <c r="Q41" i="11"/>
  <c r="K42" i="11"/>
  <c r="L42" i="11"/>
  <c r="M42" i="11"/>
  <c r="N42" i="11"/>
  <c r="O42" i="11"/>
  <c r="P42" i="11"/>
  <c r="Q42" i="11"/>
  <c r="K43" i="11"/>
  <c r="L43" i="11"/>
  <c r="M43" i="11"/>
  <c r="N43" i="11"/>
  <c r="O43" i="11"/>
  <c r="P43" i="11"/>
  <c r="Q43" i="11"/>
  <c r="K44" i="11"/>
  <c r="L44" i="11"/>
  <c r="M44" i="11"/>
  <c r="N44" i="11"/>
  <c r="O44" i="11"/>
  <c r="P44" i="11"/>
  <c r="Q44" i="11"/>
  <c r="K45" i="11"/>
  <c r="L45" i="11"/>
  <c r="M45" i="11"/>
  <c r="N45" i="11"/>
  <c r="O45" i="11"/>
  <c r="P45" i="11"/>
  <c r="Q45" i="11"/>
  <c r="K46" i="11"/>
  <c r="L46" i="11"/>
  <c r="M46" i="11"/>
  <c r="N46" i="11"/>
  <c r="O46" i="11"/>
  <c r="P46" i="11"/>
  <c r="Q46" i="11"/>
  <c r="K47" i="11"/>
  <c r="L47" i="11"/>
  <c r="M47" i="11"/>
  <c r="N47" i="11"/>
  <c r="O47" i="11"/>
  <c r="P47" i="11"/>
  <c r="Q47" i="11"/>
  <c r="K48" i="11"/>
  <c r="L48" i="11"/>
  <c r="M48" i="11"/>
  <c r="N48" i="11"/>
  <c r="O48" i="11"/>
  <c r="P48" i="11"/>
  <c r="Q48" i="11"/>
  <c r="K49" i="11"/>
  <c r="L49" i="11"/>
  <c r="M49" i="11"/>
  <c r="N49" i="11"/>
  <c r="O49" i="11"/>
  <c r="P49" i="11"/>
  <c r="Q49" i="11"/>
  <c r="K50" i="11"/>
  <c r="L50" i="11"/>
  <c r="M50" i="11"/>
  <c r="N50" i="11"/>
  <c r="O50" i="11"/>
  <c r="P50" i="11"/>
  <c r="Q50" i="11"/>
  <c r="K51" i="11"/>
  <c r="L51" i="11"/>
  <c r="M51" i="11"/>
  <c r="N51" i="11"/>
  <c r="O51" i="11"/>
  <c r="P51" i="11"/>
  <c r="Q51" i="11"/>
  <c r="K52" i="11"/>
  <c r="L52" i="11"/>
  <c r="M52" i="11"/>
  <c r="N52" i="11"/>
  <c r="O52" i="11"/>
  <c r="P52" i="11"/>
  <c r="Q52" i="11"/>
  <c r="K53" i="11"/>
  <c r="L53" i="11"/>
  <c r="M53" i="11"/>
  <c r="N53" i="11"/>
  <c r="O53" i="11"/>
  <c r="P53" i="11"/>
  <c r="Q53" i="11"/>
  <c r="K54" i="11"/>
  <c r="L54" i="11"/>
  <c r="M54" i="11"/>
  <c r="N54" i="11"/>
  <c r="O54" i="11"/>
  <c r="P54" i="11"/>
  <c r="Q54" i="11"/>
  <c r="K55" i="11"/>
  <c r="L55" i="11"/>
  <c r="M55" i="11"/>
  <c r="N55" i="11"/>
  <c r="O55" i="11"/>
  <c r="P55" i="11"/>
  <c r="Q55" i="11"/>
  <c r="K56" i="11"/>
  <c r="L56" i="11"/>
  <c r="M56" i="11"/>
  <c r="N56" i="11"/>
  <c r="O56" i="11"/>
  <c r="P56" i="11"/>
  <c r="Q56" i="11"/>
  <c r="K57" i="11"/>
  <c r="L57" i="11"/>
  <c r="M57" i="11"/>
  <c r="N57" i="11"/>
  <c r="O57" i="11"/>
  <c r="P57" i="11"/>
  <c r="Q57" i="11"/>
  <c r="K58" i="11"/>
  <c r="L58" i="11"/>
  <c r="M58" i="11"/>
  <c r="N58" i="11"/>
  <c r="O58" i="11"/>
  <c r="P58" i="11"/>
  <c r="Q58" i="11"/>
  <c r="K59" i="11"/>
  <c r="L59" i="11"/>
  <c r="M59" i="11"/>
  <c r="N59" i="11"/>
  <c r="O59" i="11"/>
  <c r="P59" i="11"/>
  <c r="Q59" i="11"/>
  <c r="K60" i="11"/>
  <c r="L60" i="11"/>
  <c r="M60" i="11"/>
  <c r="N60" i="11"/>
  <c r="O60" i="11"/>
  <c r="P60" i="11"/>
  <c r="Q60" i="11"/>
  <c r="K61" i="11"/>
  <c r="L61" i="11"/>
  <c r="M61" i="11"/>
  <c r="N61" i="11"/>
  <c r="O61" i="11"/>
  <c r="P61" i="11"/>
  <c r="Q61" i="11"/>
  <c r="K62" i="11"/>
  <c r="L62" i="11"/>
  <c r="M62" i="11"/>
  <c r="N62" i="11"/>
  <c r="O62" i="11"/>
  <c r="P62" i="11"/>
  <c r="Q62" i="11"/>
  <c r="K63" i="11"/>
  <c r="L63" i="11"/>
  <c r="M63" i="11"/>
  <c r="N63" i="11"/>
  <c r="O63" i="11"/>
  <c r="P63" i="11"/>
  <c r="Q63" i="11"/>
  <c r="K64" i="11"/>
  <c r="L64" i="11"/>
  <c r="M64" i="11"/>
  <c r="N64" i="11"/>
  <c r="O64" i="11"/>
  <c r="P64" i="11"/>
  <c r="Q64" i="11"/>
  <c r="K65" i="11"/>
  <c r="L65" i="11"/>
  <c r="M65" i="11"/>
  <c r="N65" i="11"/>
  <c r="O65" i="11"/>
  <c r="P65" i="11"/>
  <c r="Q65" i="11"/>
  <c r="K66" i="11"/>
  <c r="L66" i="11"/>
  <c r="M66" i="11"/>
  <c r="N66" i="11"/>
  <c r="O66" i="11"/>
  <c r="P66" i="11"/>
  <c r="Q66" i="11"/>
  <c r="K67" i="11"/>
  <c r="L67" i="11"/>
  <c r="M67" i="11"/>
  <c r="N67" i="11"/>
  <c r="O67" i="11"/>
  <c r="P67" i="11"/>
  <c r="Q67" i="11"/>
  <c r="K68" i="11"/>
  <c r="L68" i="11"/>
  <c r="M68" i="11"/>
  <c r="N68" i="11"/>
  <c r="O68" i="11"/>
  <c r="P68" i="11"/>
  <c r="Q68" i="11"/>
  <c r="K69" i="11"/>
  <c r="L69" i="11"/>
  <c r="M69" i="11"/>
  <c r="N69" i="11"/>
  <c r="O69" i="11"/>
  <c r="P69" i="11"/>
  <c r="Q69" i="11"/>
  <c r="L2" i="11"/>
  <c r="M2" i="11"/>
  <c r="N2" i="11"/>
  <c r="O2" i="11"/>
  <c r="P2" i="11"/>
  <c r="Q2" i="11"/>
  <c r="K2" i="11"/>
  <c r="J2" i="6"/>
  <c r="K2" i="6"/>
  <c r="L2" i="6"/>
  <c r="I2" i="6"/>
  <c r="F2" i="6"/>
  <c r="M2" i="6" s="1"/>
  <c r="J2" i="3"/>
  <c r="K2" i="3"/>
  <c r="L2" i="3"/>
  <c r="M2" i="3"/>
  <c r="I2" i="3"/>
  <c r="J2" i="2"/>
  <c r="K2" i="2"/>
  <c r="L2" i="2"/>
  <c r="M2" i="2"/>
  <c r="I2" i="2"/>
  <c r="T220" i="35" l="1"/>
  <c r="S220" i="35"/>
  <c r="R220" i="35"/>
  <c r="Q220" i="35"/>
  <c r="P220" i="35"/>
  <c r="O220" i="35"/>
  <c r="N220" i="35"/>
  <c r="M220" i="35"/>
  <c r="L220" i="35"/>
  <c r="K220" i="35"/>
  <c r="J220" i="35"/>
  <c r="I220" i="35"/>
  <c r="H220" i="35"/>
  <c r="G220" i="35"/>
  <c r="F220" i="35"/>
  <c r="E220" i="35"/>
  <c r="D220" i="35"/>
  <c r="C220" i="35"/>
  <c r="U214" i="35"/>
  <c r="T214" i="35"/>
  <c r="S214" i="35"/>
  <c r="R214" i="35"/>
  <c r="Q214" i="35"/>
  <c r="P214" i="35"/>
  <c r="O214" i="35"/>
  <c r="J214" i="35"/>
  <c r="U213" i="35"/>
  <c r="T213" i="35"/>
  <c r="S213" i="35"/>
  <c r="R213" i="35"/>
  <c r="Q213" i="35"/>
  <c r="P213" i="35"/>
  <c r="O213" i="35"/>
  <c r="J213" i="35"/>
  <c r="U212" i="35"/>
  <c r="T212" i="35"/>
  <c r="S212" i="35"/>
  <c r="R212" i="35"/>
  <c r="Q212" i="35"/>
  <c r="P212" i="35"/>
  <c r="O212" i="35"/>
  <c r="J212" i="35"/>
  <c r="U211" i="35"/>
  <c r="T211" i="35"/>
  <c r="S211" i="35"/>
  <c r="R211" i="35"/>
  <c r="Q211" i="35"/>
  <c r="P211" i="35"/>
  <c r="O211" i="35"/>
  <c r="J211" i="35"/>
  <c r="U210" i="35"/>
  <c r="T210" i="35"/>
  <c r="S210" i="35"/>
  <c r="R210" i="35"/>
  <c r="Q210" i="35"/>
  <c r="P210" i="35"/>
  <c r="O210" i="35"/>
  <c r="J210" i="35"/>
  <c r="L211" i="35" s="1"/>
  <c r="U209" i="35"/>
  <c r="T209" i="35"/>
  <c r="S209" i="35"/>
  <c r="R209" i="35"/>
  <c r="Q209" i="35"/>
  <c r="P209" i="35"/>
  <c r="O209" i="35"/>
  <c r="J209" i="35"/>
  <c r="U208" i="35"/>
  <c r="T208" i="35"/>
  <c r="S208" i="35"/>
  <c r="R208" i="35"/>
  <c r="Q208" i="35"/>
  <c r="P208" i="35"/>
  <c r="O208" i="35"/>
  <c r="J208" i="35"/>
  <c r="U207" i="35"/>
  <c r="T207" i="35"/>
  <c r="S207" i="35"/>
  <c r="R207" i="35"/>
  <c r="Q207" i="35"/>
  <c r="P207" i="35"/>
  <c r="O207" i="35"/>
  <c r="J207" i="35"/>
  <c r="U206" i="35"/>
  <c r="T206" i="35"/>
  <c r="S206" i="35"/>
  <c r="R206" i="35"/>
  <c r="Q206" i="35"/>
  <c r="P206" i="35"/>
  <c r="O206" i="35"/>
  <c r="J206" i="35"/>
  <c r="U205" i="35"/>
  <c r="T205" i="35"/>
  <c r="S205" i="35"/>
  <c r="R205" i="35"/>
  <c r="Q205" i="35"/>
  <c r="P205" i="35"/>
  <c r="O205" i="35"/>
  <c r="J205" i="35"/>
  <c r="U204" i="35"/>
  <c r="T204" i="35"/>
  <c r="S204" i="35"/>
  <c r="R204" i="35"/>
  <c r="Q204" i="35"/>
  <c r="P204" i="35"/>
  <c r="O204" i="35"/>
  <c r="J204" i="35"/>
  <c r="U203" i="35"/>
  <c r="T203" i="35"/>
  <c r="S203" i="35"/>
  <c r="R203" i="35"/>
  <c r="Q203" i="35"/>
  <c r="P203" i="35"/>
  <c r="O203" i="35"/>
  <c r="J203" i="35"/>
  <c r="U202" i="35"/>
  <c r="T202" i="35"/>
  <c r="S202" i="35"/>
  <c r="R202" i="35"/>
  <c r="Q202" i="35"/>
  <c r="P202" i="35"/>
  <c r="O202" i="35"/>
  <c r="J202" i="35"/>
  <c r="L203" i="35" s="1"/>
  <c r="U201" i="35"/>
  <c r="T201" i="35"/>
  <c r="S201" i="35"/>
  <c r="R201" i="35"/>
  <c r="Q201" i="35"/>
  <c r="P201" i="35"/>
  <c r="O201" i="35"/>
  <c r="J201" i="35"/>
  <c r="U200" i="35"/>
  <c r="T200" i="35"/>
  <c r="S200" i="35"/>
  <c r="R200" i="35"/>
  <c r="Q200" i="35"/>
  <c r="P200" i="35"/>
  <c r="O200" i="35"/>
  <c r="J200" i="35"/>
  <c r="U199" i="35"/>
  <c r="T199" i="35"/>
  <c r="S199" i="35"/>
  <c r="R199" i="35"/>
  <c r="Q199" i="35"/>
  <c r="P199" i="35"/>
  <c r="O199" i="35"/>
  <c r="J199" i="35"/>
  <c r="U198" i="35"/>
  <c r="T198" i="35"/>
  <c r="S198" i="35"/>
  <c r="R198" i="35"/>
  <c r="Q198" i="35"/>
  <c r="P198" i="35"/>
  <c r="O198" i="35"/>
  <c r="J198" i="35"/>
  <c r="U197" i="35"/>
  <c r="T197" i="35"/>
  <c r="S197" i="35"/>
  <c r="R197" i="35"/>
  <c r="Q197" i="35"/>
  <c r="P197" i="35"/>
  <c r="O197" i="35"/>
  <c r="J197" i="35"/>
  <c r="U196" i="35"/>
  <c r="T196" i="35"/>
  <c r="S196" i="35"/>
  <c r="R196" i="35"/>
  <c r="Q196" i="35"/>
  <c r="P196" i="35"/>
  <c r="O196" i="35"/>
  <c r="J196" i="35"/>
  <c r="U195" i="35"/>
  <c r="T195" i="35"/>
  <c r="S195" i="35"/>
  <c r="R195" i="35"/>
  <c r="Q195" i="35"/>
  <c r="P195" i="35"/>
  <c r="O195" i="35"/>
  <c r="J195" i="35"/>
  <c r="U194" i="35"/>
  <c r="T194" i="35"/>
  <c r="S194" i="35"/>
  <c r="R194" i="35"/>
  <c r="Q194" i="35"/>
  <c r="P194" i="35"/>
  <c r="O194" i="35"/>
  <c r="J194" i="35"/>
  <c r="L195" i="35" s="1"/>
  <c r="U193" i="35"/>
  <c r="T193" i="35"/>
  <c r="S193" i="35"/>
  <c r="R193" i="35"/>
  <c r="Q193" i="35"/>
  <c r="P193" i="35"/>
  <c r="O193" i="35"/>
  <c r="J193" i="35"/>
  <c r="U192" i="35"/>
  <c r="T192" i="35"/>
  <c r="S192" i="35"/>
  <c r="R192" i="35"/>
  <c r="Q192" i="35"/>
  <c r="P192" i="35"/>
  <c r="O192" i="35"/>
  <c r="J192" i="35"/>
  <c r="U191" i="35"/>
  <c r="T191" i="35"/>
  <c r="S191" i="35"/>
  <c r="R191" i="35"/>
  <c r="Q191" i="35"/>
  <c r="P191" i="35"/>
  <c r="O191" i="35"/>
  <c r="J191" i="35"/>
  <c r="U190" i="35"/>
  <c r="T190" i="35"/>
  <c r="S190" i="35"/>
  <c r="R190" i="35"/>
  <c r="Q190" i="35"/>
  <c r="P190" i="35"/>
  <c r="O190" i="35"/>
  <c r="J190" i="35"/>
  <c r="U189" i="35"/>
  <c r="T189" i="35"/>
  <c r="S189" i="35"/>
  <c r="R189" i="35"/>
  <c r="Q189" i="35"/>
  <c r="P189" i="35"/>
  <c r="O189" i="35"/>
  <c r="J189" i="35"/>
  <c r="U188" i="35"/>
  <c r="T188" i="35"/>
  <c r="S188" i="35"/>
  <c r="R188" i="35"/>
  <c r="Q188" i="35"/>
  <c r="P188" i="35"/>
  <c r="O188" i="35"/>
  <c r="J188" i="35"/>
  <c r="U187" i="35"/>
  <c r="T187" i="35"/>
  <c r="S187" i="35"/>
  <c r="R187" i="35"/>
  <c r="Q187" i="35"/>
  <c r="P187" i="35"/>
  <c r="O187" i="35"/>
  <c r="J187" i="35"/>
  <c r="U186" i="35"/>
  <c r="T186" i="35"/>
  <c r="S186" i="35"/>
  <c r="R186" i="35"/>
  <c r="Q186" i="35"/>
  <c r="P186" i="35"/>
  <c r="O186" i="35"/>
  <c r="J186" i="35"/>
  <c r="L187" i="35" s="1"/>
  <c r="U185" i="35"/>
  <c r="T185" i="35"/>
  <c r="S185" i="35"/>
  <c r="R185" i="35"/>
  <c r="Q185" i="35"/>
  <c r="P185" i="35"/>
  <c r="O185" i="35"/>
  <c r="J185" i="35"/>
  <c r="U184" i="35"/>
  <c r="T184" i="35"/>
  <c r="S184" i="35"/>
  <c r="R184" i="35"/>
  <c r="Q184" i="35"/>
  <c r="P184" i="35"/>
  <c r="O184" i="35"/>
  <c r="J184" i="35"/>
  <c r="U183" i="35"/>
  <c r="T183" i="35"/>
  <c r="S183" i="35"/>
  <c r="R183" i="35"/>
  <c r="Q183" i="35"/>
  <c r="P183" i="35"/>
  <c r="O183" i="35"/>
  <c r="J183" i="35"/>
  <c r="U182" i="35"/>
  <c r="T182" i="35"/>
  <c r="S182" i="35"/>
  <c r="R182" i="35"/>
  <c r="Q182" i="35"/>
  <c r="P182" i="35"/>
  <c r="O182" i="35"/>
  <c r="J182" i="35"/>
  <c r="U181" i="35"/>
  <c r="T181" i="35"/>
  <c r="S181" i="35"/>
  <c r="R181" i="35"/>
  <c r="Q181" i="35"/>
  <c r="P181" i="35"/>
  <c r="O181" i="35"/>
  <c r="J181" i="35"/>
  <c r="U180" i="35"/>
  <c r="T180" i="35"/>
  <c r="S180" i="35"/>
  <c r="R180" i="35"/>
  <c r="Q180" i="35"/>
  <c r="P180" i="35"/>
  <c r="O180" i="35"/>
  <c r="J180" i="35"/>
  <c r="U179" i="35"/>
  <c r="T179" i="35"/>
  <c r="S179" i="35"/>
  <c r="R179" i="35"/>
  <c r="Q179" i="35"/>
  <c r="P179" i="35"/>
  <c r="O179" i="35"/>
  <c r="J179" i="35"/>
  <c r="L180" i="35" s="1"/>
  <c r="U178" i="35"/>
  <c r="T178" i="35"/>
  <c r="S178" i="35"/>
  <c r="R178" i="35"/>
  <c r="Q178" i="35"/>
  <c r="P178" i="35"/>
  <c r="O178" i="35"/>
  <c r="J178" i="35"/>
  <c r="U177" i="35"/>
  <c r="T177" i="35"/>
  <c r="S177" i="35"/>
  <c r="R177" i="35"/>
  <c r="Q177" i="35"/>
  <c r="P177" i="35"/>
  <c r="O177" i="35"/>
  <c r="J177" i="35"/>
  <c r="U176" i="35"/>
  <c r="T176" i="35"/>
  <c r="S176" i="35"/>
  <c r="R176" i="35"/>
  <c r="Q176" i="35"/>
  <c r="P176" i="35"/>
  <c r="O176" i="35"/>
  <c r="J176" i="35"/>
  <c r="U175" i="35"/>
  <c r="T175" i="35"/>
  <c r="S175" i="35"/>
  <c r="R175" i="35"/>
  <c r="Q175" i="35"/>
  <c r="P175" i="35"/>
  <c r="O175" i="35"/>
  <c r="J175" i="35"/>
  <c r="U174" i="35"/>
  <c r="T174" i="35"/>
  <c r="S174" i="35"/>
  <c r="R174" i="35"/>
  <c r="Q174" i="35"/>
  <c r="P174" i="35"/>
  <c r="O174" i="35"/>
  <c r="J174" i="35"/>
  <c r="U173" i="35"/>
  <c r="T173" i="35"/>
  <c r="S173" i="35"/>
  <c r="R173" i="35"/>
  <c r="Q173" i="35"/>
  <c r="P173" i="35"/>
  <c r="O173" i="35"/>
  <c r="J173" i="35"/>
  <c r="U172" i="35"/>
  <c r="T172" i="35"/>
  <c r="S172" i="35"/>
  <c r="R172" i="35"/>
  <c r="Q172" i="35"/>
  <c r="P172" i="35"/>
  <c r="O172" i="35"/>
  <c r="J172" i="35"/>
  <c r="U171" i="35"/>
  <c r="T171" i="35"/>
  <c r="S171" i="35"/>
  <c r="R171" i="35"/>
  <c r="Q171" i="35"/>
  <c r="P171" i="35"/>
  <c r="O171" i="35"/>
  <c r="J171" i="35"/>
  <c r="U170" i="35"/>
  <c r="T170" i="35"/>
  <c r="S170" i="35"/>
  <c r="R170" i="35"/>
  <c r="Q170" i="35"/>
  <c r="P170" i="35"/>
  <c r="O170" i="35"/>
  <c r="J170" i="35"/>
  <c r="U169" i="35"/>
  <c r="T169" i="35"/>
  <c r="S169" i="35"/>
  <c r="R169" i="35"/>
  <c r="Q169" i="35"/>
  <c r="P169" i="35"/>
  <c r="O169" i="35"/>
  <c r="J169" i="35"/>
  <c r="U168" i="35"/>
  <c r="T168" i="35"/>
  <c r="S168" i="35"/>
  <c r="R168" i="35"/>
  <c r="Q168" i="35"/>
  <c r="P168" i="35"/>
  <c r="O168" i="35"/>
  <c r="J168" i="35"/>
  <c r="U167" i="35"/>
  <c r="T167" i="35"/>
  <c r="S167" i="35"/>
  <c r="R167" i="35"/>
  <c r="Q167" i="35"/>
  <c r="P167" i="35"/>
  <c r="O167" i="35"/>
  <c r="J167" i="35"/>
  <c r="U166" i="35"/>
  <c r="T166" i="35"/>
  <c r="S166" i="35"/>
  <c r="R166" i="35"/>
  <c r="Q166" i="35"/>
  <c r="P166" i="35"/>
  <c r="O166" i="35"/>
  <c r="J166" i="35"/>
  <c r="U165" i="35"/>
  <c r="T165" i="35"/>
  <c r="S165" i="35"/>
  <c r="R165" i="35"/>
  <c r="Q165" i="35"/>
  <c r="P165" i="35"/>
  <c r="O165" i="35"/>
  <c r="J165" i="35"/>
  <c r="U164" i="35"/>
  <c r="T164" i="35"/>
  <c r="S164" i="35"/>
  <c r="R164" i="35"/>
  <c r="Q164" i="35"/>
  <c r="P164" i="35"/>
  <c r="O164" i="35"/>
  <c r="J164" i="35"/>
  <c r="U163" i="35"/>
  <c r="T163" i="35"/>
  <c r="S163" i="35"/>
  <c r="R163" i="35"/>
  <c r="Q163" i="35"/>
  <c r="P163" i="35"/>
  <c r="O163" i="35"/>
  <c r="J163" i="35"/>
  <c r="U162" i="35"/>
  <c r="T162" i="35"/>
  <c r="S162" i="35"/>
  <c r="R162" i="35"/>
  <c r="Q162" i="35"/>
  <c r="P162" i="35"/>
  <c r="O162" i="35"/>
  <c r="J162" i="35"/>
  <c r="U161" i="35"/>
  <c r="T161" i="35"/>
  <c r="S161" i="35"/>
  <c r="R161" i="35"/>
  <c r="Q161" i="35"/>
  <c r="P161" i="35"/>
  <c r="O161" i="35"/>
  <c r="J161" i="35"/>
  <c r="U160" i="35"/>
  <c r="T160" i="35"/>
  <c r="S160" i="35"/>
  <c r="R160" i="35"/>
  <c r="Q160" i="35"/>
  <c r="P160" i="35"/>
  <c r="O160" i="35"/>
  <c r="J160" i="35"/>
  <c r="U159" i="35"/>
  <c r="T159" i="35"/>
  <c r="S159" i="35"/>
  <c r="R159" i="35"/>
  <c r="Q159" i="35"/>
  <c r="P159" i="35"/>
  <c r="O159" i="35"/>
  <c r="J159" i="35"/>
  <c r="U158" i="35"/>
  <c r="T158" i="35"/>
  <c r="S158" i="35"/>
  <c r="R158" i="35"/>
  <c r="Q158" i="35"/>
  <c r="P158" i="35"/>
  <c r="O158" i="35"/>
  <c r="J158" i="35"/>
  <c r="U157" i="35"/>
  <c r="T157" i="35"/>
  <c r="S157" i="35"/>
  <c r="R157" i="35"/>
  <c r="Q157" i="35"/>
  <c r="P157" i="35"/>
  <c r="O157" i="35"/>
  <c r="J157" i="35"/>
  <c r="U156" i="35"/>
  <c r="T156" i="35"/>
  <c r="S156" i="35"/>
  <c r="R156" i="35"/>
  <c r="Q156" i="35"/>
  <c r="P156" i="35"/>
  <c r="O156" i="35"/>
  <c r="J156" i="35"/>
  <c r="U155" i="35"/>
  <c r="T155" i="35"/>
  <c r="S155" i="35"/>
  <c r="R155" i="35"/>
  <c r="Q155" i="35"/>
  <c r="P155" i="35"/>
  <c r="O155" i="35"/>
  <c r="J155" i="35"/>
  <c r="U154" i="35"/>
  <c r="T154" i="35"/>
  <c r="S154" i="35"/>
  <c r="R154" i="35"/>
  <c r="Q154" i="35"/>
  <c r="P154" i="35"/>
  <c r="O154" i="35"/>
  <c r="J154" i="35"/>
  <c r="U153" i="35"/>
  <c r="T153" i="35"/>
  <c r="S153" i="35"/>
  <c r="R153" i="35"/>
  <c r="Q153" i="35"/>
  <c r="P153" i="35"/>
  <c r="O153" i="35"/>
  <c r="J153" i="35"/>
  <c r="U152" i="35"/>
  <c r="T152" i="35"/>
  <c r="S152" i="35"/>
  <c r="R152" i="35"/>
  <c r="Q152" i="35"/>
  <c r="P152" i="35"/>
  <c r="O152" i="35"/>
  <c r="J152" i="35"/>
  <c r="U151" i="35"/>
  <c r="T151" i="35"/>
  <c r="S151" i="35"/>
  <c r="R151" i="35"/>
  <c r="Q151" i="35"/>
  <c r="P151" i="35"/>
  <c r="O151" i="35"/>
  <c r="J151" i="35"/>
  <c r="J150" i="35"/>
  <c r="T141" i="35"/>
  <c r="S141" i="35"/>
  <c r="R141" i="35"/>
  <c r="Q141" i="35"/>
  <c r="P141" i="35"/>
  <c r="O141" i="35"/>
  <c r="N141" i="35"/>
  <c r="M141" i="35"/>
  <c r="L141" i="35"/>
  <c r="K141" i="35"/>
  <c r="J141" i="35"/>
  <c r="I141" i="35"/>
  <c r="H141" i="35"/>
  <c r="G141" i="35"/>
  <c r="F141" i="35"/>
  <c r="E141" i="35"/>
  <c r="D141" i="35"/>
  <c r="C141" i="35"/>
  <c r="T140" i="35"/>
  <c r="S140" i="35"/>
  <c r="R140" i="35"/>
  <c r="Q140" i="35"/>
  <c r="P140" i="35"/>
  <c r="O140" i="35"/>
  <c r="N140" i="35"/>
  <c r="M140" i="35"/>
  <c r="L140" i="35"/>
  <c r="K140" i="35"/>
  <c r="J140" i="35"/>
  <c r="I140" i="35"/>
  <c r="H140" i="35"/>
  <c r="G140" i="35"/>
  <c r="F140" i="35"/>
  <c r="E140" i="35"/>
  <c r="D140" i="35"/>
  <c r="C140" i="35"/>
  <c r="T139" i="35"/>
  <c r="S139" i="35"/>
  <c r="R139" i="35"/>
  <c r="Q139" i="35"/>
  <c r="P139" i="35"/>
  <c r="O139" i="35"/>
  <c r="N139" i="35"/>
  <c r="M139" i="35"/>
  <c r="L139" i="35"/>
  <c r="K139" i="35"/>
  <c r="J139" i="35"/>
  <c r="I139" i="35"/>
  <c r="H139" i="35"/>
  <c r="G139" i="35"/>
  <c r="F139" i="35"/>
  <c r="E139" i="35"/>
  <c r="D139" i="35"/>
  <c r="C139" i="35"/>
  <c r="T138" i="35"/>
  <c r="T281" i="35" s="1"/>
  <c r="E63" i="9" s="1"/>
  <c r="L63" i="9" s="1"/>
  <c r="S138" i="35"/>
  <c r="R138" i="35"/>
  <c r="Q138" i="35"/>
  <c r="P138" i="35"/>
  <c r="O138" i="35"/>
  <c r="N138" i="35"/>
  <c r="M138" i="35"/>
  <c r="L138" i="35"/>
  <c r="K138" i="35"/>
  <c r="J138" i="35"/>
  <c r="I138" i="35"/>
  <c r="H138" i="35"/>
  <c r="G138" i="35"/>
  <c r="F138" i="35"/>
  <c r="F281" i="35" s="1"/>
  <c r="E63" i="7" s="1"/>
  <c r="L63" i="7" s="1"/>
  <c r="E138" i="35"/>
  <c r="D138" i="35"/>
  <c r="C138" i="35"/>
  <c r="T137" i="35"/>
  <c r="S137" i="35"/>
  <c r="R137" i="35"/>
  <c r="Q137" i="35"/>
  <c r="P137" i="35"/>
  <c r="O137" i="35"/>
  <c r="N137" i="35"/>
  <c r="M137" i="35"/>
  <c r="L137" i="35"/>
  <c r="K137" i="35"/>
  <c r="J137" i="35"/>
  <c r="I137" i="35"/>
  <c r="H137" i="35"/>
  <c r="G137" i="35"/>
  <c r="F137" i="35"/>
  <c r="E137" i="35"/>
  <c r="D137" i="35"/>
  <c r="C137" i="35"/>
  <c r="T136" i="35"/>
  <c r="S136" i="35"/>
  <c r="R136" i="35"/>
  <c r="Q136" i="35"/>
  <c r="P136" i="35"/>
  <c r="O136" i="35"/>
  <c r="N136" i="35"/>
  <c r="M136" i="35"/>
  <c r="L136" i="35"/>
  <c r="K136" i="35"/>
  <c r="J136" i="35"/>
  <c r="I136" i="35"/>
  <c r="H136" i="35"/>
  <c r="G136" i="35"/>
  <c r="F136" i="35"/>
  <c r="E136" i="35"/>
  <c r="D136" i="35"/>
  <c r="C136" i="35"/>
  <c r="T135" i="35"/>
  <c r="S135" i="35"/>
  <c r="R135" i="35"/>
  <c r="Q135" i="35"/>
  <c r="P135" i="35"/>
  <c r="O135" i="35"/>
  <c r="N135" i="35"/>
  <c r="M135" i="35"/>
  <c r="L135" i="35"/>
  <c r="K135" i="35"/>
  <c r="J135" i="35"/>
  <c r="I135" i="35"/>
  <c r="H135" i="35"/>
  <c r="G135" i="35"/>
  <c r="F135" i="35"/>
  <c r="E135" i="35"/>
  <c r="D135" i="35"/>
  <c r="C135" i="35"/>
  <c r="T134" i="35"/>
  <c r="S134" i="35"/>
  <c r="R134" i="35"/>
  <c r="Q134" i="35"/>
  <c r="P134" i="35"/>
  <c r="O134" i="35"/>
  <c r="N134" i="35"/>
  <c r="M134" i="35"/>
  <c r="L134" i="35"/>
  <c r="K134" i="35"/>
  <c r="J134" i="35"/>
  <c r="I134" i="35"/>
  <c r="H134" i="35"/>
  <c r="G134" i="35"/>
  <c r="F134" i="35"/>
  <c r="E134" i="35"/>
  <c r="D134" i="35"/>
  <c r="C134" i="35"/>
  <c r="T133" i="35"/>
  <c r="S133" i="35"/>
  <c r="R133" i="35"/>
  <c r="Q133" i="35"/>
  <c r="P133" i="35"/>
  <c r="O133" i="35"/>
  <c r="N133" i="35"/>
  <c r="M133" i="35"/>
  <c r="L133" i="35"/>
  <c r="K133" i="35"/>
  <c r="J133" i="35"/>
  <c r="I133" i="35"/>
  <c r="H133" i="35"/>
  <c r="G133" i="35"/>
  <c r="F133" i="35"/>
  <c r="E133" i="35"/>
  <c r="D133" i="35"/>
  <c r="C133" i="35"/>
  <c r="T132" i="35"/>
  <c r="S132" i="35"/>
  <c r="R132" i="35"/>
  <c r="Q132" i="35"/>
  <c r="P132" i="35"/>
  <c r="O132" i="35"/>
  <c r="N132" i="35"/>
  <c r="M132" i="35"/>
  <c r="L132" i="35"/>
  <c r="K132" i="35"/>
  <c r="J132" i="35"/>
  <c r="I132" i="35"/>
  <c r="H132" i="35"/>
  <c r="G132" i="35"/>
  <c r="F132" i="35"/>
  <c r="E132" i="35"/>
  <c r="D132" i="35"/>
  <c r="C132" i="35"/>
  <c r="T131" i="35"/>
  <c r="S131" i="35"/>
  <c r="R131" i="35"/>
  <c r="Q131" i="35"/>
  <c r="P131" i="35"/>
  <c r="O131" i="35"/>
  <c r="O274" i="35" s="1"/>
  <c r="N131" i="35"/>
  <c r="M131" i="35"/>
  <c r="L131" i="35"/>
  <c r="K131" i="35"/>
  <c r="J131" i="35"/>
  <c r="I131" i="35"/>
  <c r="H131" i="35"/>
  <c r="G131" i="35"/>
  <c r="F131" i="35"/>
  <c r="E131" i="35"/>
  <c r="D131" i="35"/>
  <c r="C131" i="35"/>
  <c r="T130" i="35"/>
  <c r="T273" i="35" s="1"/>
  <c r="E55" i="9" s="1"/>
  <c r="L55" i="9" s="1"/>
  <c r="S130" i="35"/>
  <c r="R130" i="35"/>
  <c r="Q130" i="35"/>
  <c r="P130" i="35"/>
  <c r="O130" i="35"/>
  <c r="N130" i="35"/>
  <c r="M130" i="35"/>
  <c r="L130" i="35"/>
  <c r="K130" i="35"/>
  <c r="J130" i="35"/>
  <c r="I130" i="35"/>
  <c r="H130" i="35"/>
  <c r="G130" i="35"/>
  <c r="F130" i="35"/>
  <c r="E130" i="35"/>
  <c r="D130" i="35"/>
  <c r="C130" i="35"/>
  <c r="T129" i="35"/>
  <c r="S129" i="35"/>
  <c r="R129" i="35"/>
  <c r="Q129" i="35"/>
  <c r="P129" i="35"/>
  <c r="O129" i="35"/>
  <c r="N129" i="35"/>
  <c r="M129" i="35"/>
  <c r="L129" i="35"/>
  <c r="K129" i="35"/>
  <c r="J129" i="35"/>
  <c r="I129" i="35"/>
  <c r="H129" i="35"/>
  <c r="G129" i="35"/>
  <c r="F129" i="35"/>
  <c r="E129" i="35"/>
  <c r="D129" i="35"/>
  <c r="C129" i="35"/>
  <c r="T128" i="35"/>
  <c r="S128" i="35"/>
  <c r="R128" i="35"/>
  <c r="Q128" i="35"/>
  <c r="P128" i="35"/>
  <c r="O128" i="35"/>
  <c r="N128" i="35"/>
  <c r="M128" i="35"/>
  <c r="L128" i="35"/>
  <c r="K128" i="35"/>
  <c r="J128" i="35"/>
  <c r="I128" i="35"/>
  <c r="H128" i="35"/>
  <c r="G128" i="35"/>
  <c r="F128" i="35"/>
  <c r="E128" i="35"/>
  <c r="D128" i="35"/>
  <c r="C128" i="35"/>
  <c r="T127" i="35"/>
  <c r="S127" i="35"/>
  <c r="R127" i="35"/>
  <c r="Q127" i="35"/>
  <c r="P127" i="35"/>
  <c r="O127" i="35"/>
  <c r="N127" i="35"/>
  <c r="M127" i="35"/>
  <c r="L127" i="35"/>
  <c r="K127" i="35"/>
  <c r="J127" i="35"/>
  <c r="I127" i="35"/>
  <c r="H127" i="35"/>
  <c r="G127" i="35"/>
  <c r="F127" i="35"/>
  <c r="E127" i="35"/>
  <c r="D127" i="35"/>
  <c r="C127" i="35"/>
  <c r="T126" i="35"/>
  <c r="S126" i="35"/>
  <c r="R126" i="35"/>
  <c r="Q126" i="35"/>
  <c r="P126" i="35"/>
  <c r="O126" i="35"/>
  <c r="N126" i="35"/>
  <c r="M126" i="35"/>
  <c r="L126" i="35"/>
  <c r="K126" i="35"/>
  <c r="J126" i="35"/>
  <c r="I126" i="35"/>
  <c r="H126" i="35"/>
  <c r="G126" i="35"/>
  <c r="F126" i="35"/>
  <c r="E126" i="35"/>
  <c r="D126" i="35"/>
  <c r="D269" i="35" s="1"/>
  <c r="C126" i="35"/>
  <c r="T125" i="35"/>
  <c r="S125" i="35"/>
  <c r="R125" i="35"/>
  <c r="Q125" i="35"/>
  <c r="P125" i="35"/>
  <c r="O125" i="35"/>
  <c r="N125" i="35"/>
  <c r="M125" i="35"/>
  <c r="L125" i="35"/>
  <c r="K125" i="35"/>
  <c r="J125" i="35"/>
  <c r="I125" i="35"/>
  <c r="H125" i="35"/>
  <c r="G125" i="35"/>
  <c r="F125" i="35"/>
  <c r="E125" i="35"/>
  <c r="D125" i="35"/>
  <c r="C125" i="35"/>
  <c r="T124" i="35"/>
  <c r="S124" i="35"/>
  <c r="R124" i="35"/>
  <c r="Q124" i="35"/>
  <c r="P124" i="35"/>
  <c r="O124" i="35"/>
  <c r="N124" i="35"/>
  <c r="M124" i="35"/>
  <c r="L124" i="35"/>
  <c r="K124" i="35"/>
  <c r="J124" i="35"/>
  <c r="I124" i="35"/>
  <c r="H124" i="35"/>
  <c r="G124" i="35"/>
  <c r="F124" i="35"/>
  <c r="E124" i="35"/>
  <c r="D124" i="35"/>
  <c r="C124" i="35"/>
  <c r="T123" i="35"/>
  <c r="S123" i="35"/>
  <c r="R123" i="35"/>
  <c r="R266" i="35" s="1"/>
  <c r="Q123" i="35"/>
  <c r="P123" i="35"/>
  <c r="O123" i="35"/>
  <c r="N123" i="35"/>
  <c r="M123" i="35"/>
  <c r="L123" i="35"/>
  <c r="K123" i="35"/>
  <c r="J123" i="35"/>
  <c r="I123" i="35"/>
  <c r="H123" i="35"/>
  <c r="G123" i="35"/>
  <c r="F123" i="35"/>
  <c r="E123" i="35"/>
  <c r="D123" i="35"/>
  <c r="C123" i="35"/>
  <c r="T122" i="35"/>
  <c r="T265" i="35" s="1"/>
  <c r="E47" i="9" s="1"/>
  <c r="L47" i="9" s="1"/>
  <c r="S122" i="35"/>
  <c r="S265" i="35" s="1"/>
  <c r="E47" i="8" s="1"/>
  <c r="L47" i="8" s="1"/>
  <c r="R122" i="35"/>
  <c r="Q122" i="35"/>
  <c r="P122" i="35"/>
  <c r="O122" i="35"/>
  <c r="N122" i="35"/>
  <c r="N265" i="35" s="1"/>
  <c r="M122" i="35"/>
  <c r="L122" i="35"/>
  <c r="K122" i="35"/>
  <c r="J122" i="35"/>
  <c r="I122" i="35"/>
  <c r="H122" i="35"/>
  <c r="G122" i="35"/>
  <c r="F122" i="35"/>
  <c r="F265" i="35" s="1"/>
  <c r="E47" i="7" s="1"/>
  <c r="L47" i="7" s="1"/>
  <c r="E122" i="35"/>
  <c r="D122" i="35"/>
  <c r="C122" i="35"/>
  <c r="C265" i="35" s="1"/>
  <c r="E47" i="2" s="1"/>
  <c r="L47" i="2" s="1"/>
  <c r="T121" i="35"/>
  <c r="S121" i="35"/>
  <c r="R121" i="35"/>
  <c r="Q121" i="35"/>
  <c r="P121" i="35"/>
  <c r="O121" i="35"/>
  <c r="N121" i="35"/>
  <c r="M121" i="35"/>
  <c r="L121" i="35"/>
  <c r="K121" i="35"/>
  <c r="J121" i="35"/>
  <c r="I121" i="35"/>
  <c r="H121" i="35"/>
  <c r="G121" i="35"/>
  <c r="F121" i="35"/>
  <c r="E121" i="35"/>
  <c r="D121" i="35"/>
  <c r="C121" i="35"/>
  <c r="T120" i="35"/>
  <c r="S120" i="35"/>
  <c r="R120" i="35"/>
  <c r="Q120" i="35"/>
  <c r="P120" i="35"/>
  <c r="O120" i="35"/>
  <c r="N120" i="35"/>
  <c r="M120" i="35"/>
  <c r="L120" i="35"/>
  <c r="K120" i="35"/>
  <c r="J120" i="35"/>
  <c r="I120" i="35"/>
  <c r="H120" i="35"/>
  <c r="G120" i="35"/>
  <c r="F120" i="35"/>
  <c r="E120" i="35"/>
  <c r="D120" i="35"/>
  <c r="C120" i="35"/>
  <c r="T119" i="35"/>
  <c r="S119" i="35"/>
  <c r="R119" i="35"/>
  <c r="Q119" i="35"/>
  <c r="P119" i="35"/>
  <c r="O119" i="35"/>
  <c r="N119" i="35"/>
  <c r="M119" i="35"/>
  <c r="L119" i="35"/>
  <c r="K119" i="35"/>
  <c r="J119" i="35"/>
  <c r="I119" i="35"/>
  <c r="H119" i="35"/>
  <c r="G119" i="35"/>
  <c r="F119" i="35"/>
  <c r="E119" i="35"/>
  <c r="D119" i="35"/>
  <c r="C119" i="35"/>
  <c r="T118" i="35"/>
  <c r="S118" i="35"/>
  <c r="R118" i="35"/>
  <c r="Q118" i="35"/>
  <c r="P118" i="35"/>
  <c r="O118" i="35"/>
  <c r="N118" i="35"/>
  <c r="M118" i="35"/>
  <c r="L118" i="35"/>
  <c r="K118" i="35"/>
  <c r="J118" i="35"/>
  <c r="I118" i="35"/>
  <c r="H118" i="35"/>
  <c r="G118" i="35"/>
  <c r="F118" i="35"/>
  <c r="E118" i="35"/>
  <c r="D118" i="35"/>
  <c r="C118" i="35"/>
  <c r="T117" i="35"/>
  <c r="S117" i="35"/>
  <c r="R117" i="35"/>
  <c r="Q117" i="35"/>
  <c r="P117" i="35"/>
  <c r="P260" i="35" s="1"/>
  <c r="O117" i="35"/>
  <c r="N117" i="35"/>
  <c r="M117" i="35"/>
  <c r="L117" i="35"/>
  <c r="K117" i="35"/>
  <c r="J117" i="35"/>
  <c r="I117" i="35"/>
  <c r="H117" i="35"/>
  <c r="G117" i="35"/>
  <c r="F117" i="35"/>
  <c r="E117" i="35"/>
  <c r="D117" i="35"/>
  <c r="C117" i="35"/>
  <c r="T116" i="35"/>
  <c r="S116" i="35"/>
  <c r="R116" i="35"/>
  <c r="Q116" i="35"/>
  <c r="P116" i="35"/>
  <c r="O116" i="35"/>
  <c r="N116" i="35"/>
  <c r="M116" i="35"/>
  <c r="L116" i="35"/>
  <c r="K116" i="35"/>
  <c r="J116" i="35"/>
  <c r="I116" i="35"/>
  <c r="H116" i="35"/>
  <c r="G116" i="35"/>
  <c r="F116" i="35"/>
  <c r="E116" i="35"/>
  <c r="D116" i="35"/>
  <c r="C116" i="35"/>
  <c r="T115" i="35"/>
  <c r="S115" i="35"/>
  <c r="R115" i="35"/>
  <c r="Q115" i="35"/>
  <c r="P115" i="35"/>
  <c r="O115" i="35"/>
  <c r="N115" i="35"/>
  <c r="M115" i="35"/>
  <c r="L115" i="35"/>
  <c r="K115" i="35"/>
  <c r="J115" i="35"/>
  <c r="I115" i="35"/>
  <c r="H115" i="35"/>
  <c r="G115" i="35"/>
  <c r="F115" i="35"/>
  <c r="E115" i="35"/>
  <c r="D115" i="35"/>
  <c r="C115" i="35"/>
  <c r="T114" i="35"/>
  <c r="T257" i="35" s="1"/>
  <c r="E39" i="9" s="1"/>
  <c r="L39" i="9" s="1"/>
  <c r="S114" i="35"/>
  <c r="S257" i="35" s="1"/>
  <c r="E39" i="8" s="1"/>
  <c r="L39" i="8" s="1"/>
  <c r="R114" i="35"/>
  <c r="Q114" i="35"/>
  <c r="P114" i="35"/>
  <c r="O114" i="35"/>
  <c r="N114" i="35"/>
  <c r="M114" i="35"/>
  <c r="L114" i="35"/>
  <c r="K114" i="35"/>
  <c r="J114" i="35"/>
  <c r="I114" i="35"/>
  <c r="H114" i="35"/>
  <c r="G114" i="35"/>
  <c r="F114" i="35"/>
  <c r="F257" i="35" s="1"/>
  <c r="E39" i="7" s="1"/>
  <c r="L39" i="7" s="1"/>
  <c r="E114" i="35"/>
  <c r="D114" i="35"/>
  <c r="C114" i="35"/>
  <c r="C257" i="35" s="1"/>
  <c r="E39" i="2" s="1"/>
  <c r="L39" i="2" s="1"/>
  <c r="T113" i="35"/>
  <c r="S113" i="35"/>
  <c r="R113" i="35"/>
  <c r="Q113" i="35"/>
  <c r="P113" i="35"/>
  <c r="O113" i="35"/>
  <c r="N113" i="35"/>
  <c r="M113" i="35"/>
  <c r="L113" i="35"/>
  <c r="K113" i="35"/>
  <c r="J113" i="35"/>
  <c r="I113" i="35"/>
  <c r="H113" i="35"/>
  <c r="G113" i="35"/>
  <c r="F113" i="35"/>
  <c r="E113" i="35"/>
  <c r="D113" i="35"/>
  <c r="C113" i="35"/>
  <c r="T112" i="35"/>
  <c r="S112" i="35"/>
  <c r="R112" i="35"/>
  <c r="Q112" i="35"/>
  <c r="P112" i="35"/>
  <c r="O112" i="35"/>
  <c r="N112" i="35"/>
  <c r="M112" i="35"/>
  <c r="L112" i="35"/>
  <c r="K112" i="35"/>
  <c r="J112" i="35"/>
  <c r="I112" i="35"/>
  <c r="H112" i="35"/>
  <c r="G112" i="35"/>
  <c r="F112" i="35"/>
  <c r="E112" i="35"/>
  <c r="D112" i="35"/>
  <c r="C112" i="35"/>
  <c r="T111" i="35"/>
  <c r="S111" i="35"/>
  <c r="R111" i="35"/>
  <c r="R254" i="35" s="1"/>
  <c r="Q111" i="35"/>
  <c r="P111" i="35"/>
  <c r="O111" i="35"/>
  <c r="N111" i="35"/>
  <c r="M111" i="35"/>
  <c r="L111" i="35"/>
  <c r="K111" i="35"/>
  <c r="J111" i="35"/>
  <c r="I111" i="35"/>
  <c r="H111" i="35"/>
  <c r="G111" i="35"/>
  <c r="F111" i="35"/>
  <c r="E111" i="35"/>
  <c r="D111" i="35"/>
  <c r="C111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C110" i="35"/>
  <c r="T109" i="35"/>
  <c r="S109" i="35"/>
  <c r="R109" i="35"/>
  <c r="Q109" i="35"/>
  <c r="P109" i="35"/>
  <c r="O109" i="35"/>
  <c r="N109" i="35"/>
  <c r="M109" i="35"/>
  <c r="L109" i="35"/>
  <c r="K109" i="35"/>
  <c r="J109" i="35"/>
  <c r="I109" i="35"/>
  <c r="H109" i="35"/>
  <c r="G109" i="35"/>
  <c r="F109" i="35"/>
  <c r="E109" i="35"/>
  <c r="D109" i="35"/>
  <c r="C109" i="35"/>
  <c r="T108" i="35"/>
  <c r="S108" i="35"/>
  <c r="R108" i="35"/>
  <c r="Q108" i="35"/>
  <c r="P108" i="35"/>
  <c r="O108" i="35"/>
  <c r="N108" i="35"/>
  <c r="M108" i="35"/>
  <c r="L108" i="35"/>
  <c r="K108" i="35"/>
  <c r="J108" i="35"/>
  <c r="I108" i="35"/>
  <c r="H108" i="35"/>
  <c r="G108" i="35"/>
  <c r="F108" i="35"/>
  <c r="E108" i="35"/>
  <c r="D108" i="35"/>
  <c r="C108" i="35"/>
  <c r="T107" i="35"/>
  <c r="S107" i="35"/>
  <c r="R107" i="35"/>
  <c r="Q107" i="35"/>
  <c r="P107" i="35"/>
  <c r="O107" i="35"/>
  <c r="N107" i="35"/>
  <c r="M107" i="35"/>
  <c r="L107" i="35"/>
  <c r="K107" i="35"/>
  <c r="J107" i="35"/>
  <c r="I107" i="35"/>
  <c r="H107" i="35"/>
  <c r="G107" i="35"/>
  <c r="F107" i="35"/>
  <c r="E107" i="35"/>
  <c r="D107" i="35"/>
  <c r="C107" i="35"/>
  <c r="T106" i="35"/>
  <c r="S106" i="35"/>
  <c r="R106" i="35"/>
  <c r="Q106" i="35"/>
  <c r="P106" i="35"/>
  <c r="O106" i="35"/>
  <c r="N106" i="35"/>
  <c r="M106" i="35"/>
  <c r="L106" i="35"/>
  <c r="K106" i="35"/>
  <c r="J106" i="35"/>
  <c r="I106" i="35"/>
  <c r="H106" i="35"/>
  <c r="G106" i="35"/>
  <c r="F106" i="35"/>
  <c r="E106" i="35"/>
  <c r="D106" i="35"/>
  <c r="C106" i="35"/>
  <c r="T105" i="35"/>
  <c r="S105" i="35"/>
  <c r="R105" i="35"/>
  <c r="Q105" i="35"/>
  <c r="P105" i="35"/>
  <c r="O105" i="35"/>
  <c r="N105" i="35"/>
  <c r="M105" i="35"/>
  <c r="L105" i="35"/>
  <c r="K105" i="35"/>
  <c r="J105" i="35"/>
  <c r="I105" i="35"/>
  <c r="H105" i="35"/>
  <c r="G105" i="35"/>
  <c r="F105" i="35"/>
  <c r="E105" i="35"/>
  <c r="D105" i="35"/>
  <c r="C105" i="35"/>
  <c r="T104" i="35"/>
  <c r="S104" i="35"/>
  <c r="R104" i="35"/>
  <c r="Q104" i="35"/>
  <c r="P104" i="35"/>
  <c r="O104" i="35"/>
  <c r="N104" i="35"/>
  <c r="M104" i="35"/>
  <c r="L104" i="35"/>
  <c r="K104" i="35"/>
  <c r="J104" i="35"/>
  <c r="I104" i="35"/>
  <c r="H104" i="35"/>
  <c r="G104" i="35"/>
  <c r="F104" i="35"/>
  <c r="E104" i="35"/>
  <c r="D104" i="35"/>
  <c r="C104" i="35"/>
  <c r="T103" i="35"/>
  <c r="S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C103" i="35"/>
  <c r="T102" i="35"/>
  <c r="S102" i="35"/>
  <c r="R102" i="35"/>
  <c r="Q102" i="35"/>
  <c r="Q245" i="35" s="1"/>
  <c r="P102" i="35"/>
  <c r="O102" i="35"/>
  <c r="N102" i="35"/>
  <c r="M102" i="35"/>
  <c r="L102" i="35"/>
  <c r="K102" i="35"/>
  <c r="J102" i="35"/>
  <c r="I102" i="35"/>
  <c r="H102" i="35"/>
  <c r="G102" i="35"/>
  <c r="F102" i="35"/>
  <c r="E102" i="35"/>
  <c r="D102" i="35"/>
  <c r="C102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D101" i="35"/>
  <c r="C101" i="35"/>
  <c r="T100" i="35"/>
  <c r="S100" i="35"/>
  <c r="R100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E100" i="35"/>
  <c r="D100" i="35"/>
  <c r="C100" i="35"/>
  <c r="T99" i="35"/>
  <c r="S99" i="35"/>
  <c r="R99" i="35"/>
  <c r="Q99" i="35"/>
  <c r="P99" i="35"/>
  <c r="O99" i="35"/>
  <c r="N99" i="35"/>
  <c r="M99" i="35"/>
  <c r="L99" i="35"/>
  <c r="K99" i="35"/>
  <c r="J99" i="35"/>
  <c r="I99" i="35"/>
  <c r="H99" i="35"/>
  <c r="G99" i="35"/>
  <c r="F99" i="35"/>
  <c r="E99" i="35"/>
  <c r="D99" i="35"/>
  <c r="C99" i="35"/>
  <c r="T98" i="35"/>
  <c r="S98" i="35"/>
  <c r="R98" i="35"/>
  <c r="Q98" i="35"/>
  <c r="P98" i="35"/>
  <c r="O98" i="35"/>
  <c r="N98" i="35"/>
  <c r="M98" i="35"/>
  <c r="L98" i="35"/>
  <c r="K98" i="35"/>
  <c r="J98" i="35"/>
  <c r="I98" i="35"/>
  <c r="H98" i="35"/>
  <c r="G98" i="35"/>
  <c r="F98" i="35"/>
  <c r="E98" i="35"/>
  <c r="D98" i="35"/>
  <c r="C98" i="35"/>
  <c r="T97" i="35"/>
  <c r="S97" i="35"/>
  <c r="R97" i="35"/>
  <c r="Q97" i="35"/>
  <c r="P97" i="35"/>
  <c r="O97" i="35"/>
  <c r="N97" i="35"/>
  <c r="M97" i="35"/>
  <c r="L97" i="35"/>
  <c r="K97" i="35"/>
  <c r="J97" i="35"/>
  <c r="I97" i="35"/>
  <c r="H97" i="35"/>
  <c r="G97" i="35"/>
  <c r="F97" i="35"/>
  <c r="E97" i="35"/>
  <c r="D97" i="35"/>
  <c r="C97" i="35"/>
  <c r="T96" i="35"/>
  <c r="S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E239" i="35" s="1"/>
  <c r="D96" i="35"/>
  <c r="C96" i="35"/>
  <c r="T95" i="35"/>
  <c r="S95" i="35"/>
  <c r="R95" i="35"/>
  <c r="Q95" i="35"/>
  <c r="P95" i="35"/>
  <c r="O95" i="35"/>
  <c r="N95" i="35"/>
  <c r="M95" i="35"/>
  <c r="L95" i="35"/>
  <c r="K95" i="35"/>
  <c r="J95" i="35"/>
  <c r="I95" i="35"/>
  <c r="H95" i="35"/>
  <c r="G95" i="35"/>
  <c r="F95" i="35"/>
  <c r="E95" i="35"/>
  <c r="D95" i="35"/>
  <c r="C95" i="35"/>
  <c r="T94" i="35"/>
  <c r="S94" i="35"/>
  <c r="R94" i="35"/>
  <c r="Q94" i="35"/>
  <c r="P94" i="35"/>
  <c r="O94" i="35"/>
  <c r="N94" i="35"/>
  <c r="M94" i="35"/>
  <c r="L94" i="35"/>
  <c r="K94" i="35"/>
  <c r="J94" i="35"/>
  <c r="I94" i="35"/>
  <c r="H94" i="35"/>
  <c r="G94" i="35"/>
  <c r="F94" i="35"/>
  <c r="E94" i="35"/>
  <c r="D94" i="35"/>
  <c r="C94" i="35"/>
  <c r="T93" i="35"/>
  <c r="S93" i="35"/>
  <c r="R93" i="35"/>
  <c r="Q93" i="35"/>
  <c r="P93" i="35"/>
  <c r="O93" i="35"/>
  <c r="N93" i="35"/>
  <c r="M93" i="35"/>
  <c r="L93" i="35"/>
  <c r="K93" i="35"/>
  <c r="J93" i="35"/>
  <c r="I93" i="35"/>
  <c r="H93" i="35"/>
  <c r="G93" i="35"/>
  <c r="F93" i="35"/>
  <c r="E93" i="35"/>
  <c r="D93" i="35"/>
  <c r="C93" i="35"/>
  <c r="T92" i="35"/>
  <c r="S92" i="35"/>
  <c r="R92" i="35"/>
  <c r="Q92" i="35"/>
  <c r="P92" i="35"/>
  <c r="O92" i="35"/>
  <c r="N92" i="35"/>
  <c r="M92" i="35"/>
  <c r="M235" i="35" s="1"/>
  <c r="L92" i="35"/>
  <c r="K92" i="35"/>
  <c r="J92" i="35"/>
  <c r="I92" i="35"/>
  <c r="H92" i="35"/>
  <c r="G92" i="35"/>
  <c r="F92" i="35"/>
  <c r="E92" i="35"/>
  <c r="D92" i="35"/>
  <c r="C92" i="35"/>
  <c r="T91" i="35"/>
  <c r="S91" i="35"/>
  <c r="R91" i="35"/>
  <c r="Q91" i="35"/>
  <c r="P91" i="35"/>
  <c r="O91" i="35"/>
  <c r="N91" i="35"/>
  <c r="M91" i="35"/>
  <c r="L91" i="35"/>
  <c r="K91" i="35"/>
  <c r="J91" i="35"/>
  <c r="I91" i="35"/>
  <c r="H91" i="35"/>
  <c r="G91" i="35"/>
  <c r="F91" i="35"/>
  <c r="E91" i="35"/>
  <c r="D91" i="35"/>
  <c r="C91" i="35"/>
  <c r="T90" i="35"/>
  <c r="S90" i="35"/>
  <c r="R90" i="35"/>
  <c r="Q90" i="35"/>
  <c r="P90" i="35"/>
  <c r="O90" i="35"/>
  <c r="N90" i="35"/>
  <c r="M90" i="35"/>
  <c r="L90" i="35"/>
  <c r="K90" i="35"/>
  <c r="J90" i="35"/>
  <c r="I90" i="35"/>
  <c r="H90" i="35"/>
  <c r="G90" i="35"/>
  <c r="F90" i="35"/>
  <c r="E90" i="35"/>
  <c r="D90" i="35"/>
  <c r="C90" i="35"/>
  <c r="T89" i="35"/>
  <c r="S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T87" i="35"/>
  <c r="S87" i="35"/>
  <c r="R87" i="35"/>
  <c r="Q87" i="35"/>
  <c r="P87" i="35"/>
  <c r="O87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T86" i="35"/>
  <c r="S86" i="35"/>
  <c r="R86" i="35"/>
  <c r="Q86" i="35"/>
  <c r="P86" i="35"/>
  <c r="O86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T85" i="35"/>
  <c r="S85" i="35"/>
  <c r="R85" i="35"/>
  <c r="Q85" i="35"/>
  <c r="P85" i="35"/>
  <c r="O85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T84" i="35"/>
  <c r="S84" i="35"/>
  <c r="R84" i="35"/>
  <c r="Q84" i="35"/>
  <c r="P84" i="35"/>
  <c r="O84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T83" i="35"/>
  <c r="S83" i="35"/>
  <c r="R83" i="35"/>
  <c r="Q83" i="35"/>
  <c r="P83" i="35"/>
  <c r="O83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T82" i="35"/>
  <c r="S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T81" i="35"/>
  <c r="S81" i="35"/>
  <c r="R81" i="35"/>
  <c r="Q81" i="35"/>
  <c r="P81" i="35"/>
  <c r="O81" i="35"/>
  <c r="N81" i="35"/>
  <c r="M81" i="35"/>
  <c r="L81" i="35"/>
  <c r="K81" i="35"/>
  <c r="J81" i="35"/>
  <c r="I81" i="35"/>
  <c r="I224" i="35" s="1"/>
  <c r="H81" i="35"/>
  <c r="G81" i="35"/>
  <c r="F81" i="35"/>
  <c r="E81" i="35"/>
  <c r="D81" i="35"/>
  <c r="C81" i="35"/>
  <c r="T80" i="35"/>
  <c r="S80" i="35"/>
  <c r="R80" i="35"/>
  <c r="Q80" i="35"/>
  <c r="P80" i="35"/>
  <c r="O80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T79" i="35"/>
  <c r="S79" i="35"/>
  <c r="R79" i="35"/>
  <c r="Q79" i="35"/>
  <c r="P79" i="35"/>
  <c r="O79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T78" i="35"/>
  <c r="S78" i="35"/>
  <c r="R78" i="35"/>
  <c r="Q78" i="35"/>
  <c r="Q221" i="35" s="1"/>
  <c r="P78" i="35"/>
  <c r="O78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T220" i="34"/>
  <c r="S220" i="34"/>
  <c r="R220" i="34"/>
  <c r="Q220" i="34"/>
  <c r="P220" i="34"/>
  <c r="O220" i="34"/>
  <c r="N220" i="34"/>
  <c r="M220" i="34"/>
  <c r="L220" i="34"/>
  <c r="K220" i="34"/>
  <c r="J220" i="34"/>
  <c r="I220" i="34"/>
  <c r="H220" i="34"/>
  <c r="G220" i="34"/>
  <c r="F220" i="34"/>
  <c r="E220" i="34"/>
  <c r="D220" i="34"/>
  <c r="C220" i="34"/>
  <c r="U214" i="34"/>
  <c r="T214" i="34"/>
  <c r="S214" i="34"/>
  <c r="R214" i="34"/>
  <c r="Q214" i="34"/>
  <c r="P214" i="34"/>
  <c r="O214" i="34"/>
  <c r="J214" i="34"/>
  <c r="U213" i="34"/>
  <c r="T213" i="34"/>
  <c r="S213" i="34"/>
  <c r="R213" i="34"/>
  <c r="Q213" i="34"/>
  <c r="P213" i="34"/>
  <c r="O213" i="34"/>
  <c r="J213" i="34"/>
  <c r="U212" i="34"/>
  <c r="T212" i="34"/>
  <c r="S212" i="34"/>
  <c r="R212" i="34"/>
  <c r="Q212" i="34"/>
  <c r="P212" i="34"/>
  <c r="O212" i="34"/>
  <c r="J212" i="34"/>
  <c r="U211" i="34"/>
  <c r="T211" i="34"/>
  <c r="S211" i="34"/>
  <c r="R211" i="34"/>
  <c r="Q211" i="34"/>
  <c r="P211" i="34"/>
  <c r="O211" i="34"/>
  <c r="J211" i="34"/>
  <c r="U210" i="34"/>
  <c r="T210" i="34"/>
  <c r="S210" i="34"/>
  <c r="R210" i="34"/>
  <c r="Q210" i="34"/>
  <c r="P210" i="34"/>
  <c r="O210" i="34"/>
  <c r="J210" i="34"/>
  <c r="U209" i="34"/>
  <c r="T209" i="34"/>
  <c r="S209" i="34"/>
  <c r="R209" i="34"/>
  <c r="Q209" i="34"/>
  <c r="P209" i="34"/>
  <c r="O209" i="34"/>
  <c r="J209" i="34"/>
  <c r="U208" i="34"/>
  <c r="T208" i="34"/>
  <c r="S208" i="34"/>
  <c r="R208" i="34"/>
  <c r="Q208" i="34"/>
  <c r="P208" i="34"/>
  <c r="O208" i="34"/>
  <c r="J208" i="34"/>
  <c r="U207" i="34"/>
  <c r="T207" i="34"/>
  <c r="S207" i="34"/>
  <c r="R207" i="34"/>
  <c r="Q207" i="34"/>
  <c r="P207" i="34"/>
  <c r="O207" i="34"/>
  <c r="J207" i="34"/>
  <c r="U206" i="34"/>
  <c r="T206" i="34"/>
  <c r="S206" i="34"/>
  <c r="R206" i="34"/>
  <c r="Q206" i="34"/>
  <c r="P206" i="34"/>
  <c r="O206" i="34"/>
  <c r="J206" i="34"/>
  <c r="U205" i="34"/>
  <c r="T205" i="34"/>
  <c r="S205" i="34"/>
  <c r="R205" i="34"/>
  <c r="Q205" i="34"/>
  <c r="P205" i="34"/>
  <c r="O205" i="34"/>
  <c r="J205" i="34"/>
  <c r="U204" i="34"/>
  <c r="T204" i="34"/>
  <c r="S204" i="34"/>
  <c r="R204" i="34"/>
  <c r="Q204" i="34"/>
  <c r="P204" i="34"/>
  <c r="O204" i="34"/>
  <c r="J204" i="34"/>
  <c r="U203" i="34"/>
  <c r="T203" i="34"/>
  <c r="S203" i="34"/>
  <c r="R203" i="34"/>
  <c r="Q203" i="34"/>
  <c r="P203" i="34"/>
  <c r="O203" i="34"/>
  <c r="J203" i="34"/>
  <c r="L204" i="34" s="1"/>
  <c r="U202" i="34"/>
  <c r="T202" i="34"/>
  <c r="S202" i="34"/>
  <c r="R202" i="34"/>
  <c r="Q202" i="34"/>
  <c r="P202" i="34"/>
  <c r="O202" i="34"/>
  <c r="J202" i="34"/>
  <c r="U201" i="34"/>
  <c r="T201" i="34"/>
  <c r="S201" i="34"/>
  <c r="R201" i="34"/>
  <c r="Q201" i="34"/>
  <c r="P201" i="34"/>
  <c r="O201" i="34"/>
  <c r="J201" i="34"/>
  <c r="U200" i="34"/>
  <c r="T200" i="34"/>
  <c r="S200" i="34"/>
  <c r="R200" i="34"/>
  <c r="Q200" i="34"/>
  <c r="P200" i="34"/>
  <c r="O200" i="34"/>
  <c r="J200" i="34"/>
  <c r="U199" i="34"/>
  <c r="T199" i="34"/>
  <c r="S199" i="34"/>
  <c r="R199" i="34"/>
  <c r="Q199" i="34"/>
  <c r="P199" i="34"/>
  <c r="O199" i="34"/>
  <c r="J199" i="34"/>
  <c r="U198" i="34"/>
  <c r="T198" i="34"/>
  <c r="S198" i="34"/>
  <c r="R198" i="34"/>
  <c r="Q198" i="34"/>
  <c r="P198" i="34"/>
  <c r="O198" i="34"/>
  <c r="J198" i="34"/>
  <c r="U197" i="34"/>
  <c r="T197" i="34"/>
  <c r="S197" i="34"/>
  <c r="R197" i="34"/>
  <c r="Q197" i="34"/>
  <c r="P197" i="34"/>
  <c r="O197" i="34"/>
  <c r="J197" i="34"/>
  <c r="U196" i="34"/>
  <c r="T196" i="34"/>
  <c r="S196" i="34"/>
  <c r="R196" i="34"/>
  <c r="Q196" i="34"/>
  <c r="P196" i="34"/>
  <c r="O196" i="34"/>
  <c r="J196" i="34"/>
  <c r="U195" i="34"/>
  <c r="T195" i="34"/>
  <c r="S195" i="34"/>
  <c r="R195" i="34"/>
  <c r="Q195" i="34"/>
  <c r="P195" i="34"/>
  <c r="O195" i="34"/>
  <c r="J195" i="34"/>
  <c r="U194" i="34"/>
  <c r="T194" i="34"/>
  <c r="S194" i="34"/>
  <c r="R194" i="34"/>
  <c r="Q194" i="34"/>
  <c r="P194" i="34"/>
  <c r="O194" i="34"/>
  <c r="J194" i="34"/>
  <c r="U193" i="34"/>
  <c r="T193" i="34"/>
  <c r="S193" i="34"/>
  <c r="R193" i="34"/>
  <c r="Q193" i="34"/>
  <c r="P193" i="34"/>
  <c r="O193" i="34"/>
  <c r="J193" i="34"/>
  <c r="U192" i="34"/>
  <c r="T192" i="34"/>
  <c r="S192" i="34"/>
  <c r="R192" i="34"/>
  <c r="Q192" i="34"/>
  <c r="P192" i="34"/>
  <c r="O192" i="34"/>
  <c r="J192" i="34"/>
  <c r="U191" i="34"/>
  <c r="T191" i="34"/>
  <c r="S191" i="34"/>
  <c r="R191" i="34"/>
  <c r="Q191" i="34"/>
  <c r="P191" i="34"/>
  <c r="O191" i="34"/>
  <c r="J191" i="34"/>
  <c r="U190" i="34"/>
  <c r="T190" i="34"/>
  <c r="S190" i="34"/>
  <c r="R190" i="34"/>
  <c r="Q190" i="34"/>
  <c r="P190" i="34"/>
  <c r="O190" i="34"/>
  <c r="J190" i="34"/>
  <c r="U189" i="34"/>
  <c r="T189" i="34"/>
  <c r="S189" i="34"/>
  <c r="R189" i="34"/>
  <c r="Q189" i="34"/>
  <c r="P189" i="34"/>
  <c r="O189" i="34"/>
  <c r="J189" i="34"/>
  <c r="U188" i="34"/>
  <c r="T188" i="34"/>
  <c r="S188" i="34"/>
  <c r="R188" i="34"/>
  <c r="Q188" i="34"/>
  <c r="P188" i="34"/>
  <c r="O188" i="34"/>
  <c r="J188" i="34"/>
  <c r="U187" i="34"/>
  <c r="T187" i="34"/>
  <c r="S187" i="34"/>
  <c r="R187" i="34"/>
  <c r="Q187" i="34"/>
  <c r="P187" i="34"/>
  <c r="O187" i="34"/>
  <c r="J187" i="34"/>
  <c r="U186" i="34"/>
  <c r="T186" i="34"/>
  <c r="S186" i="34"/>
  <c r="R186" i="34"/>
  <c r="Q186" i="34"/>
  <c r="P186" i="34"/>
  <c r="O186" i="34"/>
  <c r="J186" i="34"/>
  <c r="U185" i="34"/>
  <c r="T185" i="34"/>
  <c r="S185" i="34"/>
  <c r="R185" i="34"/>
  <c r="Q185" i="34"/>
  <c r="P185" i="34"/>
  <c r="O185" i="34"/>
  <c r="J185" i="34"/>
  <c r="U184" i="34"/>
  <c r="T184" i="34"/>
  <c r="S184" i="34"/>
  <c r="R184" i="34"/>
  <c r="Q184" i="34"/>
  <c r="P184" i="34"/>
  <c r="O184" i="34"/>
  <c r="J184" i="34"/>
  <c r="U183" i="34"/>
  <c r="T183" i="34"/>
  <c r="S183" i="34"/>
  <c r="R183" i="34"/>
  <c r="Q183" i="34"/>
  <c r="P183" i="34"/>
  <c r="O183" i="34"/>
  <c r="J183" i="34"/>
  <c r="U182" i="34"/>
  <c r="T182" i="34"/>
  <c r="S182" i="34"/>
  <c r="R182" i="34"/>
  <c r="Q182" i="34"/>
  <c r="P182" i="34"/>
  <c r="O182" i="34"/>
  <c r="J182" i="34"/>
  <c r="U181" i="34"/>
  <c r="T181" i="34"/>
  <c r="S181" i="34"/>
  <c r="R181" i="34"/>
  <c r="Q181" i="34"/>
  <c r="P181" i="34"/>
  <c r="O181" i="34"/>
  <c r="J181" i="34"/>
  <c r="U180" i="34"/>
  <c r="T180" i="34"/>
  <c r="S180" i="34"/>
  <c r="R180" i="34"/>
  <c r="Q180" i="34"/>
  <c r="P180" i="34"/>
  <c r="O180" i="34"/>
  <c r="J180" i="34"/>
  <c r="U179" i="34"/>
  <c r="T179" i="34"/>
  <c r="S179" i="34"/>
  <c r="R179" i="34"/>
  <c r="Q179" i="34"/>
  <c r="P179" i="34"/>
  <c r="O179" i="34"/>
  <c r="J179" i="34"/>
  <c r="U178" i="34"/>
  <c r="T178" i="34"/>
  <c r="S178" i="34"/>
  <c r="R178" i="34"/>
  <c r="Q178" i="34"/>
  <c r="P178" i="34"/>
  <c r="O178" i="34"/>
  <c r="J178" i="34"/>
  <c r="U177" i="34"/>
  <c r="T177" i="34"/>
  <c r="S177" i="34"/>
  <c r="R177" i="34"/>
  <c r="Q177" i="34"/>
  <c r="P177" i="34"/>
  <c r="O177" i="34"/>
  <c r="J177" i="34"/>
  <c r="U176" i="34"/>
  <c r="T176" i="34"/>
  <c r="S176" i="34"/>
  <c r="R176" i="34"/>
  <c r="Q176" i="34"/>
  <c r="P176" i="34"/>
  <c r="O176" i="34"/>
  <c r="J176" i="34"/>
  <c r="U175" i="34"/>
  <c r="T175" i="34"/>
  <c r="S175" i="34"/>
  <c r="R175" i="34"/>
  <c r="Q175" i="34"/>
  <c r="P175" i="34"/>
  <c r="O175" i="34"/>
  <c r="J175" i="34"/>
  <c r="U174" i="34"/>
  <c r="T174" i="34"/>
  <c r="S174" i="34"/>
  <c r="R174" i="34"/>
  <c r="Q174" i="34"/>
  <c r="P174" i="34"/>
  <c r="O174" i="34"/>
  <c r="J174" i="34"/>
  <c r="U173" i="34"/>
  <c r="T173" i="34"/>
  <c r="S173" i="34"/>
  <c r="R173" i="34"/>
  <c r="Q173" i="34"/>
  <c r="P173" i="34"/>
  <c r="O173" i="34"/>
  <c r="J173" i="34"/>
  <c r="U172" i="34"/>
  <c r="T172" i="34"/>
  <c r="S172" i="34"/>
  <c r="R172" i="34"/>
  <c r="Q172" i="34"/>
  <c r="P172" i="34"/>
  <c r="O172" i="34"/>
  <c r="J172" i="34"/>
  <c r="U171" i="34"/>
  <c r="T171" i="34"/>
  <c r="S171" i="34"/>
  <c r="R171" i="34"/>
  <c r="Q171" i="34"/>
  <c r="P171" i="34"/>
  <c r="O171" i="34"/>
  <c r="J171" i="34"/>
  <c r="U170" i="34"/>
  <c r="T170" i="34"/>
  <c r="S170" i="34"/>
  <c r="R170" i="34"/>
  <c r="Q170" i="34"/>
  <c r="P170" i="34"/>
  <c r="O170" i="34"/>
  <c r="J170" i="34"/>
  <c r="U169" i="34"/>
  <c r="T169" i="34"/>
  <c r="S169" i="34"/>
  <c r="R169" i="34"/>
  <c r="Q169" i="34"/>
  <c r="P169" i="34"/>
  <c r="O169" i="34"/>
  <c r="J169" i="34"/>
  <c r="U168" i="34"/>
  <c r="T168" i="34"/>
  <c r="S168" i="34"/>
  <c r="R168" i="34"/>
  <c r="Q168" i="34"/>
  <c r="P168" i="34"/>
  <c r="O168" i="34"/>
  <c r="J168" i="34"/>
  <c r="U167" i="34"/>
  <c r="T167" i="34"/>
  <c r="S167" i="34"/>
  <c r="R167" i="34"/>
  <c r="Q167" i="34"/>
  <c r="P167" i="34"/>
  <c r="O167" i="34"/>
  <c r="J167" i="34"/>
  <c r="U166" i="34"/>
  <c r="T166" i="34"/>
  <c r="S166" i="34"/>
  <c r="R166" i="34"/>
  <c r="Q166" i="34"/>
  <c r="P166" i="34"/>
  <c r="O166" i="34"/>
  <c r="J166" i="34"/>
  <c r="U165" i="34"/>
  <c r="T165" i="34"/>
  <c r="S165" i="34"/>
  <c r="R165" i="34"/>
  <c r="Q165" i="34"/>
  <c r="P165" i="34"/>
  <c r="O165" i="34"/>
  <c r="J165" i="34"/>
  <c r="U164" i="34"/>
  <c r="T164" i="34"/>
  <c r="S164" i="34"/>
  <c r="R164" i="34"/>
  <c r="Q164" i="34"/>
  <c r="P164" i="34"/>
  <c r="O164" i="34"/>
  <c r="J164" i="34"/>
  <c r="U163" i="34"/>
  <c r="T163" i="34"/>
  <c r="S163" i="34"/>
  <c r="R163" i="34"/>
  <c r="Q163" i="34"/>
  <c r="P163" i="34"/>
  <c r="O163" i="34"/>
  <c r="D233" i="34" s="1"/>
  <c r="J163" i="34"/>
  <c r="U162" i="34"/>
  <c r="T162" i="34"/>
  <c r="S162" i="34"/>
  <c r="R162" i="34"/>
  <c r="Q162" i="34"/>
  <c r="P162" i="34"/>
  <c r="O162" i="34"/>
  <c r="J162" i="34"/>
  <c r="U161" i="34"/>
  <c r="T161" i="34"/>
  <c r="S161" i="34"/>
  <c r="R161" i="34"/>
  <c r="Q161" i="34"/>
  <c r="P161" i="34"/>
  <c r="O161" i="34"/>
  <c r="J161" i="34"/>
  <c r="U160" i="34"/>
  <c r="T160" i="34"/>
  <c r="S160" i="34"/>
  <c r="R160" i="34"/>
  <c r="Q160" i="34"/>
  <c r="P160" i="34"/>
  <c r="O160" i="34"/>
  <c r="J160" i="34"/>
  <c r="U159" i="34"/>
  <c r="T159" i="34"/>
  <c r="S159" i="34"/>
  <c r="R159" i="34"/>
  <c r="Q159" i="34"/>
  <c r="P159" i="34"/>
  <c r="O159" i="34"/>
  <c r="J159" i="34"/>
  <c r="U158" i="34"/>
  <c r="T158" i="34"/>
  <c r="S158" i="34"/>
  <c r="R158" i="34"/>
  <c r="Q158" i="34"/>
  <c r="P158" i="34"/>
  <c r="O158" i="34"/>
  <c r="J158" i="34"/>
  <c r="U157" i="34"/>
  <c r="T157" i="34"/>
  <c r="S157" i="34"/>
  <c r="R157" i="34"/>
  <c r="Q157" i="34"/>
  <c r="P157" i="34"/>
  <c r="O157" i="34"/>
  <c r="J157" i="34"/>
  <c r="U156" i="34"/>
  <c r="T156" i="34"/>
  <c r="S156" i="34"/>
  <c r="R156" i="34"/>
  <c r="Q156" i="34"/>
  <c r="P156" i="34"/>
  <c r="O156" i="34"/>
  <c r="J156" i="34"/>
  <c r="U155" i="34"/>
  <c r="T155" i="34"/>
  <c r="S155" i="34"/>
  <c r="R155" i="34"/>
  <c r="Q155" i="34"/>
  <c r="P155" i="34"/>
  <c r="O155" i="34"/>
  <c r="J155" i="34"/>
  <c r="U154" i="34"/>
  <c r="T154" i="34"/>
  <c r="S154" i="34"/>
  <c r="R154" i="34"/>
  <c r="Q154" i="34"/>
  <c r="P154" i="34"/>
  <c r="O154" i="34"/>
  <c r="J154" i="34"/>
  <c r="U153" i="34"/>
  <c r="T153" i="34"/>
  <c r="S153" i="34"/>
  <c r="R153" i="34"/>
  <c r="Q153" i="34"/>
  <c r="P153" i="34"/>
  <c r="O153" i="34"/>
  <c r="J153" i="34"/>
  <c r="U152" i="34"/>
  <c r="T152" i="34"/>
  <c r="S152" i="34"/>
  <c r="R152" i="34"/>
  <c r="Q152" i="34"/>
  <c r="P152" i="34"/>
  <c r="O152" i="34"/>
  <c r="J152" i="34"/>
  <c r="U151" i="34"/>
  <c r="T151" i="34"/>
  <c r="S151" i="34"/>
  <c r="R151" i="34"/>
  <c r="Q151" i="34"/>
  <c r="P151" i="34"/>
  <c r="O151" i="34"/>
  <c r="J151" i="34"/>
  <c r="J150" i="34"/>
  <c r="T141" i="34"/>
  <c r="S141" i="34"/>
  <c r="R141" i="34"/>
  <c r="Q141" i="34"/>
  <c r="P141" i="34"/>
  <c r="O141" i="34"/>
  <c r="N141" i="34"/>
  <c r="M141" i="34"/>
  <c r="L141" i="34"/>
  <c r="K141" i="34"/>
  <c r="J141" i="34"/>
  <c r="I141" i="34"/>
  <c r="H141" i="34"/>
  <c r="G141" i="34"/>
  <c r="F141" i="34"/>
  <c r="E141" i="34"/>
  <c r="D141" i="34"/>
  <c r="C141" i="34"/>
  <c r="T140" i="34"/>
  <c r="S140" i="34"/>
  <c r="R140" i="34"/>
  <c r="Q140" i="34"/>
  <c r="P140" i="34"/>
  <c r="O140" i="34"/>
  <c r="N140" i="34"/>
  <c r="M140" i="34"/>
  <c r="L140" i="34"/>
  <c r="K140" i="34"/>
  <c r="J140" i="34"/>
  <c r="I140" i="34"/>
  <c r="H140" i="34"/>
  <c r="G140" i="34"/>
  <c r="F140" i="34"/>
  <c r="E140" i="34"/>
  <c r="D140" i="34"/>
  <c r="C140" i="34"/>
  <c r="T139" i="34"/>
  <c r="S139" i="34"/>
  <c r="R139" i="34"/>
  <c r="Q139" i="34"/>
  <c r="P139" i="34"/>
  <c r="O139" i="34"/>
  <c r="N139" i="34"/>
  <c r="M139" i="34"/>
  <c r="L139" i="34"/>
  <c r="K139" i="34"/>
  <c r="J139" i="34"/>
  <c r="I139" i="34"/>
  <c r="H139" i="34"/>
  <c r="G139" i="34"/>
  <c r="F139" i="34"/>
  <c r="E139" i="34"/>
  <c r="D139" i="34"/>
  <c r="C139" i="34"/>
  <c r="T138" i="34"/>
  <c r="S138" i="34"/>
  <c r="R138" i="34"/>
  <c r="Q138" i="34"/>
  <c r="P138" i="34"/>
  <c r="O138" i="34"/>
  <c r="N138" i="34"/>
  <c r="M138" i="34"/>
  <c r="L138" i="34"/>
  <c r="K138" i="34"/>
  <c r="J138" i="34"/>
  <c r="I138" i="34"/>
  <c r="H138" i="34"/>
  <c r="G138" i="34"/>
  <c r="F138" i="34"/>
  <c r="E138" i="34"/>
  <c r="D138" i="34"/>
  <c r="C138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T136" i="34"/>
  <c r="S136" i="34"/>
  <c r="R136" i="34"/>
  <c r="Q136" i="34"/>
  <c r="P136" i="34"/>
  <c r="O136" i="34"/>
  <c r="N136" i="34"/>
  <c r="M136" i="34"/>
  <c r="L136" i="34"/>
  <c r="K136" i="34"/>
  <c r="J136" i="34"/>
  <c r="I136" i="34"/>
  <c r="H136" i="34"/>
  <c r="G136" i="34"/>
  <c r="F136" i="34"/>
  <c r="E136" i="34"/>
  <c r="D136" i="34"/>
  <c r="C136" i="34"/>
  <c r="T135" i="34"/>
  <c r="S135" i="34"/>
  <c r="R135" i="34"/>
  <c r="Q135" i="34"/>
  <c r="P135" i="34"/>
  <c r="O135" i="34"/>
  <c r="N135" i="34"/>
  <c r="M135" i="34"/>
  <c r="L135" i="34"/>
  <c r="K135" i="34"/>
  <c r="J135" i="34"/>
  <c r="I135" i="34"/>
  <c r="H135" i="34"/>
  <c r="G135" i="34"/>
  <c r="G278" i="34" s="1"/>
  <c r="F135" i="34"/>
  <c r="E135" i="34"/>
  <c r="D135" i="34"/>
  <c r="C135" i="34"/>
  <c r="T134" i="34"/>
  <c r="S134" i="34"/>
  <c r="R134" i="34"/>
  <c r="Q134" i="34"/>
  <c r="P134" i="34"/>
  <c r="O134" i="34"/>
  <c r="N134" i="34"/>
  <c r="M134" i="34"/>
  <c r="L134" i="34"/>
  <c r="K134" i="34"/>
  <c r="J134" i="34"/>
  <c r="I134" i="34"/>
  <c r="H134" i="34"/>
  <c r="G134" i="34"/>
  <c r="F134" i="34"/>
  <c r="E134" i="34"/>
  <c r="D134" i="34"/>
  <c r="C134" i="34"/>
  <c r="T133" i="34"/>
  <c r="S133" i="34"/>
  <c r="R133" i="34"/>
  <c r="Q133" i="34"/>
  <c r="P133" i="34"/>
  <c r="O133" i="34"/>
  <c r="N133" i="34"/>
  <c r="M133" i="34"/>
  <c r="L133" i="34"/>
  <c r="K133" i="34"/>
  <c r="J133" i="34"/>
  <c r="I133" i="34"/>
  <c r="H133" i="34"/>
  <c r="G133" i="34"/>
  <c r="F133" i="34"/>
  <c r="E133" i="34"/>
  <c r="D133" i="34"/>
  <c r="C133" i="34"/>
  <c r="T132" i="34"/>
  <c r="S132" i="34"/>
  <c r="R132" i="34"/>
  <c r="Q132" i="34"/>
  <c r="P132" i="34"/>
  <c r="O132" i="34"/>
  <c r="N132" i="34"/>
  <c r="M132" i="34"/>
  <c r="L132" i="34"/>
  <c r="K132" i="34"/>
  <c r="J132" i="34"/>
  <c r="I132" i="34"/>
  <c r="H132" i="34"/>
  <c r="G132" i="34"/>
  <c r="F132" i="34"/>
  <c r="E132" i="34"/>
  <c r="D132" i="34"/>
  <c r="C132" i="34"/>
  <c r="T131" i="34"/>
  <c r="S131" i="34"/>
  <c r="R131" i="34"/>
  <c r="Q131" i="34"/>
  <c r="P131" i="34"/>
  <c r="O131" i="34"/>
  <c r="N131" i="34"/>
  <c r="M131" i="34"/>
  <c r="L131" i="34"/>
  <c r="K131" i="34"/>
  <c r="J131" i="34"/>
  <c r="I131" i="34"/>
  <c r="H131" i="34"/>
  <c r="G131" i="34"/>
  <c r="F131" i="34"/>
  <c r="E131" i="34"/>
  <c r="D131" i="34"/>
  <c r="C131" i="34"/>
  <c r="T130" i="34"/>
  <c r="S130" i="34"/>
  <c r="R130" i="34"/>
  <c r="Q130" i="34"/>
  <c r="P130" i="34"/>
  <c r="O130" i="34"/>
  <c r="N130" i="34"/>
  <c r="M130" i="34"/>
  <c r="L130" i="34"/>
  <c r="K130" i="34"/>
  <c r="J130" i="34"/>
  <c r="I130" i="34"/>
  <c r="H130" i="34"/>
  <c r="G130" i="34"/>
  <c r="F130" i="34"/>
  <c r="E130" i="34"/>
  <c r="D130" i="34"/>
  <c r="C130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T128" i="34"/>
  <c r="S128" i="34"/>
  <c r="R128" i="34"/>
  <c r="Q128" i="34"/>
  <c r="P128" i="34"/>
  <c r="O128" i="34"/>
  <c r="N128" i="34"/>
  <c r="M128" i="34"/>
  <c r="L128" i="34"/>
  <c r="K128" i="34"/>
  <c r="J128" i="34"/>
  <c r="I128" i="34"/>
  <c r="H128" i="34"/>
  <c r="G128" i="34"/>
  <c r="F128" i="34"/>
  <c r="E128" i="34"/>
  <c r="D128" i="34"/>
  <c r="C128" i="34"/>
  <c r="T127" i="34"/>
  <c r="S127" i="34"/>
  <c r="R127" i="34"/>
  <c r="Q127" i="34"/>
  <c r="P127" i="34"/>
  <c r="O127" i="34"/>
  <c r="N127" i="34"/>
  <c r="M127" i="34"/>
  <c r="L127" i="34"/>
  <c r="K127" i="34"/>
  <c r="J127" i="34"/>
  <c r="I127" i="34"/>
  <c r="H127" i="34"/>
  <c r="G127" i="34"/>
  <c r="F127" i="34"/>
  <c r="E127" i="34"/>
  <c r="D127" i="34"/>
  <c r="C127" i="34"/>
  <c r="T126" i="34"/>
  <c r="S126" i="34"/>
  <c r="R126" i="34"/>
  <c r="Q126" i="34"/>
  <c r="P126" i="34"/>
  <c r="O126" i="34"/>
  <c r="N126" i="34"/>
  <c r="M126" i="34"/>
  <c r="L126" i="34"/>
  <c r="K126" i="34"/>
  <c r="J126" i="34"/>
  <c r="I126" i="34"/>
  <c r="H126" i="34"/>
  <c r="G126" i="34"/>
  <c r="F126" i="34"/>
  <c r="E126" i="34"/>
  <c r="D126" i="34"/>
  <c r="C126" i="34"/>
  <c r="T125" i="34"/>
  <c r="S125" i="34"/>
  <c r="R125" i="34"/>
  <c r="Q125" i="34"/>
  <c r="P125" i="34"/>
  <c r="O125" i="34"/>
  <c r="N125" i="34"/>
  <c r="M125" i="34"/>
  <c r="L125" i="34"/>
  <c r="K125" i="34"/>
  <c r="J125" i="34"/>
  <c r="I125" i="34"/>
  <c r="H125" i="34"/>
  <c r="G125" i="34"/>
  <c r="F125" i="34"/>
  <c r="E125" i="34"/>
  <c r="D125" i="34"/>
  <c r="C125" i="34"/>
  <c r="T124" i="34"/>
  <c r="S124" i="34"/>
  <c r="R124" i="34"/>
  <c r="Q124" i="34"/>
  <c r="P124" i="34"/>
  <c r="O124" i="34"/>
  <c r="N124" i="34"/>
  <c r="M124" i="34"/>
  <c r="L124" i="34"/>
  <c r="K124" i="34"/>
  <c r="J124" i="34"/>
  <c r="I124" i="34"/>
  <c r="H124" i="34"/>
  <c r="G124" i="34"/>
  <c r="F124" i="34"/>
  <c r="E124" i="34"/>
  <c r="D124" i="34"/>
  <c r="C124" i="34"/>
  <c r="T123" i="34"/>
  <c r="S123" i="34"/>
  <c r="R123" i="34"/>
  <c r="Q123" i="34"/>
  <c r="P123" i="34"/>
  <c r="O123" i="34"/>
  <c r="N123" i="34"/>
  <c r="M123" i="34"/>
  <c r="L123" i="34"/>
  <c r="K123" i="34"/>
  <c r="J123" i="34"/>
  <c r="I123" i="34"/>
  <c r="H123" i="34"/>
  <c r="G123" i="34"/>
  <c r="F123" i="34"/>
  <c r="E123" i="34"/>
  <c r="D123" i="34"/>
  <c r="C123" i="34"/>
  <c r="T122" i="34"/>
  <c r="S122" i="34"/>
  <c r="R122" i="34"/>
  <c r="Q122" i="34"/>
  <c r="P122" i="34"/>
  <c r="O122" i="34"/>
  <c r="N122" i="34"/>
  <c r="M122" i="34"/>
  <c r="L122" i="34"/>
  <c r="K122" i="34"/>
  <c r="J122" i="34"/>
  <c r="I122" i="34"/>
  <c r="H122" i="34"/>
  <c r="G122" i="34"/>
  <c r="F122" i="34"/>
  <c r="E122" i="34"/>
  <c r="D122" i="34"/>
  <c r="C122" i="34"/>
  <c r="T121" i="34"/>
  <c r="S121" i="34"/>
  <c r="R121" i="34"/>
  <c r="Q121" i="34"/>
  <c r="P121" i="34"/>
  <c r="O121" i="34"/>
  <c r="N121" i="34"/>
  <c r="M121" i="34"/>
  <c r="L121" i="34"/>
  <c r="K121" i="34"/>
  <c r="J121" i="34"/>
  <c r="I121" i="34"/>
  <c r="H121" i="34"/>
  <c r="G121" i="34"/>
  <c r="F121" i="34"/>
  <c r="E121" i="34"/>
  <c r="D121" i="34"/>
  <c r="C121" i="34"/>
  <c r="T120" i="34"/>
  <c r="S120" i="34"/>
  <c r="R120" i="34"/>
  <c r="Q120" i="34"/>
  <c r="P120" i="34"/>
  <c r="O120" i="34"/>
  <c r="N120" i="34"/>
  <c r="M120" i="34"/>
  <c r="L120" i="34"/>
  <c r="K120" i="34"/>
  <c r="J120" i="34"/>
  <c r="I120" i="34"/>
  <c r="H120" i="34"/>
  <c r="G120" i="34"/>
  <c r="F120" i="34"/>
  <c r="E120" i="34"/>
  <c r="D120" i="34"/>
  <c r="C120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H119" i="34"/>
  <c r="G119" i="34"/>
  <c r="F119" i="34"/>
  <c r="E119" i="34"/>
  <c r="D119" i="34"/>
  <c r="C119" i="34"/>
  <c r="T118" i="34"/>
  <c r="S118" i="34"/>
  <c r="R118" i="34"/>
  <c r="Q118" i="34"/>
  <c r="P118" i="34"/>
  <c r="O118" i="34"/>
  <c r="N118" i="34"/>
  <c r="M118" i="34"/>
  <c r="L118" i="34"/>
  <c r="L261" i="34" s="1"/>
  <c r="K118" i="34"/>
  <c r="J118" i="34"/>
  <c r="I118" i="34"/>
  <c r="H118" i="34"/>
  <c r="G118" i="34"/>
  <c r="F118" i="34"/>
  <c r="E118" i="34"/>
  <c r="D118" i="34"/>
  <c r="C118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T116" i="34"/>
  <c r="S116" i="34"/>
  <c r="R116" i="34"/>
  <c r="Q116" i="34"/>
  <c r="P116" i="34"/>
  <c r="O116" i="34"/>
  <c r="N116" i="34"/>
  <c r="M116" i="34"/>
  <c r="L116" i="34"/>
  <c r="K116" i="34"/>
  <c r="J116" i="34"/>
  <c r="I116" i="34"/>
  <c r="H116" i="34"/>
  <c r="G116" i="34"/>
  <c r="F116" i="34"/>
  <c r="E116" i="34"/>
  <c r="D116" i="34"/>
  <c r="C116" i="34"/>
  <c r="T115" i="34"/>
  <c r="S115" i="34"/>
  <c r="R115" i="34"/>
  <c r="Q115" i="34"/>
  <c r="P115" i="34"/>
  <c r="O115" i="34"/>
  <c r="N115" i="34"/>
  <c r="M115" i="34"/>
  <c r="L115" i="34"/>
  <c r="K115" i="34"/>
  <c r="J115" i="34"/>
  <c r="I115" i="34"/>
  <c r="H115" i="34"/>
  <c r="G115" i="34"/>
  <c r="F115" i="34"/>
  <c r="E115" i="34"/>
  <c r="D115" i="34"/>
  <c r="C115" i="34"/>
  <c r="T114" i="34"/>
  <c r="S114" i="34"/>
  <c r="R114" i="34"/>
  <c r="Q114" i="34"/>
  <c r="P114" i="34"/>
  <c r="O114" i="34"/>
  <c r="N114" i="34"/>
  <c r="M114" i="34"/>
  <c r="L114" i="34"/>
  <c r="K114" i="34"/>
  <c r="J114" i="34"/>
  <c r="I114" i="34"/>
  <c r="H114" i="34"/>
  <c r="G114" i="34"/>
  <c r="F114" i="34"/>
  <c r="E114" i="34"/>
  <c r="D114" i="34"/>
  <c r="C114" i="34"/>
  <c r="T113" i="34"/>
  <c r="S113" i="34"/>
  <c r="R113" i="34"/>
  <c r="Q113" i="34"/>
  <c r="P113" i="34"/>
  <c r="O113" i="34"/>
  <c r="N113" i="34"/>
  <c r="M113" i="34"/>
  <c r="L113" i="34"/>
  <c r="K113" i="34"/>
  <c r="J113" i="34"/>
  <c r="I113" i="34"/>
  <c r="H113" i="34"/>
  <c r="G113" i="34"/>
  <c r="F113" i="34"/>
  <c r="E113" i="34"/>
  <c r="D113" i="34"/>
  <c r="C113" i="34"/>
  <c r="T112" i="34"/>
  <c r="S112" i="34"/>
  <c r="R112" i="34"/>
  <c r="Q112" i="34"/>
  <c r="P112" i="34"/>
  <c r="O112" i="34"/>
  <c r="N112" i="34"/>
  <c r="M112" i="34"/>
  <c r="L112" i="34"/>
  <c r="K112" i="34"/>
  <c r="J112" i="34"/>
  <c r="I112" i="34"/>
  <c r="H112" i="34"/>
  <c r="G112" i="34"/>
  <c r="F112" i="34"/>
  <c r="E112" i="34"/>
  <c r="D112" i="34"/>
  <c r="C112" i="34"/>
  <c r="T111" i="34"/>
  <c r="S111" i="34"/>
  <c r="R111" i="34"/>
  <c r="Q111" i="34"/>
  <c r="P111" i="34"/>
  <c r="O111" i="34"/>
  <c r="N111" i="34"/>
  <c r="M111" i="34"/>
  <c r="L111" i="34"/>
  <c r="K111" i="34"/>
  <c r="J111" i="34"/>
  <c r="I111" i="34"/>
  <c r="H111" i="34"/>
  <c r="G111" i="34"/>
  <c r="F111" i="34"/>
  <c r="E111" i="34"/>
  <c r="D111" i="34"/>
  <c r="C111" i="34"/>
  <c r="T110" i="34"/>
  <c r="S110" i="34"/>
  <c r="R110" i="34"/>
  <c r="Q110" i="34"/>
  <c r="P110" i="34"/>
  <c r="O110" i="34"/>
  <c r="N110" i="34"/>
  <c r="M110" i="34"/>
  <c r="L110" i="34"/>
  <c r="L253" i="34" s="1"/>
  <c r="K110" i="34"/>
  <c r="J110" i="34"/>
  <c r="I110" i="34"/>
  <c r="H110" i="34"/>
  <c r="G110" i="34"/>
  <c r="F110" i="34"/>
  <c r="E110" i="34"/>
  <c r="D110" i="34"/>
  <c r="C110" i="34"/>
  <c r="T109" i="34"/>
  <c r="S109" i="34"/>
  <c r="R109" i="34"/>
  <c r="Q109" i="34"/>
  <c r="P109" i="34"/>
  <c r="O109" i="34"/>
  <c r="N109" i="34"/>
  <c r="M109" i="34"/>
  <c r="L109" i="34"/>
  <c r="L252" i="34" s="1"/>
  <c r="K109" i="34"/>
  <c r="J109" i="34"/>
  <c r="I109" i="34"/>
  <c r="H109" i="34"/>
  <c r="G109" i="34"/>
  <c r="F109" i="34"/>
  <c r="E109" i="34"/>
  <c r="D109" i="34"/>
  <c r="C109" i="34"/>
  <c r="T108" i="34"/>
  <c r="S108" i="34"/>
  <c r="R108" i="34"/>
  <c r="Q108" i="34"/>
  <c r="P108" i="34"/>
  <c r="O108" i="34"/>
  <c r="N108" i="34"/>
  <c r="M108" i="34"/>
  <c r="L108" i="34"/>
  <c r="K108" i="34"/>
  <c r="J108" i="34"/>
  <c r="I108" i="34"/>
  <c r="H108" i="34"/>
  <c r="G108" i="34"/>
  <c r="F108" i="34"/>
  <c r="E108" i="34"/>
  <c r="D108" i="34"/>
  <c r="C108" i="34"/>
  <c r="T107" i="34"/>
  <c r="S107" i="34"/>
  <c r="R107" i="34"/>
  <c r="Q107" i="34"/>
  <c r="P107" i="34"/>
  <c r="O107" i="34"/>
  <c r="N107" i="34"/>
  <c r="M107" i="34"/>
  <c r="L107" i="34"/>
  <c r="K107" i="34"/>
  <c r="J107" i="34"/>
  <c r="I107" i="34"/>
  <c r="H107" i="34"/>
  <c r="G107" i="34"/>
  <c r="F107" i="34"/>
  <c r="E107" i="34"/>
  <c r="D107" i="34"/>
  <c r="C107" i="34"/>
  <c r="T106" i="34"/>
  <c r="S106" i="34"/>
  <c r="R106" i="34"/>
  <c r="Q106" i="34"/>
  <c r="P106" i="34"/>
  <c r="O106" i="34"/>
  <c r="N106" i="34"/>
  <c r="M106" i="34"/>
  <c r="L106" i="34"/>
  <c r="L249" i="34" s="1"/>
  <c r="K106" i="34"/>
  <c r="J106" i="34"/>
  <c r="I106" i="34"/>
  <c r="H106" i="34"/>
  <c r="G106" i="34"/>
  <c r="G249" i="34" s="1"/>
  <c r="F106" i="34"/>
  <c r="E106" i="34"/>
  <c r="D106" i="34"/>
  <c r="C106" i="34"/>
  <c r="T105" i="34"/>
  <c r="S105" i="34"/>
  <c r="R105" i="34"/>
  <c r="Q105" i="34"/>
  <c r="P105" i="34"/>
  <c r="O105" i="34"/>
  <c r="N105" i="34"/>
  <c r="M105" i="34"/>
  <c r="L105" i="34"/>
  <c r="K105" i="34"/>
  <c r="J105" i="34"/>
  <c r="I105" i="34"/>
  <c r="H105" i="34"/>
  <c r="G105" i="34"/>
  <c r="F105" i="34"/>
  <c r="E105" i="34"/>
  <c r="D105" i="34"/>
  <c r="C105" i="34"/>
  <c r="T104" i="34"/>
  <c r="S104" i="34"/>
  <c r="R104" i="34"/>
  <c r="Q104" i="34"/>
  <c r="P104" i="34"/>
  <c r="O104" i="34"/>
  <c r="N104" i="34"/>
  <c r="M104" i="34"/>
  <c r="L104" i="34"/>
  <c r="K104" i="34"/>
  <c r="J104" i="34"/>
  <c r="I104" i="34"/>
  <c r="H104" i="34"/>
  <c r="G104" i="34"/>
  <c r="F104" i="34"/>
  <c r="E104" i="34"/>
  <c r="D104" i="34"/>
  <c r="C104" i="34"/>
  <c r="T103" i="34"/>
  <c r="S103" i="34"/>
  <c r="R103" i="34"/>
  <c r="Q103" i="34"/>
  <c r="P103" i="34"/>
  <c r="O103" i="34"/>
  <c r="N103" i="34"/>
  <c r="M103" i="34"/>
  <c r="L103" i="34"/>
  <c r="K103" i="34"/>
  <c r="J103" i="34"/>
  <c r="I103" i="34"/>
  <c r="H103" i="34"/>
  <c r="G103" i="34"/>
  <c r="F103" i="34"/>
  <c r="E103" i="34"/>
  <c r="D103" i="34"/>
  <c r="C103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D102" i="34"/>
  <c r="C102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T100" i="34"/>
  <c r="S100" i="34"/>
  <c r="R100" i="34"/>
  <c r="Q100" i="34"/>
  <c r="P100" i="34"/>
  <c r="O100" i="34"/>
  <c r="N100" i="34"/>
  <c r="M100" i="34"/>
  <c r="L100" i="34"/>
  <c r="K100" i="34"/>
  <c r="J100" i="34"/>
  <c r="I100" i="34"/>
  <c r="H100" i="34"/>
  <c r="G100" i="34"/>
  <c r="F100" i="34"/>
  <c r="E100" i="34"/>
  <c r="D100" i="34"/>
  <c r="C100" i="34"/>
  <c r="T99" i="34"/>
  <c r="S99" i="34"/>
  <c r="R99" i="34"/>
  <c r="Q99" i="34"/>
  <c r="P99" i="34"/>
  <c r="O99" i="34"/>
  <c r="N99" i="34"/>
  <c r="M99" i="34"/>
  <c r="L99" i="34"/>
  <c r="K99" i="34"/>
  <c r="J99" i="34"/>
  <c r="I99" i="34"/>
  <c r="H99" i="34"/>
  <c r="G99" i="34"/>
  <c r="F99" i="34"/>
  <c r="E99" i="34"/>
  <c r="D99" i="34"/>
  <c r="C99" i="34"/>
  <c r="T98" i="34"/>
  <c r="S98" i="34"/>
  <c r="R98" i="34"/>
  <c r="Q98" i="34"/>
  <c r="P98" i="34"/>
  <c r="O98" i="34"/>
  <c r="N98" i="34"/>
  <c r="M98" i="34"/>
  <c r="L98" i="34"/>
  <c r="L241" i="34" s="1"/>
  <c r="K98" i="34"/>
  <c r="J98" i="34"/>
  <c r="I98" i="34"/>
  <c r="H98" i="34"/>
  <c r="G98" i="34"/>
  <c r="F98" i="34"/>
  <c r="E98" i="34"/>
  <c r="D98" i="34"/>
  <c r="C98" i="34"/>
  <c r="T97" i="34"/>
  <c r="S97" i="34"/>
  <c r="R97" i="34"/>
  <c r="Q97" i="34"/>
  <c r="P97" i="34"/>
  <c r="O97" i="34"/>
  <c r="N97" i="34"/>
  <c r="M97" i="34"/>
  <c r="L97" i="34"/>
  <c r="K97" i="34"/>
  <c r="J97" i="34"/>
  <c r="I97" i="34"/>
  <c r="H97" i="34"/>
  <c r="G97" i="34"/>
  <c r="F97" i="34"/>
  <c r="E97" i="34"/>
  <c r="D97" i="34"/>
  <c r="C97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D96" i="34"/>
  <c r="C96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D238" i="34" s="1"/>
  <c r="C95" i="34"/>
  <c r="T94" i="34"/>
  <c r="S94" i="34"/>
  <c r="R94" i="34"/>
  <c r="Q94" i="34"/>
  <c r="P94" i="34"/>
  <c r="O94" i="34"/>
  <c r="N94" i="34"/>
  <c r="M94" i="34"/>
  <c r="L94" i="34"/>
  <c r="K94" i="34"/>
  <c r="J94" i="34"/>
  <c r="I94" i="34"/>
  <c r="H94" i="34"/>
  <c r="G94" i="34"/>
  <c r="F94" i="34"/>
  <c r="E94" i="34"/>
  <c r="D94" i="34"/>
  <c r="C94" i="34"/>
  <c r="T93" i="34"/>
  <c r="S93" i="34"/>
  <c r="R93" i="34"/>
  <c r="Q93" i="34"/>
  <c r="P93" i="34"/>
  <c r="O93" i="34"/>
  <c r="N93" i="34"/>
  <c r="M93" i="34"/>
  <c r="L93" i="34"/>
  <c r="K93" i="34"/>
  <c r="J93" i="34"/>
  <c r="I93" i="34"/>
  <c r="H93" i="34"/>
  <c r="G93" i="34"/>
  <c r="F93" i="34"/>
  <c r="E93" i="34"/>
  <c r="D93" i="34"/>
  <c r="C93" i="34"/>
  <c r="T92" i="34"/>
  <c r="S92" i="34"/>
  <c r="R92" i="34"/>
  <c r="Q92" i="34"/>
  <c r="P92" i="34"/>
  <c r="O92" i="34"/>
  <c r="N92" i="34"/>
  <c r="M92" i="34"/>
  <c r="L92" i="34"/>
  <c r="K92" i="34"/>
  <c r="J92" i="34"/>
  <c r="I92" i="34"/>
  <c r="H92" i="34"/>
  <c r="G92" i="34"/>
  <c r="F92" i="34"/>
  <c r="E92" i="34"/>
  <c r="D92" i="34"/>
  <c r="C92" i="34"/>
  <c r="T91" i="34"/>
  <c r="S91" i="34"/>
  <c r="R91" i="34"/>
  <c r="Q91" i="34"/>
  <c r="P91" i="34"/>
  <c r="O91" i="34"/>
  <c r="N91" i="34"/>
  <c r="M91" i="34"/>
  <c r="L91" i="34"/>
  <c r="K91" i="34"/>
  <c r="J91" i="34"/>
  <c r="I91" i="34"/>
  <c r="H91" i="34"/>
  <c r="G91" i="34"/>
  <c r="F91" i="34"/>
  <c r="E91" i="34"/>
  <c r="D91" i="34"/>
  <c r="C91" i="34"/>
  <c r="T90" i="34"/>
  <c r="S90" i="34"/>
  <c r="R90" i="34"/>
  <c r="Q90" i="34"/>
  <c r="P90" i="34"/>
  <c r="O90" i="34"/>
  <c r="N90" i="34"/>
  <c r="M90" i="34"/>
  <c r="L90" i="34"/>
  <c r="K90" i="34"/>
  <c r="J90" i="34"/>
  <c r="I90" i="34"/>
  <c r="H90" i="34"/>
  <c r="G90" i="34"/>
  <c r="F90" i="34"/>
  <c r="E90" i="34"/>
  <c r="D90" i="34"/>
  <c r="C90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T87" i="34"/>
  <c r="S87" i="34"/>
  <c r="R87" i="34"/>
  <c r="Q87" i="34"/>
  <c r="P87" i="34"/>
  <c r="O87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T86" i="34"/>
  <c r="S86" i="34"/>
  <c r="R86" i="34"/>
  <c r="Q86" i="34"/>
  <c r="P86" i="34"/>
  <c r="O86" i="34"/>
  <c r="N86" i="34"/>
  <c r="M86" i="34"/>
  <c r="L86" i="34"/>
  <c r="K86" i="34"/>
  <c r="K229" i="34" s="1"/>
  <c r="J86" i="34"/>
  <c r="I86" i="34"/>
  <c r="H86" i="34"/>
  <c r="G86" i="34"/>
  <c r="F86" i="34"/>
  <c r="E86" i="34"/>
  <c r="D86" i="34"/>
  <c r="C86" i="34"/>
  <c r="T85" i="34"/>
  <c r="S85" i="34"/>
  <c r="R85" i="34"/>
  <c r="Q85" i="34"/>
  <c r="P85" i="34"/>
  <c r="O85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T84" i="34"/>
  <c r="S84" i="34"/>
  <c r="R84" i="34"/>
  <c r="Q84" i="34"/>
  <c r="P84" i="34"/>
  <c r="O84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T83" i="34"/>
  <c r="S83" i="34"/>
  <c r="R83" i="34"/>
  <c r="Q83" i="34"/>
  <c r="P83" i="34"/>
  <c r="O83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T82" i="34"/>
  <c r="S82" i="34"/>
  <c r="R82" i="34"/>
  <c r="Q82" i="34"/>
  <c r="P82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T80" i="34"/>
  <c r="S80" i="34"/>
  <c r="R80" i="34"/>
  <c r="Q80" i="34"/>
  <c r="P80" i="34"/>
  <c r="O80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T79" i="34"/>
  <c r="S79" i="34"/>
  <c r="R79" i="34"/>
  <c r="Q79" i="34"/>
  <c r="P79" i="34"/>
  <c r="O79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T78" i="34"/>
  <c r="S78" i="34"/>
  <c r="R78" i="34"/>
  <c r="Q78" i="34"/>
  <c r="P78" i="34"/>
  <c r="O78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U214" i="33"/>
  <c r="T214" i="33"/>
  <c r="S214" i="33"/>
  <c r="R214" i="33"/>
  <c r="Q214" i="33"/>
  <c r="P214" i="33"/>
  <c r="O214" i="33"/>
  <c r="J214" i="33"/>
  <c r="U213" i="33"/>
  <c r="T213" i="33"/>
  <c r="S213" i="33"/>
  <c r="R213" i="33"/>
  <c r="Q213" i="33"/>
  <c r="P213" i="33"/>
  <c r="O213" i="33"/>
  <c r="J213" i="33"/>
  <c r="U212" i="33"/>
  <c r="T212" i="33"/>
  <c r="S212" i="33"/>
  <c r="R212" i="33"/>
  <c r="Q212" i="33"/>
  <c r="P212" i="33"/>
  <c r="O212" i="33"/>
  <c r="J212" i="33"/>
  <c r="U211" i="33"/>
  <c r="T211" i="33"/>
  <c r="S211" i="33"/>
  <c r="R211" i="33"/>
  <c r="Q211" i="33"/>
  <c r="P211" i="33"/>
  <c r="O211" i="33"/>
  <c r="J211" i="33"/>
  <c r="U210" i="33"/>
  <c r="T210" i="33"/>
  <c r="S210" i="33"/>
  <c r="R210" i="33"/>
  <c r="Q210" i="33"/>
  <c r="P210" i="33"/>
  <c r="O210" i="33"/>
  <c r="J210" i="33"/>
  <c r="U209" i="33"/>
  <c r="T209" i="33"/>
  <c r="S209" i="33"/>
  <c r="R209" i="33"/>
  <c r="Q209" i="33"/>
  <c r="P209" i="33"/>
  <c r="O209" i="33"/>
  <c r="J209" i="33"/>
  <c r="U208" i="33"/>
  <c r="T208" i="33"/>
  <c r="S208" i="33"/>
  <c r="R208" i="33"/>
  <c r="Q208" i="33"/>
  <c r="P208" i="33"/>
  <c r="O208" i="33"/>
  <c r="J208" i="33"/>
  <c r="U207" i="33"/>
  <c r="T207" i="33"/>
  <c r="S207" i="33"/>
  <c r="R207" i="33"/>
  <c r="Q207" i="33"/>
  <c r="P207" i="33"/>
  <c r="O207" i="33"/>
  <c r="J207" i="33"/>
  <c r="U206" i="33"/>
  <c r="T206" i="33"/>
  <c r="S206" i="33"/>
  <c r="R206" i="33"/>
  <c r="Q206" i="33"/>
  <c r="P206" i="33"/>
  <c r="O206" i="33"/>
  <c r="J206" i="33"/>
  <c r="U205" i="33"/>
  <c r="T205" i="33"/>
  <c r="S205" i="33"/>
  <c r="R205" i="33"/>
  <c r="Q205" i="33"/>
  <c r="P205" i="33"/>
  <c r="O205" i="33"/>
  <c r="J205" i="33"/>
  <c r="U204" i="33"/>
  <c r="T204" i="33"/>
  <c r="S204" i="33"/>
  <c r="R204" i="33"/>
  <c r="Q204" i="33"/>
  <c r="P204" i="33"/>
  <c r="O204" i="33"/>
  <c r="J204" i="33"/>
  <c r="U203" i="33"/>
  <c r="T203" i="33"/>
  <c r="S203" i="33"/>
  <c r="R203" i="33"/>
  <c r="Q203" i="33"/>
  <c r="P203" i="33"/>
  <c r="O203" i="33"/>
  <c r="J203" i="33"/>
  <c r="U202" i="33"/>
  <c r="T202" i="33"/>
  <c r="S202" i="33"/>
  <c r="R202" i="33"/>
  <c r="Q202" i="33"/>
  <c r="P202" i="33"/>
  <c r="O202" i="33"/>
  <c r="J202" i="33"/>
  <c r="U201" i="33"/>
  <c r="T201" i="33"/>
  <c r="S201" i="33"/>
  <c r="R201" i="33"/>
  <c r="Q201" i="33"/>
  <c r="P201" i="33"/>
  <c r="O201" i="33"/>
  <c r="J201" i="33"/>
  <c r="U200" i="33"/>
  <c r="T200" i="33"/>
  <c r="S200" i="33"/>
  <c r="R200" i="33"/>
  <c r="Q200" i="33"/>
  <c r="P200" i="33"/>
  <c r="O200" i="33"/>
  <c r="J200" i="33"/>
  <c r="U199" i="33"/>
  <c r="T199" i="33"/>
  <c r="S199" i="33"/>
  <c r="R199" i="33"/>
  <c r="Q199" i="33"/>
  <c r="P199" i="33"/>
  <c r="O199" i="33"/>
  <c r="J199" i="33"/>
  <c r="U198" i="33"/>
  <c r="T198" i="33"/>
  <c r="S198" i="33"/>
  <c r="R198" i="33"/>
  <c r="Q198" i="33"/>
  <c r="P198" i="33"/>
  <c r="O198" i="33"/>
  <c r="J198" i="33"/>
  <c r="U197" i="33"/>
  <c r="T197" i="33"/>
  <c r="S197" i="33"/>
  <c r="R197" i="33"/>
  <c r="Q197" i="33"/>
  <c r="P197" i="33"/>
  <c r="O197" i="33"/>
  <c r="J197" i="33"/>
  <c r="U196" i="33"/>
  <c r="T196" i="33"/>
  <c r="S196" i="33"/>
  <c r="R196" i="33"/>
  <c r="Q196" i="33"/>
  <c r="P196" i="33"/>
  <c r="O196" i="33"/>
  <c r="J196" i="33"/>
  <c r="U195" i="33"/>
  <c r="T195" i="33"/>
  <c r="S195" i="33"/>
  <c r="R195" i="33"/>
  <c r="Q195" i="33"/>
  <c r="P195" i="33"/>
  <c r="O195" i="33"/>
  <c r="J195" i="33"/>
  <c r="U194" i="33"/>
  <c r="T194" i="33"/>
  <c r="S194" i="33"/>
  <c r="R194" i="33"/>
  <c r="Q194" i="33"/>
  <c r="P194" i="33"/>
  <c r="O194" i="33"/>
  <c r="J194" i="33"/>
  <c r="U193" i="33"/>
  <c r="T193" i="33"/>
  <c r="S193" i="33"/>
  <c r="R193" i="33"/>
  <c r="Q193" i="33"/>
  <c r="P193" i="33"/>
  <c r="O193" i="33"/>
  <c r="J193" i="33"/>
  <c r="L194" i="33" s="1"/>
  <c r="U192" i="33"/>
  <c r="T192" i="33"/>
  <c r="S192" i="33"/>
  <c r="R192" i="33"/>
  <c r="Q192" i="33"/>
  <c r="P192" i="33"/>
  <c r="O192" i="33"/>
  <c r="J192" i="33"/>
  <c r="U191" i="33"/>
  <c r="T191" i="33"/>
  <c r="S191" i="33"/>
  <c r="R191" i="33"/>
  <c r="Q191" i="33"/>
  <c r="P191" i="33"/>
  <c r="O191" i="33"/>
  <c r="J191" i="33"/>
  <c r="U190" i="33"/>
  <c r="T190" i="33"/>
  <c r="S190" i="33"/>
  <c r="R190" i="33"/>
  <c r="Q190" i="33"/>
  <c r="P190" i="33"/>
  <c r="O190" i="33"/>
  <c r="J190" i="33"/>
  <c r="U189" i="33"/>
  <c r="T189" i="33"/>
  <c r="S189" i="33"/>
  <c r="R189" i="33"/>
  <c r="Q189" i="33"/>
  <c r="P189" i="33"/>
  <c r="O189" i="33"/>
  <c r="J189" i="33"/>
  <c r="U188" i="33"/>
  <c r="T188" i="33"/>
  <c r="S188" i="33"/>
  <c r="R188" i="33"/>
  <c r="Q188" i="33"/>
  <c r="P188" i="33"/>
  <c r="O188" i="33"/>
  <c r="J188" i="33"/>
  <c r="U187" i="33"/>
  <c r="T187" i="33"/>
  <c r="S187" i="33"/>
  <c r="R187" i="33"/>
  <c r="Q187" i="33"/>
  <c r="P187" i="33"/>
  <c r="O187" i="33"/>
  <c r="J187" i="33"/>
  <c r="U186" i="33"/>
  <c r="T186" i="33"/>
  <c r="S186" i="33"/>
  <c r="R186" i="33"/>
  <c r="Q186" i="33"/>
  <c r="P186" i="33"/>
  <c r="O186" i="33"/>
  <c r="J186" i="33"/>
  <c r="U185" i="33"/>
  <c r="T185" i="33"/>
  <c r="S185" i="33"/>
  <c r="R185" i="33"/>
  <c r="Q185" i="33"/>
  <c r="P185" i="33"/>
  <c r="O185" i="33"/>
  <c r="J185" i="33"/>
  <c r="U184" i="33"/>
  <c r="T184" i="33"/>
  <c r="S184" i="33"/>
  <c r="R184" i="33"/>
  <c r="Q184" i="33"/>
  <c r="P184" i="33"/>
  <c r="O184" i="33"/>
  <c r="J184" i="33"/>
  <c r="U183" i="33"/>
  <c r="T183" i="33"/>
  <c r="S183" i="33"/>
  <c r="R183" i="33"/>
  <c r="Q183" i="33"/>
  <c r="P183" i="33"/>
  <c r="O183" i="33"/>
  <c r="J183" i="33"/>
  <c r="U182" i="33"/>
  <c r="T182" i="33"/>
  <c r="S182" i="33"/>
  <c r="R182" i="33"/>
  <c r="Q182" i="33"/>
  <c r="P182" i="33"/>
  <c r="O182" i="33"/>
  <c r="J182" i="33"/>
  <c r="U181" i="33"/>
  <c r="T181" i="33"/>
  <c r="S181" i="33"/>
  <c r="R181" i="33"/>
  <c r="Q181" i="33"/>
  <c r="P181" i="33"/>
  <c r="O181" i="33"/>
  <c r="J181" i="33"/>
  <c r="U180" i="33"/>
  <c r="T180" i="33"/>
  <c r="S180" i="33"/>
  <c r="R180" i="33"/>
  <c r="Q180" i="33"/>
  <c r="P180" i="33"/>
  <c r="O180" i="33"/>
  <c r="J180" i="33"/>
  <c r="U179" i="33"/>
  <c r="T179" i="33"/>
  <c r="S179" i="33"/>
  <c r="R179" i="33"/>
  <c r="Q179" i="33"/>
  <c r="P179" i="33"/>
  <c r="O179" i="33"/>
  <c r="J179" i="33"/>
  <c r="U178" i="33"/>
  <c r="T178" i="33"/>
  <c r="S178" i="33"/>
  <c r="R178" i="33"/>
  <c r="Q178" i="33"/>
  <c r="P178" i="33"/>
  <c r="O178" i="33"/>
  <c r="J178" i="33"/>
  <c r="U177" i="33"/>
  <c r="T177" i="33"/>
  <c r="S177" i="33"/>
  <c r="R177" i="33"/>
  <c r="Q177" i="33"/>
  <c r="P177" i="33"/>
  <c r="O177" i="33"/>
  <c r="J177" i="33"/>
  <c r="U176" i="33"/>
  <c r="T176" i="33"/>
  <c r="S176" i="33"/>
  <c r="R176" i="33"/>
  <c r="Q176" i="33"/>
  <c r="P176" i="33"/>
  <c r="O176" i="33"/>
  <c r="J176" i="33"/>
  <c r="U175" i="33"/>
  <c r="T175" i="33"/>
  <c r="S175" i="33"/>
  <c r="R175" i="33"/>
  <c r="Q175" i="33"/>
  <c r="P175" i="33"/>
  <c r="O175" i="33"/>
  <c r="J175" i="33"/>
  <c r="U174" i="33"/>
  <c r="T174" i="33"/>
  <c r="S174" i="33"/>
  <c r="R174" i="33"/>
  <c r="Q174" i="33"/>
  <c r="P174" i="33"/>
  <c r="O174" i="33"/>
  <c r="J174" i="33"/>
  <c r="U173" i="33"/>
  <c r="T173" i="33"/>
  <c r="S173" i="33"/>
  <c r="R173" i="33"/>
  <c r="Q173" i="33"/>
  <c r="P173" i="33"/>
  <c r="O173" i="33"/>
  <c r="J173" i="33"/>
  <c r="U172" i="33"/>
  <c r="T172" i="33"/>
  <c r="S172" i="33"/>
  <c r="R172" i="33"/>
  <c r="Q172" i="33"/>
  <c r="P172" i="33"/>
  <c r="O172" i="33"/>
  <c r="J172" i="33"/>
  <c r="U171" i="33"/>
  <c r="T171" i="33"/>
  <c r="S171" i="33"/>
  <c r="R171" i="33"/>
  <c r="Q171" i="33"/>
  <c r="P171" i="33"/>
  <c r="O171" i="33"/>
  <c r="J171" i="33"/>
  <c r="U170" i="33"/>
  <c r="T170" i="33"/>
  <c r="S170" i="33"/>
  <c r="R170" i="33"/>
  <c r="Q170" i="33"/>
  <c r="P170" i="33"/>
  <c r="O170" i="33"/>
  <c r="J170" i="33"/>
  <c r="U169" i="33"/>
  <c r="T169" i="33"/>
  <c r="S169" i="33"/>
  <c r="R169" i="33"/>
  <c r="Q169" i="33"/>
  <c r="P169" i="33"/>
  <c r="O169" i="33"/>
  <c r="J169" i="33"/>
  <c r="U168" i="33"/>
  <c r="T168" i="33"/>
  <c r="S168" i="33"/>
  <c r="R168" i="33"/>
  <c r="Q168" i="33"/>
  <c r="P168" i="33"/>
  <c r="O168" i="33"/>
  <c r="J168" i="33"/>
  <c r="L169" i="33" s="1"/>
  <c r="U167" i="33"/>
  <c r="T167" i="33"/>
  <c r="S167" i="33"/>
  <c r="R167" i="33"/>
  <c r="Q167" i="33"/>
  <c r="P167" i="33"/>
  <c r="O167" i="33"/>
  <c r="J167" i="33"/>
  <c r="U166" i="33"/>
  <c r="T166" i="33"/>
  <c r="S166" i="33"/>
  <c r="R166" i="33"/>
  <c r="Q166" i="33"/>
  <c r="P166" i="33"/>
  <c r="O166" i="33"/>
  <c r="J166" i="33"/>
  <c r="U165" i="33"/>
  <c r="T165" i="33"/>
  <c r="S165" i="33"/>
  <c r="R165" i="33"/>
  <c r="Q165" i="33"/>
  <c r="P165" i="33"/>
  <c r="O165" i="33"/>
  <c r="J165" i="33"/>
  <c r="U164" i="33"/>
  <c r="T164" i="33"/>
  <c r="S164" i="33"/>
  <c r="R164" i="33"/>
  <c r="Q164" i="33"/>
  <c r="P164" i="33"/>
  <c r="O164" i="33"/>
  <c r="J164" i="33"/>
  <c r="U163" i="33"/>
  <c r="T163" i="33"/>
  <c r="S163" i="33"/>
  <c r="R163" i="33"/>
  <c r="Q163" i="33"/>
  <c r="P163" i="33"/>
  <c r="O163" i="33"/>
  <c r="J163" i="33"/>
  <c r="U162" i="33"/>
  <c r="T162" i="33"/>
  <c r="S162" i="33"/>
  <c r="R162" i="33"/>
  <c r="Q162" i="33"/>
  <c r="P162" i="33"/>
  <c r="O162" i="33"/>
  <c r="J162" i="33"/>
  <c r="U161" i="33"/>
  <c r="T161" i="33"/>
  <c r="S161" i="33"/>
  <c r="R161" i="33"/>
  <c r="Q161" i="33"/>
  <c r="P161" i="33"/>
  <c r="O161" i="33"/>
  <c r="J161" i="33"/>
  <c r="U160" i="33"/>
  <c r="T160" i="33"/>
  <c r="S160" i="33"/>
  <c r="R160" i="33"/>
  <c r="Q160" i="33"/>
  <c r="P160" i="33"/>
  <c r="O160" i="33"/>
  <c r="J160" i="33"/>
  <c r="L161" i="33" s="1"/>
  <c r="U159" i="33"/>
  <c r="T159" i="33"/>
  <c r="S159" i="33"/>
  <c r="R159" i="33"/>
  <c r="Q159" i="33"/>
  <c r="P159" i="33"/>
  <c r="O159" i="33"/>
  <c r="J159" i="33"/>
  <c r="U158" i="33"/>
  <c r="T158" i="33"/>
  <c r="S158" i="33"/>
  <c r="R158" i="33"/>
  <c r="Q158" i="33"/>
  <c r="P158" i="33"/>
  <c r="O158" i="33"/>
  <c r="J158" i="33"/>
  <c r="U157" i="33"/>
  <c r="T157" i="33"/>
  <c r="S157" i="33"/>
  <c r="R157" i="33"/>
  <c r="Q157" i="33"/>
  <c r="P157" i="33"/>
  <c r="O157" i="33"/>
  <c r="J157" i="33"/>
  <c r="U156" i="33"/>
  <c r="T156" i="33"/>
  <c r="S156" i="33"/>
  <c r="R156" i="33"/>
  <c r="Q156" i="33"/>
  <c r="P156" i="33"/>
  <c r="O156" i="33"/>
  <c r="J156" i="33"/>
  <c r="U155" i="33"/>
  <c r="T155" i="33"/>
  <c r="S155" i="33"/>
  <c r="R155" i="33"/>
  <c r="Q155" i="33"/>
  <c r="P155" i="33"/>
  <c r="O155" i="33"/>
  <c r="J155" i="33"/>
  <c r="U154" i="33"/>
  <c r="T154" i="33"/>
  <c r="S154" i="33"/>
  <c r="R154" i="33"/>
  <c r="Q154" i="33"/>
  <c r="P154" i="33"/>
  <c r="O154" i="33"/>
  <c r="J154" i="33"/>
  <c r="U153" i="33"/>
  <c r="T153" i="33"/>
  <c r="S153" i="33"/>
  <c r="R153" i="33"/>
  <c r="Q153" i="33"/>
  <c r="P153" i="33"/>
  <c r="O153" i="33"/>
  <c r="J153" i="33"/>
  <c r="U152" i="33"/>
  <c r="T152" i="33"/>
  <c r="S152" i="33"/>
  <c r="R152" i="33"/>
  <c r="Q152" i="33"/>
  <c r="P152" i="33"/>
  <c r="O152" i="33"/>
  <c r="J152" i="33"/>
  <c r="L153" i="33" s="1"/>
  <c r="U151" i="33"/>
  <c r="T151" i="33"/>
  <c r="S151" i="33"/>
  <c r="R151" i="33"/>
  <c r="Q151" i="33"/>
  <c r="P151" i="33"/>
  <c r="O151" i="33"/>
  <c r="J151" i="33"/>
  <c r="J150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T133" i="33"/>
  <c r="S133" i="33"/>
  <c r="R133" i="33"/>
  <c r="Q133" i="33"/>
  <c r="P133" i="33"/>
  <c r="O133" i="33"/>
  <c r="N133" i="33"/>
  <c r="M133" i="33"/>
  <c r="L133" i="33"/>
  <c r="K133" i="33"/>
  <c r="J133" i="33"/>
  <c r="J276" i="33" s="1"/>
  <c r="I133" i="33"/>
  <c r="H133" i="33"/>
  <c r="G133" i="33"/>
  <c r="F133" i="33"/>
  <c r="E133" i="33"/>
  <c r="D133" i="33"/>
  <c r="C133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T130" i="33"/>
  <c r="S130" i="33"/>
  <c r="R130" i="33"/>
  <c r="Q130" i="33"/>
  <c r="Q273" i="33" s="1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T127" i="33"/>
  <c r="S127" i="33"/>
  <c r="R127" i="33"/>
  <c r="Q127" i="33"/>
  <c r="P127" i="33"/>
  <c r="O127" i="33"/>
  <c r="N127" i="33"/>
  <c r="M127" i="33"/>
  <c r="L127" i="33"/>
  <c r="K127" i="33"/>
  <c r="J127" i="33"/>
  <c r="I127" i="33"/>
  <c r="H127" i="33"/>
  <c r="G127" i="33"/>
  <c r="F127" i="33"/>
  <c r="E127" i="33"/>
  <c r="D127" i="33"/>
  <c r="C127" i="33"/>
  <c r="T126" i="33"/>
  <c r="S126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T125" i="33"/>
  <c r="S125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T122" i="33"/>
  <c r="S122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E122" i="33"/>
  <c r="D122" i="33"/>
  <c r="C122" i="33"/>
  <c r="T121" i="33"/>
  <c r="S121" i="33"/>
  <c r="R121" i="33"/>
  <c r="Q121" i="33"/>
  <c r="P121" i="33"/>
  <c r="O121" i="33"/>
  <c r="N121" i="33"/>
  <c r="M121" i="33"/>
  <c r="L121" i="33"/>
  <c r="K121" i="33"/>
  <c r="J121" i="33"/>
  <c r="I121" i="33"/>
  <c r="H121" i="33"/>
  <c r="G121" i="33"/>
  <c r="F121" i="33"/>
  <c r="E121" i="33"/>
  <c r="D121" i="33"/>
  <c r="C121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T116" i="33"/>
  <c r="S116" i="33"/>
  <c r="R116" i="33"/>
  <c r="Q116" i="33"/>
  <c r="P116" i="33"/>
  <c r="O116" i="33"/>
  <c r="N116" i="33"/>
  <c r="M116" i="33"/>
  <c r="L116" i="33"/>
  <c r="K116" i="33"/>
  <c r="J116" i="33"/>
  <c r="I116" i="33"/>
  <c r="H116" i="33"/>
  <c r="G116" i="33"/>
  <c r="F116" i="33"/>
  <c r="E116" i="33"/>
  <c r="D116" i="33"/>
  <c r="C116" i="33"/>
  <c r="T115" i="33"/>
  <c r="S115" i="33"/>
  <c r="R115" i="33"/>
  <c r="Q115" i="33"/>
  <c r="P115" i="33"/>
  <c r="O115" i="33"/>
  <c r="N115" i="33"/>
  <c r="M115" i="33"/>
  <c r="L115" i="33"/>
  <c r="K115" i="33"/>
  <c r="J115" i="33"/>
  <c r="I115" i="33"/>
  <c r="H115" i="33"/>
  <c r="G115" i="33"/>
  <c r="F115" i="33"/>
  <c r="E115" i="33"/>
  <c r="D115" i="33"/>
  <c r="C115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T113" i="33"/>
  <c r="S113" i="33"/>
  <c r="R113" i="33"/>
  <c r="R256" i="33" s="1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T112" i="33"/>
  <c r="S112" i="33"/>
  <c r="R112" i="33"/>
  <c r="Q112" i="33"/>
  <c r="P112" i="33"/>
  <c r="O112" i="33"/>
  <c r="N112" i="33"/>
  <c r="M112" i="33"/>
  <c r="M255" i="33" s="1"/>
  <c r="L112" i="33"/>
  <c r="K112" i="33"/>
  <c r="J112" i="33"/>
  <c r="I112" i="33"/>
  <c r="H112" i="33"/>
  <c r="G112" i="33"/>
  <c r="F112" i="33"/>
  <c r="E112" i="33"/>
  <c r="D112" i="33"/>
  <c r="C112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T106" i="33"/>
  <c r="S106" i="33"/>
  <c r="R106" i="33"/>
  <c r="Q106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T100" i="33"/>
  <c r="S100" i="33"/>
  <c r="R100" i="33"/>
  <c r="Q100" i="33"/>
  <c r="P100" i="33"/>
  <c r="O100" i="33"/>
  <c r="N100" i="33"/>
  <c r="M100" i="33"/>
  <c r="L100" i="33"/>
  <c r="L243" i="33" s="1"/>
  <c r="K100" i="33"/>
  <c r="J100" i="33"/>
  <c r="I100" i="33"/>
  <c r="H100" i="33"/>
  <c r="G100" i="33"/>
  <c r="F100" i="33"/>
  <c r="E100" i="33"/>
  <c r="D100" i="33"/>
  <c r="C100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I242" i="33" s="1"/>
  <c r="H99" i="33"/>
  <c r="G99" i="33"/>
  <c r="F99" i="33"/>
  <c r="E99" i="33"/>
  <c r="D99" i="33"/>
  <c r="C99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T95" i="33"/>
  <c r="S95" i="33"/>
  <c r="R95" i="33"/>
  <c r="Q95" i="33"/>
  <c r="Q238" i="33" s="1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T94" i="33"/>
  <c r="S94" i="33"/>
  <c r="R94" i="33"/>
  <c r="Q94" i="33"/>
  <c r="P94" i="33"/>
  <c r="O94" i="33"/>
  <c r="O237" i="33" s="1"/>
  <c r="N94" i="33"/>
  <c r="M94" i="33"/>
  <c r="L94" i="33"/>
  <c r="K94" i="33"/>
  <c r="J94" i="33"/>
  <c r="I94" i="33"/>
  <c r="H94" i="33"/>
  <c r="G94" i="33"/>
  <c r="F94" i="33"/>
  <c r="E94" i="33"/>
  <c r="D94" i="33"/>
  <c r="C94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T91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D91" i="33"/>
  <c r="C91" i="33"/>
  <c r="T90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D90" i="33"/>
  <c r="C90" i="33"/>
  <c r="T89" i="33"/>
  <c r="S89" i="33"/>
  <c r="R89" i="33"/>
  <c r="R232" i="33" s="1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T88" i="33"/>
  <c r="S88" i="33"/>
  <c r="R88" i="33"/>
  <c r="Q88" i="33"/>
  <c r="P88" i="33"/>
  <c r="O88" i="33"/>
  <c r="O231" i="33" s="1"/>
  <c r="N88" i="33"/>
  <c r="M88" i="33"/>
  <c r="L88" i="33"/>
  <c r="K88" i="33"/>
  <c r="J88" i="33"/>
  <c r="I88" i="33"/>
  <c r="H88" i="33"/>
  <c r="G88" i="33"/>
  <c r="F88" i="33"/>
  <c r="E88" i="33"/>
  <c r="D88" i="33"/>
  <c r="C88" i="33"/>
  <c r="T87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T86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T85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T84" i="33"/>
  <c r="S84" i="33"/>
  <c r="R8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T83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T82" i="33"/>
  <c r="S82" i="33"/>
  <c r="R82" i="33"/>
  <c r="Q82" i="33"/>
  <c r="P82" i="33"/>
  <c r="O82" i="33"/>
  <c r="N82" i="33"/>
  <c r="M82" i="33"/>
  <c r="L82" i="33"/>
  <c r="K82" i="33"/>
  <c r="J82" i="33"/>
  <c r="J225" i="33" s="1"/>
  <c r="I82" i="33"/>
  <c r="H82" i="33"/>
  <c r="G82" i="33"/>
  <c r="F82" i="33"/>
  <c r="E82" i="33"/>
  <c r="D82" i="33"/>
  <c r="C82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T78" i="33"/>
  <c r="S78" i="33"/>
  <c r="R78" i="33"/>
  <c r="Q78" i="33"/>
  <c r="P78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J220" i="32"/>
  <c r="E2" i="5" s="1"/>
  <c r="N2" i="5" s="1"/>
  <c r="J150" i="32"/>
  <c r="I220" i="32"/>
  <c r="D2" i="4" s="1"/>
  <c r="M2" i="4" s="1"/>
  <c r="L220" i="32"/>
  <c r="F2" i="5" s="1"/>
  <c r="O2" i="5" s="1"/>
  <c r="Q220" i="32"/>
  <c r="H2" i="4" s="1"/>
  <c r="Q2" i="4" s="1"/>
  <c r="O151" i="32"/>
  <c r="P151" i="32"/>
  <c r="Q151" i="32"/>
  <c r="R151" i="32"/>
  <c r="S151" i="32"/>
  <c r="T151" i="32"/>
  <c r="U151" i="32"/>
  <c r="U214" i="32"/>
  <c r="T214" i="32"/>
  <c r="S214" i="32"/>
  <c r="R214" i="32"/>
  <c r="Q214" i="32"/>
  <c r="P214" i="32"/>
  <c r="O214" i="32"/>
  <c r="J214" i="32"/>
  <c r="U213" i="32"/>
  <c r="T213" i="32"/>
  <c r="S213" i="32"/>
  <c r="R213" i="32"/>
  <c r="Q213" i="32"/>
  <c r="P213" i="32"/>
  <c r="O213" i="32"/>
  <c r="J213" i="32"/>
  <c r="U212" i="32"/>
  <c r="T212" i="32"/>
  <c r="S212" i="32"/>
  <c r="R212" i="32"/>
  <c r="Q212" i="32"/>
  <c r="P212" i="32"/>
  <c r="O212" i="32"/>
  <c r="J212" i="32"/>
  <c r="U211" i="32"/>
  <c r="T211" i="32"/>
  <c r="S211" i="32"/>
  <c r="R211" i="32"/>
  <c r="Q211" i="32"/>
  <c r="P211" i="32"/>
  <c r="O211" i="32"/>
  <c r="J211" i="32"/>
  <c r="U210" i="32"/>
  <c r="T210" i="32"/>
  <c r="S210" i="32"/>
  <c r="R210" i="32"/>
  <c r="Q210" i="32"/>
  <c r="P210" i="32"/>
  <c r="O210" i="32"/>
  <c r="J210" i="32"/>
  <c r="U209" i="32"/>
  <c r="T209" i="32"/>
  <c r="S209" i="32"/>
  <c r="R209" i="32"/>
  <c r="Q209" i="32"/>
  <c r="P209" i="32"/>
  <c r="O209" i="32"/>
  <c r="J209" i="32"/>
  <c r="U208" i="32"/>
  <c r="T208" i="32"/>
  <c r="S208" i="32"/>
  <c r="R208" i="32"/>
  <c r="Q208" i="32"/>
  <c r="P208" i="32"/>
  <c r="O208" i="32"/>
  <c r="J208" i="32"/>
  <c r="U207" i="32"/>
  <c r="T207" i="32"/>
  <c r="S207" i="32"/>
  <c r="R207" i="32"/>
  <c r="Q207" i="32"/>
  <c r="P207" i="32"/>
  <c r="O207" i="32"/>
  <c r="J207" i="32"/>
  <c r="U206" i="32"/>
  <c r="T206" i="32"/>
  <c r="S206" i="32"/>
  <c r="R206" i="32"/>
  <c r="Q206" i="32"/>
  <c r="P206" i="32"/>
  <c r="O206" i="32"/>
  <c r="J206" i="32"/>
  <c r="U205" i="32"/>
  <c r="T205" i="32"/>
  <c r="S205" i="32"/>
  <c r="R205" i="32"/>
  <c r="Q205" i="32"/>
  <c r="P205" i="32"/>
  <c r="O205" i="32"/>
  <c r="J205" i="32"/>
  <c r="U204" i="32"/>
  <c r="T204" i="32"/>
  <c r="S204" i="32"/>
  <c r="R204" i="32"/>
  <c r="Q204" i="32"/>
  <c r="P204" i="32"/>
  <c r="O204" i="32"/>
  <c r="J204" i="32"/>
  <c r="U203" i="32"/>
  <c r="T203" i="32"/>
  <c r="S203" i="32"/>
  <c r="R203" i="32"/>
  <c r="Q203" i="32"/>
  <c r="P203" i="32"/>
  <c r="O203" i="32"/>
  <c r="J203" i="32"/>
  <c r="U202" i="32"/>
  <c r="T202" i="32"/>
  <c r="S202" i="32"/>
  <c r="R202" i="32"/>
  <c r="Q202" i="32"/>
  <c r="P202" i="32"/>
  <c r="O202" i="32"/>
  <c r="J202" i="32"/>
  <c r="U201" i="32"/>
  <c r="T201" i="32"/>
  <c r="S201" i="32"/>
  <c r="R201" i="32"/>
  <c r="Q201" i="32"/>
  <c r="P201" i="32"/>
  <c r="O201" i="32"/>
  <c r="J201" i="32"/>
  <c r="U200" i="32"/>
  <c r="T200" i="32"/>
  <c r="S200" i="32"/>
  <c r="R200" i="32"/>
  <c r="Q200" i="32"/>
  <c r="P200" i="32"/>
  <c r="O200" i="32"/>
  <c r="J200" i="32"/>
  <c r="U199" i="32"/>
  <c r="T199" i="32"/>
  <c r="S199" i="32"/>
  <c r="R199" i="32"/>
  <c r="Q199" i="32"/>
  <c r="P199" i="32"/>
  <c r="O199" i="32"/>
  <c r="J199" i="32"/>
  <c r="U198" i="32"/>
  <c r="T198" i="32"/>
  <c r="S198" i="32"/>
  <c r="R198" i="32"/>
  <c r="Q198" i="32"/>
  <c r="P198" i="32"/>
  <c r="O198" i="32"/>
  <c r="J198" i="32"/>
  <c r="U197" i="32"/>
  <c r="T197" i="32"/>
  <c r="S197" i="32"/>
  <c r="R197" i="32"/>
  <c r="Q197" i="32"/>
  <c r="P197" i="32"/>
  <c r="O197" i="32"/>
  <c r="J197" i="32"/>
  <c r="U196" i="32"/>
  <c r="T196" i="32"/>
  <c r="S196" i="32"/>
  <c r="R196" i="32"/>
  <c r="Q196" i="32"/>
  <c r="P196" i="32"/>
  <c r="O196" i="32"/>
  <c r="J196" i="32"/>
  <c r="L197" i="32" s="1"/>
  <c r="U195" i="32"/>
  <c r="T195" i="32"/>
  <c r="S195" i="32"/>
  <c r="R195" i="32"/>
  <c r="Q195" i="32"/>
  <c r="P195" i="32"/>
  <c r="O195" i="32"/>
  <c r="J195" i="32"/>
  <c r="U194" i="32"/>
  <c r="T194" i="32"/>
  <c r="S194" i="32"/>
  <c r="R194" i="32"/>
  <c r="Q194" i="32"/>
  <c r="P194" i="32"/>
  <c r="O194" i="32"/>
  <c r="J194" i="32"/>
  <c r="U193" i="32"/>
  <c r="T193" i="32"/>
  <c r="S193" i="32"/>
  <c r="R193" i="32"/>
  <c r="Q193" i="32"/>
  <c r="P193" i="32"/>
  <c r="O193" i="32"/>
  <c r="J193" i="32"/>
  <c r="U192" i="32"/>
  <c r="T192" i="32"/>
  <c r="S192" i="32"/>
  <c r="R192" i="32"/>
  <c r="Q192" i="32"/>
  <c r="P192" i="32"/>
  <c r="O192" i="32"/>
  <c r="J192" i="32"/>
  <c r="U191" i="32"/>
  <c r="T191" i="32"/>
  <c r="S191" i="32"/>
  <c r="R191" i="32"/>
  <c r="Q191" i="32"/>
  <c r="P191" i="32"/>
  <c r="O191" i="32"/>
  <c r="J191" i="32"/>
  <c r="U190" i="32"/>
  <c r="T190" i="32"/>
  <c r="S190" i="32"/>
  <c r="R190" i="32"/>
  <c r="Q190" i="32"/>
  <c r="P190" i="32"/>
  <c r="O190" i="32"/>
  <c r="J190" i="32"/>
  <c r="U189" i="32"/>
  <c r="T189" i="32"/>
  <c r="S189" i="32"/>
  <c r="R189" i="32"/>
  <c r="Q189" i="32"/>
  <c r="P189" i="32"/>
  <c r="O189" i="32"/>
  <c r="J189" i="32"/>
  <c r="U188" i="32"/>
  <c r="T188" i="32"/>
  <c r="S188" i="32"/>
  <c r="R188" i="32"/>
  <c r="Q188" i="32"/>
  <c r="P188" i="32"/>
  <c r="O188" i="32"/>
  <c r="J188" i="32"/>
  <c r="U187" i="32"/>
  <c r="T187" i="32"/>
  <c r="S187" i="32"/>
  <c r="R187" i="32"/>
  <c r="Q187" i="32"/>
  <c r="P187" i="32"/>
  <c r="O187" i="32"/>
  <c r="J187" i="32"/>
  <c r="U186" i="32"/>
  <c r="T186" i="32"/>
  <c r="S186" i="32"/>
  <c r="R186" i="32"/>
  <c r="Q186" i="32"/>
  <c r="P186" i="32"/>
  <c r="O186" i="32"/>
  <c r="J186" i="32"/>
  <c r="U185" i="32"/>
  <c r="T185" i="32"/>
  <c r="S185" i="32"/>
  <c r="R185" i="32"/>
  <c r="Q185" i="32"/>
  <c r="P185" i="32"/>
  <c r="O185" i="32"/>
  <c r="J185" i="32"/>
  <c r="U184" i="32"/>
  <c r="T184" i="32"/>
  <c r="S184" i="32"/>
  <c r="R184" i="32"/>
  <c r="Q184" i="32"/>
  <c r="P184" i="32"/>
  <c r="O184" i="32"/>
  <c r="J184" i="32"/>
  <c r="U183" i="32"/>
  <c r="T183" i="32"/>
  <c r="S183" i="32"/>
  <c r="R183" i="32"/>
  <c r="Q183" i="32"/>
  <c r="P183" i="32"/>
  <c r="O183" i="32"/>
  <c r="J183" i="32"/>
  <c r="U182" i="32"/>
  <c r="T182" i="32"/>
  <c r="S182" i="32"/>
  <c r="R182" i="32"/>
  <c r="Q182" i="32"/>
  <c r="P182" i="32"/>
  <c r="O182" i="32"/>
  <c r="J182" i="32"/>
  <c r="U181" i="32"/>
  <c r="T181" i="32"/>
  <c r="S181" i="32"/>
  <c r="M251" i="32" s="1"/>
  <c r="F33" i="4" s="1"/>
  <c r="O33" i="4" s="1"/>
  <c r="R181" i="32"/>
  <c r="Q181" i="32"/>
  <c r="P181" i="32"/>
  <c r="O181" i="32"/>
  <c r="J181" i="32"/>
  <c r="U180" i="32"/>
  <c r="T180" i="32"/>
  <c r="S180" i="32"/>
  <c r="R180" i="32"/>
  <c r="Q180" i="32"/>
  <c r="P180" i="32"/>
  <c r="O180" i="32"/>
  <c r="J180" i="32"/>
  <c r="L181" i="32" s="1"/>
  <c r="U179" i="32"/>
  <c r="T179" i="32"/>
  <c r="S179" i="32"/>
  <c r="R179" i="32"/>
  <c r="Q179" i="32"/>
  <c r="P179" i="32"/>
  <c r="O179" i="32"/>
  <c r="J179" i="32"/>
  <c r="U178" i="32"/>
  <c r="T178" i="32"/>
  <c r="S178" i="32"/>
  <c r="R178" i="32"/>
  <c r="Q178" i="32"/>
  <c r="P178" i="32"/>
  <c r="O178" i="32"/>
  <c r="J178" i="32"/>
  <c r="U177" i="32"/>
  <c r="T177" i="32"/>
  <c r="S177" i="32"/>
  <c r="R177" i="32"/>
  <c r="Q177" i="32"/>
  <c r="P177" i="32"/>
  <c r="O177" i="32"/>
  <c r="J177" i="32"/>
  <c r="U176" i="32"/>
  <c r="T176" i="32"/>
  <c r="S176" i="32"/>
  <c r="R176" i="32"/>
  <c r="Q176" i="32"/>
  <c r="P176" i="32"/>
  <c r="O176" i="32"/>
  <c r="J176" i="32"/>
  <c r="U175" i="32"/>
  <c r="T175" i="32"/>
  <c r="S175" i="32"/>
  <c r="R175" i="32"/>
  <c r="Q175" i="32"/>
  <c r="P175" i="32"/>
  <c r="O175" i="32"/>
  <c r="J175" i="32"/>
  <c r="U174" i="32"/>
  <c r="T174" i="32"/>
  <c r="S174" i="32"/>
  <c r="R174" i="32"/>
  <c r="Q174" i="32"/>
  <c r="P174" i="32"/>
  <c r="O174" i="32"/>
  <c r="J174" i="32"/>
  <c r="U173" i="32"/>
  <c r="T173" i="32"/>
  <c r="S173" i="32"/>
  <c r="R173" i="32"/>
  <c r="Q173" i="32"/>
  <c r="P173" i="32"/>
  <c r="O173" i="32"/>
  <c r="J173" i="32"/>
  <c r="U172" i="32"/>
  <c r="T172" i="32"/>
  <c r="S172" i="32"/>
  <c r="R172" i="32"/>
  <c r="Q172" i="32"/>
  <c r="P172" i="32"/>
  <c r="O172" i="32"/>
  <c r="J172" i="32"/>
  <c r="L173" i="32" s="1"/>
  <c r="U171" i="32"/>
  <c r="T171" i="32"/>
  <c r="S171" i="32"/>
  <c r="R171" i="32"/>
  <c r="Q171" i="32"/>
  <c r="P171" i="32"/>
  <c r="O171" i="32"/>
  <c r="J171" i="32"/>
  <c r="U170" i="32"/>
  <c r="T170" i="32"/>
  <c r="S170" i="32"/>
  <c r="R170" i="32"/>
  <c r="Q170" i="32"/>
  <c r="P170" i="32"/>
  <c r="O170" i="32"/>
  <c r="J170" i="32"/>
  <c r="U169" i="32"/>
  <c r="T169" i="32"/>
  <c r="S169" i="32"/>
  <c r="R169" i="32"/>
  <c r="Q169" i="32"/>
  <c r="P169" i="32"/>
  <c r="O169" i="32"/>
  <c r="J169" i="32"/>
  <c r="U168" i="32"/>
  <c r="T168" i="32"/>
  <c r="S168" i="32"/>
  <c r="R168" i="32"/>
  <c r="Q168" i="32"/>
  <c r="P168" i="32"/>
  <c r="O168" i="32"/>
  <c r="J168" i="32"/>
  <c r="U167" i="32"/>
  <c r="T167" i="32"/>
  <c r="S167" i="32"/>
  <c r="R167" i="32"/>
  <c r="Q167" i="32"/>
  <c r="P167" i="32"/>
  <c r="O167" i="32"/>
  <c r="J167" i="32"/>
  <c r="L168" i="32" s="1"/>
  <c r="U166" i="32"/>
  <c r="T166" i="32"/>
  <c r="S166" i="32"/>
  <c r="R166" i="32"/>
  <c r="Q166" i="32"/>
  <c r="P166" i="32"/>
  <c r="O166" i="32"/>
  <c r="J166" i="32"/>
  <c r="U165" i="32"/>
  <c r="T165" i="32"/>
  <c r="S165" i="32"/>
  <c r="R165" i="32"/>
  <c r="Q165" i="32"/>
  <c r="P165" i="32"/>
  <c r="O165" i="32"/>
  <c r="J165" i="32"/>
  <c r="U164" i="32"/>
  <c r="T164" i="32"/>
  <c r="S164" i="32"/>
  <c r="R164" i="32"/>
  <c r="Q164" i="32"/>
  <c r="P164" i="32"/>
  <c r="O164" i="32"/>
  <c r="J164" i="32"/>
  <c r="L165" i="32" s="1"/>
  <c r="U163" i="32"/>
  <c r="T163" i="32"/>
  <c r="S163" i="32"/>
  <c r="R163" i="32"/>
  <c r="Q163" i="32"/>
  <c r="P163" i="32"/>
  <c r="O163" i="32"/>
  <c r="J163" i="32"/>
  <c r="U162" i="32"/>
  <c r="T162" i="32"/>
  <c r="S162" i="32"/>
  <c r="R162" i="32"/>
  <c r="Q162" i="32"/>
  <c r="P162" i="32"/>
  <c r="O162" i="32"/>
  <c r="J162" i="32"/>
  <c r="U161" i="32"/>
  <c r="T161" i="32"/>
  <c r="S161" i="32"/>
  <c r="R161" i="32"/>
  <c r="Q161" i="32"/>
  <c r="P161" i="32"/>
  <c r="O161" i="32"/>
  <c r="J161" i="32"/>
  <c r="U160" i="32"/>
  <c r="T160" i="32"/>
  <c r="S160" i="32"/>
  <c r="R160" i="32"/>
  <c r="Q160" i="32"/>
  <c r="P160" i="32"/>
  <c r="O160" i="32"/>
  <c r="J160" i="32"/>
  <c r="U159" i="32"/>
  <c r="T159" i="32"/>
  <c r="S159" i="32"/>
  <c r="R159" i="32"/>
  <c r="Q159" i="32"/>
  <c r="P159" i="32"/>
  <c r="O159" i="32"/>
  <c r="J159" i="32"/>
  <c r="U158" i="32"/>
  <c r="T158" i="32"/>
  <c r="S158" i="32"/>
  <c r="R158" i="32"/>
  <c r="Q158" i="32"/>
  <c r="P158" i="32"/>
  <c r="O158" i="32"/>
  <c r="J158" i="32"/>
  <c r="U157" i="32"/>
  <c r="T157" i="32"/>
  <c r="S157" i="32"/>
  <c r="R157" i="32"/>
  <c r="Q157" i="32"/>
  <c r="P157" i="32"/>
  <c r="O157" i="32"/>
  <c r="J157" i="32"/>
  <c r="U156" i="32"/>
  <c r="T156" i="32"/>
  <c r="S156" i="32"/>
  <c r="R156" i="32"/>
  <c r="Q156" i="32"/>
  <c r="P156" i="32"/>
  <c r="O156" i="32"/>
  <c r="J156" i="32"/>
  <c r="U155" i="32"/>
  <c r="T155" i="32"/>
  <c r="S155" i="32"/>
  <c r="R155" i="32"/>
  <c r="Q155" i="32"/>
  <c r="P155" i="32"/>
  <c r="O155" i="32"/>
  <c r="J155" i="32"/>
  <c r="U154" i="32"/>
  <c r="T154" i="32"/>
  <c r="S154" i="32"/>
  <c r="R154" i="32"/>
  <c r="Q154" i="32"/>
  <c r="P154" i="32"/>
  <c r="O154" i="32"/>
  <c r="J154" i="32"/>
  <c r="U153" i="32"/>
  <c r="T153" i="32"/>
  <c r="S153" i="32"/>
  <c r="R153" i="32"/>
  <c r="Q153" i="32"/>
  <c r="P153" i="32"/>
  <c r="O153" i="32"/>
  <c r="J153" i="32"/>
  <c r="U152" i="32"/>
  <c r="T152" i="32"/>
  <c r="S152" i="32"/>
  <c r="R152" i="32"/>
  <c r="Q152" i="32"/>
  <c r="P152" i="32"/>
  <c r="O152" i="32"/>
  <c r="J152" i="32"/>
  <c r="J151" i="32"/>
  <c r="M227" i="32"/>
  <c r="F9" i="4" s="1"/>
  <c r="O9" i="4" s="1"/>
  <c r="L164" i="33" l="1"/>
  <c r="L265" i="33"/>
  <c r="N242" i="33"/>
  <c r="N250" i="33"/>
  <c r="N284" i="33"/>
  <c r="L177" i="33"/>
  <c r="F247" i="33" s="1"/>
  <c r="C29" i="7" s="1"/>
  <c r="J29" i="7" s="1"/>
  <c r="O243" i="34"/>
  <c r="L170" i="34"/>
  <c r="N233" i="34"/>
  <c r="M238" i="34"/>
  <c r="C231" i="33"/>
  <c r="C13" i="2" s="1"/>
  <c r="J13" i="2" s="1"/>
  <c r="S231" i="33"/>
  <c r="C13" i="8" s="1"/>
  <c r="J13" i="8" s="1"/>
  <c r="T247" i="33"/>
  <c r="L180" i="33"/>
  <c r="F231" i="33"/>
  <c r="C13" i="7" s="1"/>
  <c r="J13" i="7" s="1"/>
  <c r="F239" i="33"/>
  <c r="C21" i="7" s="1"/>
  <c r="J21" i="7" s="1"/>
  <c r="L212" i="33"/>
  <c r="F282" i="33" s="1"/>
  <c r="C64" i="7" s="1"/>
  <c r="J64" i="7" s="1"/>
  <c r="L151" i="33"/>
  <c r="G257" i="35"/>
  <c r="G233" i="35"/>
  <c r="H230" i="35"/>
  <c r="H234" i="35"/>
  <c r="L175" i="35"/>
  <c r="L196" i="35"/>
  <c r="N248" i="34"/>
  <c r="L208" i="34"/>
  <c r="P240" i="34"/>
  <c r="O245" i="34"/>
  <c r="N268" i="34"/>
  <c r="Q225" i="34"/>
  <c r="G221" i="33"/>
  <c r="E222" i="33"/>
  <c r="E234" i="33"/>
  <c r="E263" i="33"/>
  <c r="L224" i="33"/>
  <c r="H226" i="33"/>
  <c r="G266" i="33"/>
  <c r="E228" i="33"/>
  <c r="G270" i="33"/>
  <c r="L159" i="33"/>
  <c r="C229" i="33" s="1"/>
  <c r="C11" i="2" s="1"/>
  <c r="J11" i="2" s="1"/>
  <c r="L183" i="33"/>
  <c r="S253" i="33" s="1"/>
  <c r="C35" i="8" s="1"/>
  <c r="J35" i="8" s="1"/>
  <c r="L176" i="34"/>
  <c r="L193" i="34"/>
  <c r="F263" i="34" s="1"/>
  <c r="D45" i="7" s="1"/>
  <c r="K45" i="7" s="1"/>
  <c r="L205" i="34"/>
  <c r="C275" i="34" s="1"/>
  <c r="D57" i="2" s="1"/>
  <c r="K57" i="2" s="1"/>
  <c r="P237" i="33"/>
  <c r="T274" i="34"/>
  <c r="D56" i="9" s="1"/>
  <c r="K56" i="9" s="1"/>
  <c r="L209" i="34"/>
  <c r="G278" i="35"/>
  <c r="J222" i="34"/>
  <c r="I226" i="34"/>
  <c r="G247" i="34"/>
  <c r="N227" i="35"/>
  <c r="L240" i="35"/>
  <c r="L165" i="33"/>
  <c r="S235" i="33" s="1"/>
  <c r="C17" i="8" s="1"/>
  <c r="J17" i="8" s="1"/>
  <c r="L171" i="33"/>
  <c r="T241" i="33" s="1"/>
  <c r="F274" i="34"/>
  <c r="D56" i="7" s="1"/>
  <c r="K56" i="7" s="1"/>
  <c r="L221" i="34"/>
  <c r="C245" i="35"/>
  <c r="E27" i="2" s="1"/>
  <c r="L27" i="2" s="1"/>
  <c r="S245" i="35"/>
  <c r="E27" i="8" s="1"/>
  <c r="L27" i="8" s="1"/>
  <c r="L184" i="33"/>
  <c r="C254" i="33" s="1"/>
  <c r="C36" i="2" s="1"/>
  <c r="J36" i="2" s="1"/>
  <c r="L187" i="33"/>
  <c r="S257" i="33" s="1"/>
  <c r="C39" i="8" s="1"/>
  <c r="J39" i="8" s="1"/>
  <c r="L191" i="33"/>
  <c r="F261" i="33" s="1"/>
  <c r="C43" i="7" s="1"/>
  <c r="J43" i="7" s="1"/>
  <c r="L207" i="33"/>
  <c r="S277" i="33" s="1"/>
  <c r="C59" i="8" s="1"/>
  <c r="J59" i="8" s="1"/>
  <c r="T245" i="35"/>
  <c r="E27" i="9" s="1"/>
  <c r="L27" i="9" s="1"/>
  <c r="L156" i="35"/>
  <c r="L159" i="35"/>
  <c r="L161" i="35"/>
  <c r="T231" i="35" s="1"/>
  <c r="E13" i="9" s="1"/>
  <c r="L13" i="9" s="1"/>
  <c r="L163" i="35"/>
  <c r="S233" i="35" s="1"/>
  <c r="E15" i="8" s="1"/>
  <c r="L15" i="8" s="1"/>
  <c r="L167" i="35"/>
  <c r="C237" i="35" s="1"/>
  <c r="E19" i="2" s="1"/>
  <c r="L19" i="2" s="1"/>
  <c r="G235" i="33"/>
  <c r="L176" i="35"/>
  <c r="T246" i="35" s="1"/>
  <c r="E28" i="9" s="1"/>
  <c r="L28" i="9" s="1"/>
  <c r="L177" i="35"/>
  <c r="C247" i="35" s="1"/>
  <c r="E29" i="2" s="1"/>
  <c r="L29" i="2" s="1"/>
  <c r="L188" i="35"/>
  <c r="L193" i="35"/>
  <c r="J236" i="33"/>
  <c r="L197" i="35"/>
  <c r="C267" i="35" s="1"/>
  <c r="E49" i="2" s="1"/>
  <c r="L49" i="2" s="1"/>
  <c r="L201" i="35"/>
  <c r="F271" i="35" s="1"/>
  <c r="E53" i="7" s="1"/>
  <c r="L53" i="7" s="1"/>
  <c r="L209" i="35"/>
  <c r="N222" i="33"/>
  <c r="L154" i="34"/>
  <c r="T224" i="34" s="1"/>
  <c r="D6" i="9" s="1"/>
  <c r="K6" i="9" s="1"/>
  <c r="G271" i="33"/>
  <c r="T240" i="34"/>
  <c r="D22" i="9" s="1"/>
  <c r="K22" i="9" s="1"/>
  <c r="L213" i="34"/>
  <c r="C283" i="34" s="1"/>
  <c r="D65" i="2" s="1"/>
  <c r="K65" i="2" s="1"/>
  <c r="L214" i="34"/>
  <c r="C284" i="34" s="1"/>
  <c r="D66" i="2" s="1"/>
  <c r="K66" i="2" s="1"/>
  <c r="T279" i="35"/>
  <c r="E61" i="9" s="1"/>
  <c r="L61" i="9" s="1"/>
  <c r="P281" i="35"/>
  <c r="Q248" i="35"/>
  <c r="L151" i="32"/>
  <c r="C221" i="32" s="1"/>
  <c r="F229" i="33"/>
  <c r="C11" i="7" s="1"/>
  <c r="J11" i="7" s="1"/>
  <c r="G227" i="33"/>
  <c r="D231" i="33"/>
  <c r="E232" i="33"/>
  <c r="L163" i="33"/>
  <c r="F233" i="33" s="1"/>
  <c r="C15" i="7" s="1"/>
  <c r="J15" i="7" s="1"/>
  <c r="Q234" i="33"/>
  <c r="R236" i="33"/>
  <c r="R240" i="33"/>
  <c r="P241" i="33"/>
  <c r="K252" i="34"/>
  <c r="K253" i="34"/>
  <c r="N223" i="35"/>
  <c r="L178" i="35"/>
  <c r="F248" i="35" s="1"/>
  <c r="E30" i="7" s="1"/>
  <c r="L30" i="7" s="1"/>
  <c r="L181" i="35"/>
  <c r="T251" i="35" s="1"/>
  <c r="E33" i="9" s="1"/>
  <c r="L33" i="9" s="1"/>
  <c r="L183" i="35"/>
  <c r="S253" i="35" s="1"/>
  <c r="E35" i="8" s="1"/>
  <c r="L35" i="8" s="1"/>
  <c r="L186" i="33"/>
  <c r="F256" i="33" s="1"/>
  <c r="C38" i="7" s="1"/>
  <c r="J38" i="7" s="1"/>
  <c r="T229" i="35"/>
  <c r="E11" i="9" s="1"/>
  <c r="L11" i="9" s="1"/>
  <c r="L152" i="35"/>
  <c r="T222" i="35" s="1"/>
  <c r="E4" i="9" s="1"/>
  <c r="L4" i="9" s="1"/>
  <c r="L199" i="35"/>
  <c r="F269" i="35" s="1"/>
  <c r="E51" i="7" s="1"/>
  <c r="L51" i="7" s="1"/>
  <c r="L178" i="34"/>
  <c r="S248" i="34" s="1"/>
  <c r="D30" i="8" s="1"/>
  <c r="K30" i="8" s="1"/>
  <c r="L207" i="35"/>
  <c r="M222" i="33"/>
  <c r="M230" i="33"/>
  <c r="G241" i="33"/>
  <c r="L167" i="33"/>
  <c r="T237" i="33" s="1"/>
  <c r="L152" i="34"/>
  <c r="C222" i="34" s="1"/>
  <c r="D4" i="2" s="1"/>
  <c r="K4" i="2" s="1"/>
  <c r="R238" i="34"/>
  <c r="P243" i="34"/>
  <c r="M246" i="34"/>
  <c r="M252" i="34"/>
  <c r="M253" i="34"/>
  <c r="H222" i="35"/>
  <c r="R237" i="35"/>
  <c r="H270" i="35"/>
  <c r="L189" i="35"/>
  <c r="C259" i="35" s="1"/>
  <c r="E41" i="2" s="1"/>
  <c r="L41" i="2" s="1"/>
  <c r="L191" i="35"/>
  <c r="F261" i="35" s="1"/>
  <c r="E43" i="7" s="1"/>
  <c r="L43" i="7" s="1"/>
  <c r="L188" i="33"/>
  <c r="C258" i="33" s="1"/>
  <c r="C40" i="2" s="1"/>
  <c r="J40" i="2" s="1"/>
  <c r="L160" i="35"/>
  <c r="C230" i="35" s="1"/>
  <c r="E12" i="2" s="1"/>
  <c r="L12" i="2" s="1"/>
  <c r="T231" i="33"/>
  <c r="R252" i="33"/>
  <c r="D259" i="33"/>
  <c r="P281" i="33"/>
  <c r="L172" i="33"/>
  <c r="L175" i="33"/>
  <c r="S245" i="33" s="1"/>
  <c r="C27" i="8" s="1"/>
  <c r="J27" i="8" s="1"/>
  <c r="L181" i="33"/>
  <c r="T251" i="33" s="1"/>
  <c r="I259" i="34"/>
  <c r="C274" i="34"/>
  <c r="D56" i="2" s="1"/>
  <c r="K56" i="2" s="1"/>
  <c r="S274" i="34"/>
  <c r="D56" i="8" s="1"/>
  <c r="K56" i="8" s="1"/>
  <c r="L160" i="34"/>
  <c r="T230" i="34" s="1"/>
  <c r="D12" i="9" s="1"/>
  <c r="K12" i="9" s="1"/>
  <c r="L162" i="34"/>
  <c r="C232" i="34" s="1"/>
  <c r="D14" i="2" s="1"/>
  <c r="K14" i="2" s="1"/>
  <c r="L168" i="34"/>
  <c r="C238" i="34" s="1"/>
  <c r="D20" i="2" s="1"/>
  <c r="K20" i="2" s="1"/>
  <c r="R243" i="34"/>
  <c r="C229" i="35"/>
  <c r="E11" i="2" s="1"/>
  <c r="L11" i="2" s="1"/>
  <c r="S229" i="35"/>
  <c r="E11" i="8" s="1"/>
  <c r="L11" i="8" s="1"/>
  <c r="M244" i="35"/>
  <c r="C273" i="35"/>
  <c r="E55" i="2" s="1"/>
  <c r="L55" i="2" s="1"/>
  <c r="S273" i="35"/>
  <c r="E55" i="8" s="1"/>
  <c r="L55" i="8" s="1"/>
  <c r="C281" i="35"/>
  <c r="E63" i="2" s="1"/>
  <c r="L63" i="2" s="1"/>
  <c r="S281" i="35"/>
  <c r="E63" i="8" s="1"/>
  <c r="L63" i="8" s="1"/>
  <c r="D230" i="34"/>
  <c r="L186" i="34"/>
  <c r="L204" i="35"/>
  <c r="C274" i="35" s="1"/>
  <c r="E56" i="2" s="1"/>
  <c r="L56" i="2" s="1"/>
  <c r="L192" i="33"/>
  <c r="F262" i="33" s="1"/>
  <c r="C44" i="7" s="1"/>
  <c r="J44" i="7" s="1"/>
  <c r="L195" i="33"/>
  <c r="L196" i="33"/>
  <c r="T266" i="33" s="1"/>
  <c r="L199" i="33"/>
  <c r="C269" i="33" s="1"/>
  <c r="C51" i="2" s="1"/>
  <c r="J51" i="2" s="1"/>
  <c r="L204" i="33"/>
  <c r="T274" i="33" s="1"/>
  <c r="T275" i="34"/>
  <c r="D57" i="9" s="1"/>
  <c r="K57" i="9" s="1"/>
  <c r="N282" i="34"/>
  <c r="L194" i="34"/>
  <c r="T264" i="34" s="1"/>
  <c r="D46" i="9" s="1"/>
  <c r="K46" i="9" s="1"/>
  <c r="L197" i="34"/>
  <c r="L200" i="34"/>
  <c r="F270" i="34" s="1"/>
  <c r="D52" i="7" s="1"/>
  <c r="K52" i="7" s="1"/>
  <c r="F229" i="35"/>
  <c r="E11" i="7" s="1"/>
  <c r="L11" i="7" s="1"/>
  <c r="T258" i="35"/>
  <c r="E40" i="9" s="1"/>
  <c r="L40" i="9" s="1"/>
  <c r="F273" i="35"/>
  <c r="E55" i="7" s="1"/>
  <c r="L55" i="7" s="1"/>
  <c r="L164" i="35"/>
  <c r="F234" i="35" s="1"/>
  <c r="E16" i="7" s="1"/>
  <c r="L16" i="7" s="1"/>
  <c r="L212" i="35"/>
  <c r="F282" i="35" s="1"/>
  <c r="E64" i="7" s="1"/>
  <c r="L64" i="7" s="1"/>
  <c r="Q257" i="33"/>
  <c r="N223" i="33"/>
  <c r="C263" i="34"/>
  <c r="D45" i="2" s="1"/>
  <c r="K45" i="2" s="1"/>
  <c r="L177" i="34"/>
  <c r="L184" i="34"/>
  <c r="C254" i="34" s="1"/>
  <c r="D36" i="2" s="1"/>
  <c r="K36" i="2" s="1"/>
  <c r="T229" i="33"/>
  <c r="L154" i="33"/>
  <c r="C224" i="33" s="1"/>
  <c r="C6" i="2" s="1"/>
  <c r="J6" i="2" s="1"/>
  <c r="L155" i="33"/>
  <c r="C225" i="33" s="1"/>
  <c r="C7" i="2" s="1"/>
  <c r="J7" i="2" s="1"/>
  <c r="L156" i="33"/>
  <c r="K243" i="33"/>
  <c r="L208" i="33"/>
  <c r="T278" i="33" s="1"/>
  <c r="L209" i="33"/>
  <c r="C279" i="33" s="1"/>
  <c r="C61" i="2" s="1"/>
  <c r="J61" i="2" s="1"/>
  <c r="L213" i="33"/>
  <c r="F283" i="33" s="1"/>
  <c r="C65" i="7" s="1"/>
  <c r="J65" i="7" s="1"/>
  <c r="G226" i="34"/>
  <c r="K231" i="34"/>
  <c r="L233" i="34"/>
  <c r="E265" i="34"/>
  <c r="D269" i="34"/>
  <c r="L206" i="34"/>
  <c r="T276" i="34" s="1"/>
  <c r="D58" i="9" s="1"/>
  <c r="K58" i="9" s="1"/>
  <c r="Q236" i="35"/>
  <c r="C251" i="35"/>
  <c r="E33" i="2" s="1"/>
  <c r="L33" i="2" s="1"/>
  <c r="S251" i="35"/>
  <c r="E33" i="8" s="1"/>
  <c r="L33" i="8" s="1"/>
  <c r="C279" i="35"/>
  <c r="E61" i="2" s="1"/>
  <c r="L61" i="2" s="1"/>
  <c r="S279" i="35"/>
  <c r="E61" i="8" s="1"/>
  <c r="L61" i="8" s="1"/>
  <c r="L168" i="35"/>
  <c r="C238" i="35" s="1"/>
  <c r="E20" i="2" s="1"/>
  <c r="L20" i="2" s="1"/>
  <c r="L169" i="35"/>
  <c r="C239" i="35" s="1"/>
  <c r="E21" i="2" s="1"/>
  <c r="L21" i="2" s="1"/>
  <c r="T261" i="35"/>
  <c r="E43" i="9" s="1"/>
  <c r="L43" i="9" s="1"/>
  <c r="T269" i="35"/>
  <c r="E51" i="9" s="1"/>
  <c r="L51" i="9" s="1"/>
  <c r="L154" i="35"/>
  <c r="F224" i="35" s="1"/>
  <c r="E6" i="7" s="1"/>
  <c r="L6" i="7" s="1"/>
  <c r="Q223" i="35"/>
  <c r="C226" i="35"/>
  <c r="E8" i="2" s="1"/>
  <c r="L8" i="2" s="1"/>
  <c r="S226" i="35"/>
  <c r="E8" i="8" s="1"/>
  <c r="L8" i="8" s="1"/>
  <c r="C246" i="35"/>
  <c r="E28" i="2" s="1"/>
  <c r="L28" i="2" s="1"/>
  <c r="S246" i="35"/>
  <c r="E28" i="8" s="1"/>
  <c r="L28" i="8" s="1"/>
  <c r="C250" i="35"/>
  <c r="E32" i="2" s="1"/>
  <c r="L32" i="2" s="1"/>
  <c r="S250" i="35"/>
  <c r="E32" i="8" s="1"/>
  <c r="L32" i="8" s="1"/>
  <c r="C258" i="35"/>
  <c r="E40" i="2" s="1"/>
  <c r="L40" i="2" s="1"/>
  <c r="S258" i="35"/>
  <c r="E40" i="8" s="1"/>
  <c r="L40" i="8" s="1"/>
  <c r="C266" i="35"/>
  <c r="E48" i="2" s="1"/>
  <c r="L48" i="2" s="1"/>
  <c r="S266" i="35"/>
  <c r="E48" i="8" s="1"/>
  <c r="L48" i="8" s="1"/>
  <c r="C282" i="35"/>
  <c r="E64" i="2" s="1"/>
  <c r="L64" i="2" s="1"/>
  <c r="L157" i="35"/>
  <c r="C227" i="35" s="1"/>
  <c r="E9" i="2" s="1"/>
  <c r="L9" i="2" s="1"/>
  <c r="L179" i="35"/>
  <c r="C249" i="35" s="1"/>
  <c r="E31" i="2" s="1"/>
  <c r="L31" i="2" s="1"/>
  <c r="L200" i="35"/>
  <c r="C270" i="35" s="1"/>
  <c r="E52" i="2" s="1"/>
  <c r="L52" i="2" s="1"/>
  <c r="T226" i="35"/>
  <c r="E8" i="9" s="1"/>
  <c r="L8" i="9" s="1"/>
  <c r="F245" i="35"/>
  <c r="E27" i="7" s="1"/>
  <c r="L27" i="7" s="1"/>
  <c r="T250" i="35"/>
  <c r="E32" i="9" s="1"/>
  <c r="L32" i="9" s="1"/>
  <c r="T266" i="35"/>
  <c r="E48" i="9" s="1"/>
  <c r="L48" i="9" s="1"/>
  <c r="P272" i="35"/>
  <c r="F277" i="35"/>
  <c r="E59" i="7" s="1"/>
  <c r="L59" i="7" s="1"/>
  <c r="C263" i="35"/>
  <c r="E45" i="2" s="1"/>
  <c r="L45" i="2" s="1"/>
  <c r="S263" i="35"/>
  <c r="E45" i="8" s="1"/>
  <c r="L45" i="8" s="1"/>
  <c r="L162" i="35"/>
  <c r="F232" i="35" s="1"/>
  <c r="E14" i="7" s="1"/>
  <c r="L14" i="7" s="1"/>
  <c r="L184" i="35"/>
  <c r="C254" i="35" s="1"/>
  <c r="E36" i="2" s="1"/>
  <c r="L36" i="2" s="1"/>
  <c r="L205" i="35"/>
  <c r="C275" i="35" s="1"/>
  <c r="E57" i="2" s="1"/>
  <c r="L57" i="2" s="1"/>
  <c r="F226" i="35"/>
  <c r="E8" i="7" s="1"/>
  <c r="L8" i="7" s="1"/>
  <c r="F250" i="35"/>
  <c r="E32" i="7" s="1"/>
  <c r="L32" i="7" s="1"/>
  <c r="F258" i="35"/>
  <c r="E40" i="7" s="1"/>
  <c r="L40" i="7" s="1"/>
  <c r="T263" i="35"/>
  <c r="E45" i="9" s="1"/>
  <c r="L45" i="9" s="1"/>
  <c r="F266" i="35"/>
  <c r="E48" i="7" s="1"/>
  <c r="L48" i="7" s="1"/>
  <c r="L185" i="35"/>
  <c r="C255" i="35" s="1"/>
  <c r="E37" i="2" s="1"/>
  <c r="L37" i="2" s="1"/>
  <c r="L208" i="35"/>
  <c r="T278" i="35" s="1"/>
  <c r="E60" i="9" s="1"/>
  <c r="L60" i="9" s="1"/>
  <c r="C224" i="35"/>
  <c r="E6" i="2" s="1"/>
  <c r="L6" i="2" s="1"/>
  <c r="S224" i="35"/>
  <c r="E6" i="8" s="1"/>
  <c r="L6" i="8" s="1"/>
  <c r="C248" i="35"/>
  <c r="E30" i="2" s="1"/>
  <c r="L30" i="2" s="1"/>
  <c r="S248" i="35"/>
  <c r="E30" i="8" s="1"/>
  <c r="L30" i="8" s="1"/>
  <c r="I281" i="35"/>
  <c r="T277" i="35"/>
  <c r="E59" i="9" s="1"/>
  <c r="L59" i="9" s="1"/>
  <c r="T224" i="35"/>
  <c r="E6" i="9" s="1"/>
  <c r="L6" i="9" s="1"/>
  <c r="R225" i="35"/>
  <c r="P226" i="35"/>
  <c r="L228" i="35"/>
  <c r="J229" i="35"/>
  <c r="T248" i="35"/>
  <c r="E30" i="9" s="1"/>
  <c r="L30" i="9" s="1"/>
  <c r="F263" i="35"/>
  <c r="E45" i="7" s="1"/>
  <c r="L45" i="7" s="1"/>
  <c r="F279" i="35"/>
  <c r="E61" i="7" s="1"/>
  <c r="L61" i="7" s="1"/>
  <c r="L170" i="35"/>
  <c r="F240" i="35" s="1"/>
  <c r="E22" i="7" s="1"/>
  <c r="L22" i="7" s="1"/>
  <c r="L172" i="35"/>
  <c r="C242" i="35" s="1"/>
  <c r="E24" i="2" s="1"/>
  <c r="L24" i="2" s="1"/>
  <c r="L192" i="35"/>
  <c r="F262" i="35" s="1"/>
  <c r="E44" i="7" s="1"/>
  <c r="L44" i="7" s="1"/>
  <c r="L213" i="35"/>
  <c r="S283" i="35" s="1"/>
  <c r="E65" i="8" s="1"/>
  <c r="L65" i="8" s="1"/>
  <c r="C277" i="35"/>
  <c r="E59" i="2" s="1"/>
  <c r="L59" i="2" s="1"/>
  <c r="S277" i="35"/>
  <c r="E59" i="8" s="1"/>
  <c r="L59" i="8" s="1"/>
  <c r="L151" i="35"/>
  <c r="T221" i="35" s="1"/>
  <c r="P222" i="35"/>
  <c r="H284" i="35"/>
  <c r="H246" i="35"/>
  <c r="L258" i="35"/>
  <c r="H223" i="35"/>
  <c r="P238" i="35"/>
  <c r="N240" i="35"/>
  <c r="G230" i="35"/>
  <c r="D232" i="35"/>
  <c r="P221" i="35"/>
  <c r="O221" i="35"/>
  <c r="H229" i="35"/>
  <c r="G229" i="35"/>
  <c r="R221" i="35"/>
  <c r="R222" i="35"/>
  <c r="P223" i="35"/>
  <c r="O223" i="35"/>
  <c r="L227" i="35"/>
  <c r="K227" i="35"/>
  <c r="K228" i="35"/>
  <c r="I229" i="35"/>
  <c r="J230" i="35"/>
  <c r="I230" i="35"/>
  <c r="H231" i="35"/>
  <c r="G231" i="35"/>
  <c r="H232" i="35"/>
  <c r="G232" i="35"/>
  <c r="E233" i="35"/>
  <c r="D233" i="35"/>
  <c r="L165" i="35"/>
  <c r="C235" i="35" s="1"/>
  <c r="E17" i="2" s="1"/>
  <c r="L17" i="2" s="1"/>
  <c r="L166" i="35"/>
  <c r="F236" i="35" s="1"/>
  <c r="E18" i="7" s="1"/>
  <c r="L18" i="7" s="1"/>
  <c r="Q237" i="35"/>
  <c r="P240" i="35"/>
  <c r="L243" i="35"/>
  <c r="K243" i="35"/>
  <c r="J246" i="35"/>
  <c r="I246" i="35"/>
  <c r="H247" i="35"/>
  <c r="G248" i="35"/>
  <c r="H248" i="35"/>
  <c r="E249" i="35"/>
  <c r="D249" i="35"/>
  <c r="L182" i="35"/>
  <c r="F252" i="35" s="1"/>
  <c r="E34" i="7" s="1"/>
  <c r="L34" i="7" s="1"/>
  <c r="K262" i="35"/>
  <c r="L262" i="35"/>
  <c r="I263" i="35"/>
  <c r="J263" i="35"/>
  <c r="Q275" i="35"/>
  <c r="R275" i="35"/>
  <c r="J228" i="35"/>
  <c r="I228" i="35"/>
  <c r="C234" i="35"/>
  <c r="E16" i="2" s="1"/>
  <c r="L16" i="2" s="1"/>
  <c r="S234" i="35"/>
  <c r="E16" i="8" s="1"/>
  <c r="L16" i="8" s="1"/>
  <c r="R223" i="35"/>
  <c r="R224" i="35"/>
  <c r="Q224" i="35"/>
  <c r="P225" i="35"/>
  <c r="O225" i="35"/>
  <c r="N226" i="35"/>
  <c r="M226" i="35"/>
  <c r="M227" i="35"/>
  <c r="N228" i="35"/>
  <c r="M228" i="35"/>
  <c r="L229" i="35"/>
  <c r="K229" i="35"/>
  <c r="L230" i="35"/>
  <c r="K230" i="35"/>
  <c r="J231" i="35"/>
  <c r="I231" i="35"/>
  <c r="R240" i="35"/>
  <c r="Q240" i="35"/>
  <c r="O241" i="35"/>
  <c r="N242" i="35"/>
  <c r="M242" i="35"/>
  <c r="M243" i="35"/>
  <c r="N244" i="35"/>
  <c r="L245" i="35"/>
  <c r="K245" i="35"/>
  <c r="K246" i="35"/>
  <c r="L246" i="35"/>
  <c r="I247" i="35"/>
  <c r="J247" i="35"/>
  <c r="J248" i="35"/>
  <c r="P259" i="35"/>
  <c r="O260" i="35"/>
  <c r="M261" i="35"/>
  <c r="N261" i="35"/>
  <c r="E273" i="35"/>
  <c r="D273" i="35"/>
  <c r="L206" i="35"/>
  <c r="T276" i="35" s="1"/>
  <c r="E58" i="9" s="1"/>
  <c r="L58" i="9" s="1"/>
  <c r="Q222" i="35"/>
  <c r="G247" i="35"/>
  <c r="J244" i="35"/>
  <c r="I244" i="35"/>
  <c r="F233" i="35"/>
  <c r="E15" i="7" s="1"/>
  <c r="L15" i="7" s="1"/>
  <c r="T234" i="35"/>
  <c r="E16" i="9" s="1"/>
  <c r="L16" i="9" s="1"/>
  <c r="F249" i="35"/>
  <c r="E31" i="7" s="1"/>
  <c r="L31" i="7" s="1"/>
  <c r="E221" i="35"/>
  <c r="E222" i="35"/>
  <c r="D222" i="35"/>
  <c r="L153" i="35"/>
  <c r="C223" i="35" s="1"/>
  <c r="E5" i="2" s="1"/>
  <c r="L5" i="2" s="1"/>
  <c r="Q225" i="35"/>
  <c r="O226" i="35"/>
  <c r="P227" i="35"/>
  <c r="O227" i="35"/>
  <c r="P228" i="35"/>
  <c r="O228" i="35"/>
  <c r="N229" i="35"/>
  <c r="M229" i="35"/>
  <c r="L232" i="35"/>
  <c r="J233" i="35"/>
  <c r="G234" i="35"/>
  <c r="D238" i="35"/>
  <c r="E238" i="35"/>
  <c r="P242" i="35"/>
  <c r="P243" i="35"/>
  <c r="O243" i="35"/>
  <c r="O244" i="35"/>
  <c r="P244" i="35"/>
  <c r="M245" i="35"/>
  <c r="N245" i="35"/>
  <c r="D253" i="35"/>
  <c r="D254" i="35"/>
  <c r="E254" i="35"/>
  <c r="Q259" i="35"/>
  <c r="R259" i="35"/>
  <c r="K267" i="35"/>
  <c r="H271" i="35"/>
  <c r="H272" i="35"/>
  <c r="G272" i="35"/>
  <c r="O284" i="35"/>
  <c r="P284" i="35"/>
  <c r="N224" i="35"/>
  <c r="M224" i="35"/>
  <c r="R234" i="35"/>
  <c r="Q234" i="35"/>
  <c r="G264" i="35"/>
  <c r="H264" i="35"/>
  <c r="H221" i="35"/>
  <c r="G222" i="35"/>
  <c r="E223" i="35"/>
  <c r="E224" i="35"/>
  <c r="D224" i="35"/>
  <c r="L155" i="35"/>
  <c r="T225" i="35" s="1"/>
  <c r="E7" i="9" s="1"/>
  <c r="L7" i="9" s="1"/>
  <c r="R226" i="35"/>
  <c r="Q226" i="35"/>
  <c r="R227" i="35"/>
  <c r="Q227" i="35"/>
  <c r="P230" i="35"/>
  <c r="N231" i="35"/>
  <c r="J236" i="35"/>
  <c r="I236" i="35"/>
  <c r="H237" i="35"/>
  <c r="G237" i="35"/>
  <c r="H238" i="35"/>
  <c r="D240" i="35"/>
  <c r="E240" i="35"/>
  <c r="L171" i="35"/>
  <c r="F241" i="35" s="1"/>
  <c r="E23" i="7" s="1"/>
  <c r="L23" i="7" s="1"/>
  <c r="R242" i="35"/>
  <c r="Q242" i="35"/>
  <c r="Q243" i="35"/>
  <c r="R243" i="35"/>
  <c r="J252" i="35"/>
  <c r="H253" i="35"/>
  <c r="G253" i="35"/>
  <c r="E257" i="35"/>
  <c r="D257" i="35"/>
  <c r="L190" i="35"/>
  <c r="F260" i="35" s="1"/>
  <c r="E42" i="7" s="1"/>
  <c r="L42" i="7" s="1"/>
  <c r="L270" i="35"/>
  <c r="K270" i="35"/>
  <c r="J271" i="35"/>
  <c r="I271" i="35"/>
  <c r="Q283" i="35"/>
  <c r="R283" i="35"/>
  <c r="S241" i="35"/>
  <c r="E23" i="8" s="1"/>
  <c r="L23" i="8" s="1"/>
  <c r="J226" i="35"/>
  <c r="I226" i="35"/>
  <c r="R235" i="35"/>
  <c r="Q235" i="35"/>
  <c r="Q251" i="35"/>
  <c r="R251" i="35"/>
  <c r="O276" i="35"/>
  <c r="P276" i="35"/>
  <c r="T223" i="35"/>
  <c r="E5" i="9" s="1"/>
  <c r="L5" i="9" s="1"/>
  <c r="F270" i="35"/>
  <c r="E52" i="7" s="1"/>
  <c r="L52" i="7" s="1"/>
  <c r="J221" i="35"/>
  <c r="J222" i="35"/>
  <c r="I222" i="35"/>
  <c r="G223" i="35"/>
  <c r="H224" i="35"/>
  <c r="G224" i="35"/>
  <c r="D225" i="35"/>
  <c r="E225" i="35"/>
  <c r="L158" i="35"/>
  <c r="C228" i="35" s="1"/>
  <c r="E10" i="2" s="1"/>
  <c r="L10" i="2" s="1"/>
  <c r="R229" i="35"/>
  <c r="R230" i="35"/>
  <c r="Q230" i="35"/>
  <c r="P231" i="35"/>
  <c r="O231" i="35"/>
  <c r="L235" i="35"/>
  <c r="K235" i="35"/>
  <c r="L236" i="35"/>
  <c r="J237" i="35"/>
  <c r="J238" i="35"/>
  <c r="I238" i="35"/>
  <c r="H239" i="35"/>
  <c r="G239" i="35"/>
  <c r="G240" i="35"/>
  <c r="H240" i="35"/>
  <c r="E241" i="35"/>
  <c r="D241" i="35"/>
  <c r="L173" i="35"/>
  <c r="F243" i="35" s="1"/>
  <c r="E25" i="7" s="1"/>
  <c r="L25" i="7" s="1"/>
  <c r="L174" i="35"/>
  <c r="F244" i="35" s="1"/>
  <c r="E26" i="7" s="1"/>
  <c r="L26" i="7" s="1"/>
  <c r="L251" i="35"/>
  <c r="K251" i="35"/>
  <c r="L252" i="35"/>
  <c r="J253" i="35"/>
  <c r="G256" i="35"/>
  <c r="H256" i="35"/>
  <c r="O268" i="35"/>
  <c r="P268" i="35"/>
  <c r="N269" i="35"/>
  <c r="M269" i="35"/>
  <c r="E281" i="35"/>
  <c r="D281" i="35"/>
  <c r="L214" i="35"/>
  <c r="S284" i="35" s="1"/>
  <c r="E66" i="8" s="1"/>
  <c r="L66" i="8" s="1"/>
  <c r="I252" i="35"/>
  <c r="L225" i="35"/>
  <c r="K225" i="35"/>
  <c r="E248" i="35"/>
  <c r="D248" i="35"/>
  <c r="L221" i="35"/>
  <c r="K221" i="35"/>
  <c r="L222" i="35"/>
  <c r="K222" i="35"/>
  <c r="J223" i="35"/>
  <c r="I223" i="35"/>
  <c r="E228" i="35"/>
  <c r="D228" i="35"/>
  <c r="R232" i="35"/>
  <c r="Q232" i="35"/>
  <c r="P233" i="35"/>
  <c r="O233" i="35"/>
  <c r="N234" i="35"/>
  <c r="M234" i="35"/>
  <c r="N235" i="35"/>
  <c r="N236" i="35"/>
  <c r="M236" i="35"/>
  <c r="L237" i="35"/>
  <c r="K237" i="35"/>
  <c r="L238" i="35"/>
  <c r="K238" i="35"/>
  <c r="I239" i="35"/>
  <c r="J239" i="35"/>
  <c r="R248" i="35"/>
  <c r="P249" i="35"/>
  <c r="O249" i="35"/>
  <c r="N250" i="35"/>
  <c r="M250" i="35"/>
  <c r="K254" i="35"/>
  <c r="L254" i="35"/>
  <c r="I255" i="35"/>
  <c r="J255" i="35"/>
  <c r="D262" i="35"/>
  <c r="Q267" i="35"/>
  <c r="R267" i="35"/>
  <c r="L275" i="35"/>
  <c r="G280" i="35"/>
  <c r="H280" i="35"/>
  <c r="P241" i="35"/>
  <c r="E232" i="35"/>
  <c r="H245" i="35"/>
  <c r="G245" i="35"/>
  <c r="M277" i="35"/>
  <c r="N277" i="35"/>
  <c r="F223" i="35"/>
  <c r="E5" i="7" s="1"/>
  <c r="L5" i="7" s="1"/>
  <c r="T228" i="35"/>
  <c r="E10" i="9" s="1"/>
  <c r="L10" i="9" s="1"/>
  <c r="N221" i="35"/>
  <c r="M221" i="35"/>
  <c r="N222" i="35"/>
  <c r="M222" i="35"/>
  <c r="L224" i="35"/>
  <c r="J225" i="35"/>
  <c r="H226" i="35"/>
  <c r="H227" i="35"/>
  <c r="G227" i="35"/>
  <c r="D230" i="35"/>
  <c r="E230" i="35"/>
  <c r="R233" i="35"/>
  <c r="P234" i="35"/>
  <c r="P235" i="35"/>
  <c r="O235" i="35"/>
  <c r="P236" i="35"/>
  <c r="O236" i="35"/>
  <c r="N237" i="35"/>
  <c r="M237" i="35"/>
  <c r="G243" i="35"/>
  <c r="D245" i="35"/>
  <c r="D246" i="35"/>
  <c r="E246" i="35"/>
  <c r="P250" i="35"/>
  <c r="O252" i="35"/>
  <c r="P252" i="35"/>
  <c r="M253" i="35"/>
  <c r="N253" i="35"/>
  <c r="J258" i="35"/>
  <c r="E265" i="35"/>
  <c r="D265" i="35"/>
  <c r="L198" i="35"/>
  <c r="S268" i="35" s="1"/>
  <c r="E50" i="8" s="1"/>
  <c r="L50" i="8" s="1"/>
  <c r="K278" i="35"/>
  <c r="L278" i="35"/>
  <c r="I279" i="35"/>
  <c r="J279" i="35"/>
  <c r="G221" i="35"/>
  <c r="L223" i="35"/>
  <c r="J224" i="35"/>
  <c r="H225" i="35"/>
  <c r="D226" i="35"/>
  <c r="R228" i="35"/>
  <c r="P229" i="35"/>
  <c r="N230" i="35"/>
  <c r="L231" i="35"/>
  <c r="J232" i="35"/>
  <c r="H233" i="35"/>
  <c r="D234" i="35"/>
  <c r="R236" i="35"/>
  <c r="P237" i="35"/>
  <c r="N238" i="35"/>
  <c r="K239" i="35"/>
  <c r="J240" i="35"/>
  <c r="I240" i="35"/>
  <c r="H241" i="35"/>
  <c r="E242" i="35"/>
  <c r="R244" i="35"/>
  <c r="O245" i="35"/>
  <c r="M246" i="35"/>
  <c r="L247" i="35"/>
  <c r="K247" i="35"/>
  <c r="H249" i="35"/>
  <c r="G249" i="35"/>
  <c r="D250" i="35"/>
  <c r="R252" i="35"/>
  <c r="Q252" i="35"/>
  <c r="P253" i="35"/>
  <c r="O253" i="35"/>
  <c r="N254" i="35"/>
  <c r="M254" i="35"/>
  <c r="L255" i="35"/>
  <c r="K255" i="35"/>
  <c r="J256" i="35"/>
  <c r="I256" i="35"/>
  <c r="H257" i="35"/>
  <c r="E258" i="35"/>
  <c r="R260" i="35"/>
  <c r="P261" i="35"/>
  <c r="O261" i="35"/>
  <c r="N262" i="35"/>
  <c r="M262" i="35"/>
  <c r="L263" i="35"/>
  <c r="K263" i="35"/>
  <c r="J264" i="35"/>
  <c r="H265" i="35"/>
  <c r="G265" i="35"/>
  <c r="E266" i="35"/>
  <c r="D266" i="35"/>
  <c r="R268" i="35"/>
  <c r="Q268" i="35"/>
  <c r="O269" i="35"/>
  <c r="P269" i="35"/>
  <c r="M270" i="35"/>
  <c r="K271" i="35"/>
  <c r="L271" i="35"/>
  <c r="I272" i="35"/>
  <c r="J272" i="35"/>
  <c r="G273" i="35"/>
  <c r="E274" i="35"/>
  <c r="D274" i="35"/>
  <c r="Q276" i="35"/>
  <c r="R276" i="35"/>
  <c r="O277" i="35"/>
  <c r="P277" i="35"/>
  <c r="M278" i="35"/>
  <c r="N278" i="35"/>
  <c r="K279" i="35"/>
  <c r="L279" i="35"/>
  <c r="I280" i="35"/>
  <c r="J280" i="35"/>
  <c r="G281" i="35"/>
  <c r="H281" i="35"/>
  <c r="E282" i="35"/>
  <c r="D282" i="35"/>
  <c r="Q284" i="35"/>
  <c r="R284" i="35"/>
  <c r="I221" i="35"/>
  <c r="K224" i="35"/>
  <c r="I233" i="35"/>
  <c r="D242" i="35"/>
  <c r="D258" i="35"/>
  <c r="Q260" i="35"/>
  <c r="N270" i="35"/>
  <c r="D227" i="35"/>
  <c r="D235" i="35"/>
  <c r="M239" i="35"/>
  <c r="K240" i="35"/>
  <c r="J241" i="35"/>
  <c r="I241" i="35"/>
  <c r="H242" i="35"/>
  <c r="E243" i="35"/>
  <c r="R245" i="35"/>
  <c r="O246" i="35"/>
  <c r="M247" i="35"/>
  <c r="L248" i="35"/>
  <c r="K248" i="35"/>
  <c r="J249" i="35"/>
  <c r="H250" i="35"/>
  <c r="G250" i="35"/>
  <c r="E251" i="35"/>
  <c r="D251" i="35"/>
  <c r="Q253" i="35"/>
  <c r="R253" i="35"/>
  <c r="O254" i="35"/>
  <c r="P254" i="35"/>
  <c r="M255" i="35"/>
  <c r="N255" i="35"/>
  <c r="L256" i="35"/>
  <c r="K256" i="35"/>
  <c r="J257" i="35"/>
  <c r="I257" i="35"/>
  <c r="H258" i="35"/>
  <c r="G258" i="35"/>
  <c r="E259" i="35"/>
  <c r="D259" i="35"/>
  <c r="R261" i="35"/>
  <c r="Q261" i="35"/>
  <c r="P262" i="35"/>
  <c r="O262" i="35"/>
  <c r="N263" i="35"/>
  <c r="M263" i="35"/>
  <c r="L264" i="35"/>
  <c r="K264" i="35"/>
  <c r="J265" i="35"/>
  <c r="I265" i="35"/>
  <c r="H266" i="35"/>
  <c r="G266" i="35"/>
  <c r="E267" i="35"/>
  <c r="D267" i="35"/>
  <c r="R269" i="35"/>
  <c r="Q269" i="35"/>
  <c r="O270" i="35"/>
  <c r="P270" i="35"/>
  <c r="M271" i="35"/>
  <c r="N271" i="35"/>
  <c r="L272" i="35"/>
  <c r="K272" i="35"/>
  <c r="J273" i="35"/>
  <c r="I273" i="35"/>
  <c r="H274" i="35"/>
  <c r="G274" i="35"/>
  <c r="E275" i="35"/>
  <c r="D275" i="35"/>
  <c r="R277" i="35"/>
  <c r="Q277" i="35"/>
  <c r="P278" i="35"/>
  <c r="O278" i="35"/>
  <c r="N279" i="35"/>
  <c r="M279" i="35"/>
  <c r="L280" i="35"/>
  <c r="J281" i="35"/>
  <c r="H282" i="35"/>
  <c r="G282" i="35"/>
  <c r="E283" i="35"/>
  <c r="D283" i="35"/>
  <c r="G225" i="35"/>
  <c r="E226" i="35"/>
  <c r="Q228" i="35"/>
  <c r="O229" i="35"/>
  <c r="M230" i="35"/>
  <c r="K231" i="35"/>
  <c r="I232" i="35"/>
  <c r="O234" i="35"/>
  <c r="G238" i="35"/>
  <c r="L239" i="35"/>
  <c r="Q244" i="35"/>
  <c r="G246" i="35"/>
  <c r="N247" i="35"/>
  <c r="O250" i="35"/>
  <c r="I264" i="35"/>
  <c r="N232" i="35"/>
  <c r="M232" i="35"/>
  <c r="L233" i="35"/>
  <c r="K233" i="35"/>
  <c r="J234" i="35"/>
  <c r="I234" i="35"/>
  <c r="H235" i="35"/>
  <c r="G235" i="35"/>
  <c r="E236" i="35"/>
  <c r="R238" i="35"/>
  <c r="Q238" i="35"/>
  <c r="P239" i="35"/>
  <c r="M240" i="35"/>
  <c r="K241" i="35"/>
  <c r="J242" i="35"/>
  <c r="I242" i="35"/>
  <c r="H243" i="35"/>
  <c r="E244" i="35"/>
  <c r="R246" i="35"/>
  <c r="O247" i="35"/>
  <c r="M248" i="35"/>
  <c r="N248" i="35"/>
  <c r="K249" i="35"/>
  <c r="I250" i="35"/>
  <c r="J250" i="35"/>
  <c r="G251" i="35"/>
  <c r="E252" i="35"/>
  <c r="D252" i="35"/>
  <c r="Q254" i="35"/>
  <c r="O255" i="35"/>
  <c r="M256" i="35"/>
  <c r="N256" i="35"/>
  <c r="K257" i="35"/>
  <c r="L257" i="35"/>
  <c r="I258" i="35"/>
  <c r="G259" i="35"/>
  <c r="E260" i="35"/>
  <c r="D260" i="35"/>
  <c r="Q262" i="35"/>
  <c r="O263" i="35"/>
  <c r="P263" i="35"/>
  <c r="M264" i="35"/>
  <c r="N264" i="35"/>
  <c r="K265" i="35"/>
  <c r="I266" i="35"/>
  <c r="G267" i="35"/>
  <c r="H267" i="35"/>
  <c r="E268" i="35"/>
  <c r="D268" i="35"/>
  <c r="R270" i="35"/>
  <c r="Q270" i="35"/>
  <c r="O271" i="35"/>
  <c r="M272" i="35"/>
  <c r="N272" i="35"/>
  <c r="K273" i="35"/>
  <c r="I274" i="35"/>
  <c r="J274" i="35"/>
  <c r="G275" i="35"/>
  <c r="H275" i="35"/>
  <c r="E276" i="35"/>
  <c r="D276" i="35"/>
  <c r="R278" i="35"/>
  <c r="Q278" i="35"/>
  <c r="P279" i="35"/>
  <c r="O279" i="35"/>
  <c r="N280" i="35"/>
  <c r="M280" i="35"/>
  <c r="L281" i="35"/>
  <c r="K281" i="35"/>
  <c r="J282" i="35"/>
  <c r="I282" i="35"/>
  <c r="H283" i="35"/>
  <c r="G283" i="35"/>
  <c r="E284" i="35"/>
  <c r="D284" i="35"/>
  <c r="K223" i="35"/>
  <c r="I225" i="35"/>
  <c r="G226" i="35"/>
  <c r="E227" i="35"/>
  <c r="Q229" i="35"/>
  <c r="O230" i="35"/>
  <c r="M231" i="35"/>
  <c r="K232" i="35"/>
  <c r="N239" i="35"/>
  <c r="G242" i="35"/>
  <c r="P247" i="35"/>
  <c r="I249" i="35"/>
  <c r="P255" i="35"/>
  <c r="P271" i="35"/>
  <c r="T282" i="35"/>
  <c r="E64" i="9" s="1"/>
  <c r="L64" i="9" s="1"/>
  <c r="P224" i="35"/>
  <c r="N225" i="35"/>
  <c r="L226" i="35"/>
  <c r="J227" i="35"/>
  <c r="H228" i="35"/>
  <c r="D229" i="35"/>
  <c r="R231" i="35"/>
  <c r="P232" i="35"/>
  <c r="O232" i="35"/>
  <c r="N233" i="35"/>
  <c r="M233" i="35"/>
  <c r="L234" i="35"/>
  <c r="K234" i="35"/>
  <c r="J235" i="35"/>
  <c r="I235" i="35"/>
  <c r="H236" i="35"/>
  <c r="G236" i="35"/>
  <c r="E237" i="35"/>
  <c r="D237" i="35"/>
  <c r="Q239" i="35"/>
  <c r="R239" i="35"/>
  <c r="O240" i="35"/>
  <c r="M241" i="35"/>
  <c r="N241" i="35"/>
  <c r="K242" i="35"/>
  <c r="L242" i="35"/>
  <c r="I243" i="35"/>
  <c r="J243" i="35"/>
  <c r="G244" i="35"/>
  <c r="E245" i="35"/>
  <c r="Q247" i="35"/>
  <c r="O248" i="35"/>
  <c r="P248" i="35"/>
  <c r="M249" i="35"/>
  <c r="K250" i="35"/>
  <c r="L250" i="35"/>
  <c r="I251" i="35"/>
  <c r="J251" i="35"/>
  <c r="G252" i="35"/>
  <c r="H252" i="35"/>
  <c r="E253" i="35"/>
  <c r="Q255" i="35"/>
  <c r="R255" i="35"/>
  <c r="O256" i="35"/>
  <c r="P256" i="35"/>
  <c r="M257" i="35"/>
  <c r="N257" i="35"/>
  <c r="K258" i="35"/>
  <c r="I259" i="35"/>
  <c r="J259" i="35"/>
  <c r="G260" i="35"/>
  <c r="H260" i="35"/>
  <c r="E261" i="35"/>
  <c r="D261" i="35"/>
  <c r="Q263" i="35"/>
  <c r="R263" i="35"/>
  <c r="O264" i="35"/>
  <c r="P264" i="35"/>
  <c r="M265" i="35"/>
  <c r="K266" i="35"/>
  <c r="L266" i="35"/>
  <c r="I267" i="35"/>
  <c r="J267" i="35"/>
  <c r="G268" i="35"/>
  <c r="H268" i="35"/>
  <c r="E269" i="35"/>
  <c r="R271" i="35"/>
  <c r="O272" i="35"/>
  <c r="N273" i="35"/>
  <c r="M273" i="35"/>
  <c r="L274" i="35"/>
  <c r="K274" i="35"/>
  <c r="I275" i="35"/>
  <c r="J275" i="35"/>
  <c r="G276" i="35"/>
  <c r="H276" i="35"/>
  <c r="E277" i="35"/>
  <c r="D277" i="35"/>
  <c r="Q279" i="35"/>
  <c r="R279" i="35"/>
  <c r="O280" i="35"/>
  <c r="P280" i="35"/>
  <c r="M281" i="35"/>
  <c r="N281" i="35"/>
  <c r="K282" i="35"/>
  <c r="L282" i="35"/>
  <c r="I283" i="35"/>
  <c r="J283" i="35"/>
  <c r="G284" i="35"/>
  <c r="M223" i="35"/>
  <c r="Q233" i="35"/>
  <c r="D236" i="35"/>
  <c r="I237" i="35"/>
  <c r="M238" i="35"/>
  <c r="O239" i="35"/>
  <c r="N246" i="35"/>
  <c r="R247" i="35"/>
  <c r="L249" i="35"/>
  <c r="H251" i="35"/>
  <c r="H259" i="35"/>
  <c r="L265" i="35"/>
  <c r="Q271" i="35"/>
  <c r="R256" i="35"/>
  <c r="P257" i="35"/>
  <c r="O257" i="35"/>
  <c r="N258" i="35"/>
  <c r="M258" i="35"/>
  <c r="L259" i="35"/>
  <c r="J260" i="35"/>
  <c r="H261" i="35"/>
  <c r="G261" i="35"/>
  <c r="E262" i="35"/>
  <c r="R264" i="35"/>
  <c r="Q264" i="35"/>
  <c r="P265" i="35"/>
  <c r="O265" i="35"/>
  <c r="N266" i="35"/>
  <c r="L267" i="35"/>
  <c r="J268" i="35"/>
  <c r="I268" i="35"/>
  <c r="G269" i="35"/>
  <c r="H269" i="35"/>
  <c r="E270" i="35"/>
  <c r="Q272" i="35"/>
  <c r="R272" i="35"/>
  <c r="O273" i="35"/>
  <c r="P273" i="35"/>
  <c r="M274" i="35"/>
  <c r="N274" i="35"/>
  <c r="K275" i="35"/>
  <c r="I276" i="35"/>
  <c r="J276" i="35"/>
  <c r="G277" i="35"/>
  <c r="H277" i="35"/>
  <c r="E278" i="35"/>
  <c r="D278" i="35"/>
  <c r="Q280" i="35"/>
  <c r="R280" i="35"/>
  <c r="O281" i="35"/>
  <c r="M282" i="35"/>
  <c r="N282" i="35"/>
  <c r="K283" i="35"/>
  <c r="L283" i="35"/>
  <c r="I284" i="35"/>
  <c r="J284" i="35"/>
  <c r="D221" i="35"/>
  <c r="O224" i="35"/>
  <c r="M225" i="35"/>
  <c r="K226" i="35"/>
  <c r="I227" i="35"/>
  <c r="G228" i="35"/>
  <c r="E229" i="35"/>
  <c r="Q231" i="35"/>
  <c r="E235" i="35"/>
  <c r="O238" i="35"/>
  <c r="G241" i="35"/>
  <c r="O242" i="35"/>
  <c r="D244" i="35"/>
  <c r="P246" i="35"/>
  <c r="N249" i="35"/>
  <c r="K259" i="35"/>
  <c r="R262" i="35"/>
  <c r="D223" i="35"/>
  <c r="D231" i="35"/>
  <c r="D239" i="35"/>
  <c r="R241" i="35"/>
  <c r="Q241" i="35"/>
  <c r="N243" i="35"/>
  <c r="L244" i="35"/>
  <c r="K244" i="35"/>
  <c r="J245" i="35"/>
  <c r="I245" i="35"/>
  <c r="D247" i="35"/>
  <c r="R249" i="35"/>
  <c r="Q249" i="35"/>
  <c r="M251" i="35"/>
  <c r="K252" i="35"/>
  <c r="I253" i="35"/>
  <c r="G254" i="35"/>
  <c r="E255" i="35"/>
  <c r="D255" i="35"/>
  <c r="L186" i="35"/>
  <c r="F256" i="35" s="1"/>
  <c r="E38" i="7" s="1"/>
  <c r="L38" i="7" s="1"/>
  <c r="R257" i="35"/>
  <c r="Q257" i="35"/>
  <c r="P258" i="35"/>
  <c r="O258" i="35"/>
  <c r="N259" i="35"/>
  <c r="M259" i="35"/>
  <c r="L260" i="35"/>
  <c r="K260" i="35"/>
  <c r="J261" i="35"/>
  <c r="I261" i="35"/>
  <c r="H262" i="35"/>
  <c r="G262" i="35"/>
  <c r="E263" i="35"/>
  <c r="D263" i="35"/>
  <c r="L194" i="35"/>
  <c r="F264" i="35" s="1"/>
  <c r="E46" i="7" s="1"/>
  <c r="L46" i="7" s="1"/>
  <c r="R265" i="35"/>
  <c r="Q265" i="35"/>
  <c r="P266" i="35"/>
  <c r="O266" i="35"/>
  <c r="N267" i="35"/>
  <c r="M267" i="35"/>
  <c r="L268" i="35"/>
  <c r="K268" i="35"/>
  <c r="J269" i="35"/>
  <c r="I269" i="35"/>
  <c r="G270" i="35"/>
  <c r="D271" i="35"/>
  <c r="E271" i="35"/>
  <c r="L202" i="35"/>
  <c r="C272" i="35" s="1"/>
  <c r="E54" i="2" s="1"/>
  <c r="L54" i="2" s="1"/>
  <c r="R273" i="35"/>
  <c r="Q273" i="35"/>
  <c r="P274" i="35"/>
  <c r="N275" i="35"/>
  <c r="M275" i="35"/>
  <c r="L276" i="35"/>
  <c r="K276" i="35"/>
  <c r="J277" i="35"/>
  <c r="I277" i="35"/>
  <c r="H278" i="35"/>
  <c r="E279" i="35"/>
  <c r="D279" i="35"/>
  <c r="L210" i="35"/>
  <c r="F280" i="35" s="1"/>
  <c r="E62" i="7" s="1"/>
  <c r="L62" i="7" s="1"/>
  <c r="R281" i="35"/>
  <c r="Q281" i="35"/>
  <c r="P282" i="35"/>
  <c r="O282" i="35"/>
  <c r="N283" i="35"/>
  <c r="M283" i="35"/>
  <c r="L284" i="35"/>
  <c r="K284" i="35"/>
  <c r="O222" i="35"/>
  <c r="E234" i="35"/>
  <c r="K236" i="35"/>
  <c r="O237" i="35"/>
  <c r="L241" i="35"/>
  <c r="Q246" i="35"/>
  <c r="I248" i="35"/>
  <c r="N251" i="35"/>
  <c r="Q256" i="35"/>
  <c r="J266" i="35"/>
  <c r="H273" i="35"/>
  <c r="K280" i="35"/>
  <c r="Q250" i="35"/>
  <c r="R250" i="35"/>
  <c r="O251" i="35"/>
  <c r="P251" i="35"/>
  <c r="M252" i="35"/>
  <c r="N252" i="35"/>
  <c r="K253" i="35"/>
  <c r="L253" i="35"/>
  <c r="I254" i="35"/>
  <c r="J254" i="35"/>
  <c r="G255" i="35"/>
  <c r="H255" i="35"/>
  <c r="E256" i="35"/>
  <c r="D256" i="35"/>
  <c r="Q258" i="35"/>
  <c r="R258" i="35"/>
  <c r="O259" i="35"/>
  <c r="M260" i="35"/>
  <c r="N260" i="35"/>
  <c r="K261" i="35"/>
  <c r="L261" i="35"/>
  <c r="I262" i="35"/>
  <c r="J262" i="35"/>
  <c r="G263" i="35"/>
  <c r="E264" i="35"/>
  <c r="D264" i="35"/>
  <c r="Q266" i="35"/>
  <c r="O267" i="35"/>
  <c r="P267" i="35"/>
  <c r="M268" i="35"/>
  <c r="N268" i="35"/>
  <c r="L269" i="35"/>
  <c r="K269" i="35"/>
  <c r="J270" i="35"/>
  <c r="I270" i="35"/>
  <c r="G271" i="35"/>
  <c r="D272" i="35"/>
  <c r="E272" i="35"/>
  <c r="Q274" i="35"/>
  <c r="R274" i="35"/>
  <c r="P275" i="35"/>
  <c r="O275" i="35"/>
  <c r="N276" i="35"/>
  <c r="M276" i="35"/>
  <c r="L277" i="35"/>
  <c r="K277" i="35"/>
  <c r="J278" i="35"/>
  <c r="I278" i="35"/>
  <c r="H279" i="35"/>
  <c r="G279" i="35"/>
  <c r="E280" i="35"/>
  <c r="D280" i="35"/>
  <c r="R282" i="35"/>
  <c r="Q282" i="35"/>
  <c r="P283" i="35"/>
  <c r="O283" i="35"/>
  <c r="N284" i="35"/>
  <c r="M284" i="35"/>
  <c r="E231" i="35"/>
  <c r="D243" i="35"/>
  <c r="H244" i="35"/>
  <c r="P245" i="35"/>
  <c r="E247" i="35"/>
  <c r="E250" i="35"/>
  <c r="H254" i="35"/>
  <c r="I260" i="35"/>
  <c r="H263" i="35"/>
  <c r="M266" i="35"/>
  <c r="D270" i="35"/>
  <c r="L273" i="35"/>
  <c r="L212" i="34"/>
  <c r="F282" i="34" s="1"/>
  <c r="D64" i="7" s="1"/>
  <c r="K64" i="7" s="1"/>
  <c r="L181" i="34"/>
  <c r="F251" i="34" s="1"/>
  <c r="D33" i="7" s="1"/>
  <c r="K33" i="7" s="1"/>
  <c r="L182" i="34"/>
  <c r="T252" i="34" s="1"/>
  <c r="D34" i="9" s="1"/>
  <c r="K34" i="9" s="1"/>
  <c r="L183" i="34"/>
  <c r="T253" i="34" s="1"/>
  <c r="D35" i="9" s="1"/>
  <c r="K35" i="9" s="1"/>
  <c r="C246" i="34"/>
  <c r="D28" i="2" s="1"/>
  <c r="K28" i="2" s="1"/>
  <c r="K246" i="34"/>
  <c r="S246" i="34"/>
  <c r="D28" i="8" s="1"/>
  <c r="K28" i="8" s="1"/>
  <c r="S254" i="34"/>
  <c r="D36" i="8" s="1"/>
  <c r="K36" i="8" s="1"/>
  <c r="C278" i="34"/>
  <c r="D60" i="2" s="1"/>
  <c r="K60" i="2" s="1"/>
  <c r="S278" i="34"/>
  <c r="D60" i="8" s="1"/>
  <c r="K60" i="8" s="1"/>
  <c r="S282" i="34"/>
  <c r="D64" i="8" s="1"/>
  <c r="K64" i="8" s="1"/>
  <c r="L153" i="34"/>
  <c r="F223" i="34" s="1"/>
  <c r="D5" i="7" s="1"/>
  <c r="K5" i="7" s="1"/>
  <c r="L185" i="34"/>
  <c r="L151" i="34"/>
  <c r="S221" i="34" s="1"/>
  <c r="T238" i="34"/>
  <c r="D20" i="9" s="1"/>
  <c r="K20" i="9" s="1"/>
  <c r="H244" i="34"/>
  <c r="T246" i="34"/>
  <c r="D28" i="9" s="1"/>
  <c r="K28" i="9" s="1"/>
  <c r="T278" i="34"/>
  <c r="D60" i="9" s="1"/>
  <c r="K60" i="9" s="1"/>
  <c r="T282" i="34"/>
  <c r="D64" i="9" s="1"/>
  <c r="K64" i="9" s="1"/>
  <c r="L157" i="34"/>
  <c r="S227" i="34" s="1"/>
  <c r="D9" i="8" s="1"/>
  <c r="K9" i="8" s="1"/>
  <c r="L158" i="34"/>
  <c r="L159" i="34"/>
  <c r="C229" i="34" s="1"/>
  <c r="D11" i="2" s="1"/>
  <c r="K11" i="2" s="1"/>
  <c r="L189" i="34"/>
  <c r="S259" i="34" s="1"/>
  <c r="D41" i="8" s="1"/>
  <c r="K41" i="8" s="1"/>
  <c r="L190" i="34"/>
  <c r="S260" i="34" s="1"/>
  <c r="D42" i="8" s="1"/>
  <c r="K42" i="8" s="1"/>
  <c r="L161" i="34"/>
  <c r="T231" i="34" s="1"/>
  <c r="D13" i="9" s="1"/>
  <c r="K13" i="9" s="1"/>
  <c r="C221" i="34"/>
  <c r="L235" i="34"/>
  <c r="F246" i="34"/>
  <c r="D28" i="7" s="1"/>
  <c r="K28" i="7" s="1"/>
  <c r="F254" i="34"/>
  <c r="D36" i="7" s="1"/>
  <c r="K36" i="7" s="1"/>
  <c r="T255" i="34"/>
  <c r="D37" i="9" s="1"/>
  <c r="K37" i="9" s="1"/>
  <c r="T267" i="34"/>
  <c r="D49" i="9" s="1"/>
  <c r="K49" i="9" s="1"/>
  <c r="F278" i="34"/>
  <c r="D60" i="7" s="1"/>
  <c r="K60" i="7" s="1"/>
  <c r="L165" i="34"/>
  <c r="T235" i="34" s="1"/>
  <c r="D17" i="9" s="1"/>
  <c r="K17" i="9" s="1"/>
  <c r="L166" i="34"/>
  <c r="S236" i="34" s="1"/>
  <c r="D18" i="8" s="1"/>
  <c r="K18" i="8" s="1"/>
  <c r="L167" i="34"/>
  <c r="T237" i="34" s="1"/>
  <c r="D19" i="9" s="1"/>
  <c r="K19" i="9" s="1"/>
  <c r="L198" i="34"/>
  <c r="T268" i="34" s="1"/>
  <c r="D50" i="9" s="1"/>
  <c r="K50" i="9" s="1"/>
  <c r="O222" i="34"/>
  <c r="C224" i="34"/>
  <c r="D6" i="2" s="1"/>
  <c r="K6" i="2" s="1"/>
  <c r="K224" i="34"/>
  <c r="S224" i="34"/>
  <c r="D6" i="8" s="1"/>
  <c r="K6" i="8" s="1"/>
  <c r="C228" i="34"/>
  <c r="D10" i="2" s="1"/>
  <c r="K10" i="2" s="1"/>
  <c r="S228" i="34"/>
  <c r="D10" i="8" s="1"/>
  <c r="K10" i="8" s="1"/>
  <c r="M231" i="34"/>
  <c r="C240" i="34"/>
  <c r="D22" i="2" s="1"/>
  <c r="K22" i="2" s="1"/>
  <c r="L169" i="34"/>
  <c r="T239" i="34" s="1"/>
  <c r="D21" i="9" s="1"/>
  <c r="K21" i="9" s="1"/>
  <c r="L201" i="34"/>
  <c r="T271" i="34" s="1"/>
  <c r="D53" i="9" s="1"/>
  <c r="K53" i="9" s="1"/>
  <c r="T228" i="34"/>
  <c r="D10" i="9" s="1"/>
  <c r="K10" i="9" s="1"/>
  <c r="F235" i="34"/>
  <c r="D17" i="7" s="1"/>
  <c r="K17" i="7" s="1"/>
  <c r="F247" i="34"/>
  <c r="D29" i="7" s="1"/>
  <c r="K29" i="7" s="1"/>
  <c r="F255" i="34"/>
  <c r="D37" i="7" s="1"/>
  <c r="K37" i="7" s="1"/>
  <c r="T256" i="34"/>
  <c r="D38" i="9" s="1"/>
  <c r="K38" i="9" s="1"/>
  <c r="F267" i="34"/>
  <c r="D49" i="7" s="1"/>
  <c r="K49" i="7" s="1"/>
  <c r="L173" i="34"/>
  <c r="F243" i="34" s="1"/>
  <c r="D25" i="7" s="1"/>
  <c r="K25" i="7" s="1"/>
  <c r="L174" i="34"/>
  <c r="T244" i="34" s="1"/>
  <c r="D26" i="9" s="1"/>
  <c r="K26" i="9" s="1"/>
  <c r="L175" i="34"/>
  <c r="T245" i="34" s="1"/>
  <c r="D27" i="9" s="1"/>
  <c r="K27" i="9" s="1"/>
  <c r="L229" i="34"/>
  <c r="R247" i="34"/>
  <c r="K261" i="34"/>
  <c r="K262" i="34"/>
  <c r="M224" i="34"/>
  <c r="M227" i="34"/>
  <c r="N228" i="34"/>
  <c r="N229" i="34"/>
  <c r="L230" i="34"/>
  <c r="D245" i="34"/>
  <c r="M261" i="34"/>
  <c r="Q222" i="34"/>
  <c r="P227" i="34"/>
  <c r="L234" i="34"/>
  <c r="L237" i="34"/>
  <c r="J239" i="34"/>
  <c r="Q254" i="34"/>
  <c r="R226" i="34"/>
  <c r="N236" i="34"/>
  <c r="H247" i="34"/>
  <c r="T229" i="34"/>
  <c r="D11" i="9" s="1"/>
  <c r="K11" i="9" s="1"/>
  <c r="P235" i="34"/>
  <c r="P236" i="34"/>
  <c r="J247" i="34"/>
  <c r="Q263" i="34"/>
  <c r="H223" i="34"/>
  <c r="E228" i="34"/>
  <c r="N241" i="34"/>
  <c r="N244" i="34"/>
  <c r="L246" i="34"/>
  <c r="E257" i="34"/>
  <c r="O273" i="34"/>
  <c r="F279" i="34"/>
  <c r="D61" i="7" s="1"/>
  <c r="K61" i="7" s="1"/>
  <c r="L228" i="34"/>
  <c r="K228" i="34"/>
  <c r="E239" i="34"/>
  <c r="D239" i="34"/>
  <c r="L172" i="34"/>
  <c r="C242" i="34" s="1"/>
  <c r="D24" i="2" s="1"/>
  <c r="K24" i="2" s="1"/>
  <c r="L171" i="34"/>
  <c r="T241" i="34" s="1"/>
  <c r="D23" i="9" s="1"/>
  <c r="K23" i="9" s="1"/>
  <c r="P250" i="34"/>
  <c r="O250" i="34"/>
  <c r="K260" i="34"/>
  <c r="L260" i="34"/>
  <c r="R241" i="34"/>
  <c r="Q241" i="34"/>
  <c r="N227" i="34"/>
  <c r="M259" i="34"/>
  <c r="N259" i="34"/>
  <c r="P226" i="34"/>
  <c r="O226" i="34"/>
  <c r="L236" i="34"/>
  <c r="K236" i="34"/>
  <c r="H240" i="34"/>
  <c r="G240" i="34"/>
  <c r="E247" i="34"/>
  <c r="D247" i="34"/>
  <c r="L180" i="34"/>
  <c r="C250" i="34" s="1"/>
  <c r="D32" i="2" s="1"/>
  <c r="K32" i="2" s="1"/>
  <c r="L179" i="34"/>
  <c r="C249" i="34" s="1"/>
  <c r="D31" i="2" s="1"/>
  <c r="K31" i="2" s="1"/>
  <c r="O258" i="34"/>
  <c r="P258" i="34"/>
  <c r="J229" i="34"/>
  <c r="I229" i="34"/>
  <c r="M251" i="34"/>
  <c r="N251" i="34"/>
  <c r="H238" i="34"/>
  <c r="G238" i="34"/>
  <c r="R249" i="34"/>
  <c r="Q249" i="34"/>
  <c r="R225" i="34"/>
  <c r="N234" i="34"/>
  <c r="N235" i="34"/>
  <c r="M235" i="34"/>
  <c r="J245" i="34"/>
  <c r="I245" i="34"/>
  <c r="H246" i="34"/>
  <c r="G246" i="34"/>
  <c r="Q257" i="34"/>
  <c r="R257" i="34"/>
  <c r="I276" i="34"/>
  <c r="J276" i="34"/>
  <c r="D223" i="34"/>
  <c r="E223" i="34"/>
  <c r="L156" i="34"/>
  <c r="S226" i="34" s="1"/>
  <c r="D8" i="8" s="1"/>
  <c r="K8" i="8" s="1"/>
  <c r="L155" i="34"/>
  <c r="C225" i="34" s="1"/>
  <c r="D7" i="2" s="1"/>
  <c r="K7" i="2" s="1"/>
  <c r="P234" i="34"/>
  <c r="O234" i="34"/>
  <c r="L244" i="34"/>
  <c r="K244" i="34"/>
  <c r="E255" i="34"/>
  <c r="D255" i="34"/>
  <c r="L188" i="34"/>
  <c r="T258" i="34" s="1"/>
  <c r="D40" i="9" s="1"/>
  <c r="K40" i="9" s="1"/>
  <c r="L187" i="34"/>
  <c r="T257" i="34" s="1"/>
  <c r="D39" i="9" s="1"/>
  <c r="K39" i="9" s="1"/>
  <c r="N271" i="34"/>
  <c r="M271" i="34"/>
  <c r="N273" i="34"/>
  <c r="M273" i="34"/>
  <c r="M274" i="34"/>
  <c r="N274" i="34"/>
  <c r="K275" i="34"/>
  <c r="L275" i="34"/>
  <c r="J237" i="34"/>
  <c r="I237" i="34"/>
  <c r="E241" i="34"/>
  <c r="D241" i="34"/>
  <c r="J221" i="34"/>
  <c r="I221" i="34"/>
  <c r="H222" i="34"/>
  <c r="R233" i="34"/>
  <c r="Q233" i="34"/>
  <c r="N243" i="34"/>
  <c r="M243" i="34"/>
  <c r="J253" i="34"/>
  <c r="I253" i="34"/>
  <c r="G254" i="34"/>
  <c r="H254" i="34"/>
  <c r="R268" i="34"/>
  <c r="Q268" i="34"/>
  <c r="R269" i="34"/>
  <c r="Q269" i="34"/>
  <c r="P270" i="34"/>
  <c r="O270" i="34"/>
  <c r="G222" i="34"/>
  <c r="H230" i="34"/>
  <c r="G230" i="34"/>
  <c r="T247" i="34"/>
  <c r="D29" i="9" s="1"/>
  <c r="K29" i="9" s="1"/>
  <c r="T279" i="34"/>
  <c r="D61" i="9" s="1"/>
  <c r="K61" i="9" s="1"/>
  <c r="E231" i="34"/>
  <c r="D231" i="34"/>
  <c r="L164" i="34"/>
  <c r="C234" i="34" s="1"/>
  <c r="D16" i="2" s="1"/>
  <c r="K16" i="2" s="1"/>
  <c r="L163" i="34"/>
  <c r="C233" i="34" s="1"/>
  <c r="D15" i="2" s="1"/>
  <c r="K15" i="2" s="1"/>
  <c r="P242" i="34"/>
  <c r="O242" i="34"/>
  <c r="D264" i="34"/>
  <c r="E266" i="34"/>
  <c r="D266" i="34"/>
  <c r="S240" i="34"/>
  <c r="D22" i="8" s="1"/>
  <c r="K22" i="8" s="1"/>
  <c r="C256" i="34"/>
  <c r="D38" i="2" s="1"/>
  <c r="K38" i="2" s="1"/>
  <c r="S256" i="34"/>
  <c r="D38" i="8" s="1"/>
  <c r="K38" i="8" s="1"/>
  <c r="D224" i="34"/>
  <c r="J230" i="34"/>
  <c r="I230" i="34"/>
  <c r="H231" i="34"/>
  <c r="G231" i="34"/>
  <c r="D232" i="34"/>
  <c r="R234" i="34"/>
  <c r="Q234" i="34"/>
  <c r="J238" i="34"/>
  <c r="I238" i="34"/>
  <c r="H239" i="34"/>
  <c r="G239" i="34"/>
  <c r="D240" i="34"/>
  <c r="R242" i="34"/>
  <c r="Q242" i="34"/>
  <c r="L245" i="34"/>
  <c r="K245" i="34"/>
  <c r="J246" i="34"/>
  <c r="I246" i="34"/>
  <c r="D248" i="34"/>
  <c r="R250" i="34"/>
  <c r="Q250" i="34"/>
  <c r="P251" i="34"/>
  <c r="O251" i="34"/>
  <c r="J254" i="34"/>
  <c r="I254" i="34"/>
  <c r="H255" i="34"/>
  <c r="G255" i="34"/>
  <c r="E256" i="34"/>
  <c r="D256" i="34"/>
  <c r="Q258" i="34"/>
  <c r="R258" i="34"/>
  <c r="O259" i="34"/>
  <c r="P259" i="34"/>
  <c r="M260" i="34"/>
  <c r="N260" i="34"/>
  <c r="H265" i="34"/>
  <c r="G265" i="34"/>
  <c r="G266" i="34"/>
  <c r="E267" i="34"/>
  <c r="D267" i="34"/>
  <c r="L199" i="34"/>
  <c r="C269" i="34" s="1"/>
  <c r="D51" i="2" s="1"/>
  <c r="K51" i="2" s="1"/>
  <c r="P272" i="34"/>
  <c r="O272" i="34"/>
  <c r="H281" i="34"/>
  <c r="G281" i="34"/>
  <c r="H282" i="34"/>
  <c r="G282" i="34"/>
  <c r="E283" i="34"/>
  <c r="D283" i="34"/>
  <c r="I222" i="34"/>
  <c r="E224" i="34"/>
  <c r="O227" i="34"/>
  <c r="M229" i="34"/>
  <c r="O235" i="34"/>
  <c r="Q243" i="34"/>
  <c r="N252" i="34"/>
  <c r="E269" i="34"/>
  <c r="N221" i="34"/>
  <c r="M221" i="34"/>
  <c r="H224" i="34"/>
  <c r="G224" i="34"/>
  <c r="R227" i="34"/>
  <c r="Q227" i="34"/>
  <c r="H232" i="34"/>
  <c r="G232" i="34"/>
  <c r="N237" i="34"/>
  <c r="M237" i="34"/>
  <c r="H248" i="34"/>
  <c r="G248" i="34"/>
  <c r="R251" i="34"/>
  <c r="Q251" i="34"/>
  <c r="L254" i="34"/>
  <c r="K254" i="34"/>
  <c r="H256" i="34"/>
  <c r="G256" i="34"/>
  <c r="N262" i="34"/>
  <c r="M262" i="34"/>
  <c r="R271" i="34"/>
  <c r="Q271" i="34"/>
  <c r="J280" i="34"/>
  <c r="I280" i="34"/>
  <c r="C245" i="34"/>
  <c r="D27" i="2" s="1"/>
  <c r="K27" i="2" s="1"/>
  <c r="S245" i="34"/>
  <c r="D27" i="8" s="1"/>
  <c r="K27" i="8" s="1"/>
  <c r="P221" i="34"/>
  <c r="O221" i="34"/>
  <c r="N222" i="34"/>
  <c r="M222" i="34"/>
  <c r="L223" i="34"/>
  <c r="K223" i="34"/>
  <c r="J224" i="34"/>
  <c r="I224" i="34"/>
  <c r="H225" i="34"/>
  <c r="G225" i="34"/>
  <c r="E226" i="34"/>
  <c r="D226" i="34"/>
  <c r="R228" i="34"/>
  <c r="Q228" i="34"/>
  <c r="P229" i="34"/>
  <c r="O229" i="34"/>
  <c r="N230" i="34"/>
  <c r="L231" i="34"/>
  <c r="J232" i="34"/>
  <c r="I232" i="34"/>
  <c r="H233" i="34"/>
  <c r="G233" i="34"/>
  <c r="D234" i="34"/>
  <c r="R236" i="34"/>
  <c r="Q236" i="34"/>
  <c r="P237" i="34"/>
  <c r="O237" i="34"/>
  <c r="N238" i="34"/>
  <c r="L239" i="34"/>
  <c r="J240" i="34"/>
  <c r="I240" i="34"/>
  <c r="H241" i="34"/>
  <c r="G241" i="34"/>
  <c r="D242" i="34"/>
  <c r="R244" i="34"/>
  <c r="Q244" i="34"/>
  <c r="P245" i="34"/>
  <c r="N246" i="34"/>
  <c r="L247" i="34"/>
  <c r="K247" i="34"/>
  <c r="J248" i="34"/>
  <c r="I248" i="34"/>
  <c r="H249" i="34"/>
  <c r="E250" i="34"/>
  <c r="D250" i="34"/>
  <c r="Q252" i="34"/>
  <c r="R252" i="34"/>
  <c r="O253" i="34"/>
  <c r="P253" i="34"/>
  <c r="M254" i="34"/>
  <c r="N254" i="34"/>
  <c r="L255" i="34"/>
  <c r="K255" i="34"/>
  <c r="J256" i="34"/>
  <c r="I256" i="34"/>
  <c r="H257" i="34"/>
  <c r="G257" i="34"/>
  <c r="E258" i="34"/>
  <c r="D258" i="34"/>
  <c r="R260" i="34"/>
  <c r="Q260" i="34"/>
  <c r="Q261" i="34"/>
  <c r="O262" i="34"/>
  <c r="P262" i="34"/>
  <c r="M263" i="34"/>
  <c r="N263" i="34"/>
  <c r="K264" i="34"/>
  <c r="L264" i="34"/>
  <c r="L266" i="34"/>
  <c r="J267" i="34"/>
  <c r="I267" i="34"/>
  <c r="H268" i="34"/>
  <c r="G268" i="34"/>
  <c r="G269" i="34"/>
  <c r="H269" i="34"/>
  <c r="D270" i="34"/>
  <c r="E270" i="34"/>
  <c r="L202" i="34"/>
  <c r="S272" i="34" s="1"/>
  <c r="D54" i="8" s="1"/>
  <c r="K54" i="8" s="1"/>
  <c r="P277" i="34"/>
  <c r="O277" i="34"/>
  <c r="N278" i="34"/>
  <c r="M278" i="34"/>
  <c r="L279" i="34"/>
  <c r="K279" i="34"/>
  <c r="L280" i="34"/>
  <c r="K280" i="34"/>
  <c r="L282" i="34"/>
  <c r="K282" i="34"/>
  <c r="J283" i="34"/>
  <c r="H284" i="34"/>
  <c r="G284" i="34"/>
  <c r="E232" i="34"/>
  <c r="E234" i="34"/>
  <c r="M244" i="34"/>
  <c r="I247" i="34"/>
  <c r="N253" i="34"/>
  <c r="R261" i="34"/>
  <c r="P273" i="34"/>
  <c r="L222" i="34"/>
  <c r="K222" i="34"/>
  <c r="E225" i="34"/>
  <c r="D225" i="34"/>
  <c r="P228" i="34"/>
  <c r="O228" i="34"/>
  <c r="R235" i="34"/>
  <c r="Q235" i="34"/>
  <c r="P244" i="34"/>
  <c r="O244" i="34"/>
  <c r="J255" i="34"/>
  <c r="I255" i="34"/>
  <c r="R259" i="34"/>
  <c r="Q259" i="34"/>
  <c r="P261" i="34"/>
  <c r="O261" i="34"/>
  <c r="J264" i="34"/>
  <c r="I264" i="34"/>
  <c r="Q272" i="34"/>
  <c r="R272" i="34"/>
  <c r="F224" i="34"/>
  <c r="D6" i="7" s="1"/>
  <c r="K6" i="7" s="1"/>
  <c r="F228" i="34"/>
  <c r="D10" i="7" s="1"/>
  <c r="K10" i="7" s="1"/>
  <c r="T233" i="34"/>
  <c r="D15" i="9" s="1"/>
  <c r="K15" i="9" s="1"/>
  <c r="F240" i="34"/>
  <c r="D22" i="7" s="1"/>
  <c r="K22" i="7" s="1"/>
  <c r="F256" i="34"/>
  <c r="D38" i="7" s="1"/>
  <c r="K38" i="7" s="1"/>
  <c r="F268" i="34"/>
  <c r="D50" i="7" s="1"/>
  <c r="K50" i="7" s="1"/>
  <c r="R221" i="34"/>
  <c r="P222" i="34"/>
  <c r="N223" i="34"/>
  <c r="L224" i="34"/>
  <c r="J225" i="34"/>
  <c r="H226" i="34"/>
  <c r="D227" i="34"/>
  <c r="R229" i="34"/>
  <c r="Q229" i="34"/>
  <c r="P230" i="34"/>
  <c r="O230" i="34"/>
  <c r="N231" i="34"/>
  <c r="L232" i="34"/>
  <c r="J233" i="34"/>
  <c r="I233" i="34"/>
  <c r="H234" i="34"/>
  <c r="G234" i="34"/>
  <c r="D235" i="34"/>
  <c r="R237" i="34"/>
  <c r="Q237" i="34"/>
  <c r="P238" i="34"/>
  <c r="O238" i="34"/>
  <c r="N239" i="34"/>
  <c r="M239" i="34"/>
  <c r="L240" i="34"/>
  <c r="K240" i="34"/>
  <c r="J241" i="34"/>
  <c r="I241" i="34"/>
  <c r="H242" i="34"/>
  <c r="G242" i="34"/>
  <c r="E243" i="34"/>
  <c r="D243" i="34"/>
  <c r="R245" i="34"/>
  <c r="Q245" i="34"/>
  <c r="P246" i="34"/>
  <c r="O246" i="34"/>
  <c r="N247" i="34"/>
  <c r="M247" i="34"/>
  <c r="L248" i="34"/>
  <c r="K248" i="34"/>
  <c r="J249" i="34"/>
  <c r="I249" i="34"/>
  <c r="H250" i="34"/>
  <c r="G250" i="34"/>
  <c r="E251" i="34"/>
  <c r="R253" i="34"/>
  <c r="Q253" i="34"/>
  <c r="O254" i="34"/>
  <c r="P254" i="34"/>
  <c r="M255" i="34"/>
  <c r="N255" i="34"/>
  <c r="K256" i="34"/>
  <c r="L256" i="34"/>
  <c r="I257" i="34"/>
  <c r="J257" i="34"/>
  <c r="G258" i="34"/>
  <c r="H258" i="34"/>
  <c r="E259" i="34"/>
  <c r="D259" i="34"/>
  <c r="L191" i="34"/>
  <c r="S261" i="34" s="1"/>
  <c r="D43" i="8" s="1"/>
  <c r="K43" i="8" s="1"/>
  <c r="N265" i="34"/>
  <c r="M265" i="34"/>
  <c r="N266" i="34"/>
  <c r="M266" i="34"/>
  <c r="L267" i="34"/>
  <c r="K267" i="34"/>
  <c r="J268" i="34"/>
  <c r="I268" i="34"/>
  <c r="G270" i="34"/>
  <c r="E271" i="34"/>
  <c r="D274" i="34"/>
  <c r="E274" i="34"/>
  <c r="R276" i="34"/>
  <c r="Q276" i="34"/>
  <c r="R277" i="34"/>
  <c r="Q277" i="34"/>
  <c r="P278" i="34"/>
  <c r="O278" i="34"/>
  <c r="N279" i="34"/>
  <c r="M279" i="34"/>
  <c r="N281" i="34"/>
  <c r="M281" i="34"/>
  <c r="K230" i="34"/>
  <c r="K232" i="34"/>
  <c r="M236" i="34"/>
  <c r="I239" i="34"/>
  <c r="E242" i="34"/>
  <c r="J223" i="34"/>
  <c r="I223" i="34"/>
  <c r="J231" i="34"/>
  <c r="I231" i="34"/>
  <c r="L238" i="34"/>
  <c r="K238" i="34"/>
  <c r="N245" i="34"/>
  <c r="M245" i="34"/>
  <c r="E249" i="34"/>
  <c r="D249" i="34"/>
  <c r="P252" i="34"/>
  <c r="O252" i="34"/>
  <c r="L263" i="34"/>
  <c r="K263" i="34"/>
  <c r="I265" i="34"/>
  <c r="J265" i="34"/>
  <c r="J281" i="34"/>
  <c r="I281" i="34"/>
  <c r="S270" i="34"/>
  <c r="D52" i="8" s="1"/>
  <c r="K52" i="8" s="1"/>
  <c r="R222" i="34"/>
  <c r="P223" i="34"/>
  <c r="N224" i="34"/>
  <c r="L225" i="34"/>
  <c r="J226" i="34"/>
  <c r="H227" i="34"/>
  <c r="D228" i="34"/>
  <c r="R230" i="34"/>
  <c r="Q230" i="34"/>
  <c r="P231" i="34"/>
  <c r="O231" i="34"/>
  <c r="M232" i="34"/>
  <c r="K233" i="34"/>
  <c r="J234" i="34"/>
  <c r="I234" i="34"/>
  <c r="H235" i="34"/>
  <c r="G235" i="34"/>
  <c r="D236" i="34"/>
  <c r="E236" i="34"/>
  <c r="Q238" i="34"/>
  <c r="P239" i="34"/>
  <c r="O239" i="34"/>
  <c r="N240" i="34"/>
  <c r="M240" i="34"/>
  <c r="K241" i="34"/>
  <c r="I242" i="34"/>
  <c r="H243" i="34"/>
  <c r="G243" i="34"/>
  <c r="D244" i="34"/>
  <c r="E244" i="34"/>
  <c r="R246" i="34"/>
  <c r="Q246" i="34"/>
  <c r="P247" i="34"/>
  <c r="O247" i="34"/>
  <c r="M248" i="34"/>
  <c r="K249" i="34"/>
  <c r="I250" i="34"/>
  <c r="J250" i="34"/>
  <c r="H251" i="34"/>
  <c r="G251" i="34"/>
  <c r="E252" i="34"/>
  <c r="D252" i="34"/>
  <c r="R254" i="34"/>
  <c r="O255" i="34"/>
  <c r="P255" i="34"/>
  <c r="M256" i="34"/>
  <c r="N256" i="34"/>
  <c r="K257" i="34"/>
  <c r="L257" i="34"/>
  <c r="I258" i="34"/>
  <c r="J258" i="34"/>
  <c r="E261" i="34"/>
  <c r="D261" i="34"/>
  <c r="L192" i="34"/>
  <c r="F262" i="34" s="1"/>
  <c r="D44" i="7" s="1"/>
  <c r="K44" i="7" s="1"/>
  <c r="R263" i="34"/>
  <c r="P264" i="34"/>
  <c r="O264" i="34"/>
  <c r="P265" i="34"/>
  <c r="O265" i="34"/>
  <c r="H273" i="34"/>
  <c r="G273" i="34"/>
  <c r="H274" i="34"/>
  <c r="G274" i="34"/>
  <c r="E275" i="34"/>
  <c r="D275" i="34"/>
  <c r="L207" i="34"/>
  <c r="S277" i="34" s="1"/>
  <c r="D59" i="8" s="1"/>
  <c r="K59" i="8" s="1"/>
  <c r="P280" i="34"/>
  <c r="O280" i="34"/>
  <c r="O282" i="34"/>
  <c r="K284" i="34"/>
  <c r="K221" i="34"/>
  <c r="G223" i="34"/>
  <c r="Q226" i="34"/>
  <c r="M228" i="34"/>
  <c r="M230" i="34"/>
  <c r="N232" i="34"/>
  <c r="O236" i="34"/>
  <c r="K239" i="34"/>
  <c r="J242" i="34"/>
  <c r="E248" i="34"/>
  <c r="D251" i="34"/>
  <c r="F221" i="34"/>
  <c r="T270" i="34"/>
  <c r="D52" i="9" s="1"/>
  <c r="K52" i="9" s="1"/>
  <c r="E221" i="34"/>
  <c r="D221" i="34"/>
  <c r="R223" i="34"/>
  <c r="Q223" i="34"/>
  <c r="P224" i="34"/>
  <c r="O224" i="34"/>
  <c r="N225" i="34"/>
  <c r="M225" i="34"/>
  <c r="L226" i="34"/>
  <c r="K226" i="34"/>
  <c r="J227" i="34"/>
  <c r="I227" i="34"/>
  <c r="H228" i="34"/>
  <c r="G228" i="34"/>
  <c r="E229" i="34"/>
  <c r="R231" i="34"/>
  <c r="Q231" i="34"/>
  <c r="P232" i="34"/>
  <c r="O232" i="34"/>
  <c r="M233" i="34"/>
  <c r="K234" i="34"/>
  <c r="J235" i="34"/>
  <c r="I235" i="34"/>
  <c r="H236" i="34"/>
  <c r="G236" i="34"/>
  <c r="E237" i="34"/>
  <c r="D237" i="34"/>
  <c r="R239" i="34"/>
  <c r="Q239" i="34"/>
  <c r="O240" i="34"/>
  <c r="M241" i="34"/>
  <c r="L242" i="34"/>
  <c r="K242" i="34"/>
  <c r="J243" i="34"/>
  <c r="I243" i="34"/>
  <c r="G244" i="34"/>
  <c r="E245" i="34"/>
  <c r="Q247" i="34"/>
  <c r="O248" i="34"/>
  <c r="N249" i="34"/>
  <c r="M249" i="34"/>
  <c r="L250" i="34"/>
  <c r="K250" i="34"/>
  <c r="I251" i="34"/>
  <c r="J251" i="34"/>
  <c r="H252" i="34"/>
  <c r="G252" i="34"/>
  <c r="E253" i="34"/>
  <c r="D253" i="34"/>
  <c r="R255" i="34"/>
  <c r="Q255" i="34"/>
  <c r="P256" i="34"/>
  <c r="N257" i="34"/>
  <c r="M257" i="34"/>
  <c r="L258" i="34"/>
  <c r="K258" i="34"/>
  <c r="J259" i="34"/>
  <c r="H260" i="34"/>
  <c r="G260" i="34"/>
  <c r="H261" i="34"/>
  <c r="G261" i="34"/>
  <c r="E262" i="34"/>
  <c r="D262" i="34"/>
  <c r="R264" i="34"/>
  <c r="Q264" i="34"/>
  <c r="J272" i="34"/>
  <c r="I272" i="34"/>
  <c r="J273" i="34"/>
  <c r="I273" i="34"/>
  <c r="D277" i="34"/>
  <c r="E277" i="34"/>
  <c r="R279" i="34"/>
  <c r="Q279" i="34"/>
  <c r="Q280" i="34"/>
  <c r="R280" i="34"/>
  <c r="Q221" i="34"/>
  <c r="M223" i="34"/>
  <c r="I225" i="34"/>
  <c r="E227" i="34"/>
  <c r="E240" i="34"/>
  <c r="O256" i="34"/>
  <c r="H266" i="34"/>
  <c r="C227" i="34"/>
  <c r="D9" i="2" s="1"/>
  <c r="K9" i="2" s="1"/>
  <c r="S231" i="34"/>
  <c r="D13" i="8" s="1"/>
  <c r="K13" i="8" s="1"/>
  <c r="C247" i="34"/>
  <c r="D29" i="2" s="1"/>
  <c r="K29" i="2" s="1"/>
  <c r="S247" i="34"/>
  <c r="D29" i="8" s="1"/>
  <c r="K29" i="8" s="1"/>
  <c r="C255" i="34"/>
  <c r="D37" i="2" s="1"/>
  <c r="K37" i="2" s="1"/>
  <c r="S255" i="34"/>
  <c r="D37" i="8" s="1"/>
  <c r="K37" i="8" s="1"/>
  <c r="C267" i="34"/>
  <c r="D49" i="2" s="1"/>
  <c r="K49" i="2" s="1"/>
  <c r="S267" i="34"/>
  <c r="D49" i="8" s="1"/>
  <c r="K49" i="8" s="1"/>
  <c r="S271" i="34"/>
  <c r="D53" i="8" s="1"/>
  <c r="K53" i="8" s="1"/>
  <c r="C279" i="34"/>
  <c r="D61" i="2" s="1"/>
  <c r="K61" i="2" s="1"/>
  <c r="S279" i="34"/>
  <c r="D61" i="8" s="1"/>
  <c r="K61" i="8" s="1"/>
  <c r="H221" i="34"/>
  <c r="G221" i="34"/>
  <c r="E222" i="34"/>
  <c r="D222" i="34"/>
  <c r="R224" i="34"/>
  <c r="Q224" i="34"/>
  <c r="P225" i="34"/>
  <c r="O225" i="34"/>
  <c r="N226" i="34"/>
  <c r="M226" i="34"/>
  <c r="L227" i="34"/>
  <c r="K227" i="34"/>
  <c r="J228" i="34"/>
  <c r="I228" i="34"/>
  <c r="H229" i="34"/>
  <c r="G229" i="34"/>
  <c r="E230" i="34"/>
  <c r="R232" i="34"/>
  <c r="Q232" i="34"/>
  <c r="P233" i="34"/>
  <c r="O233" i="34"/>
  <c r="M234" i="34"/>
  <c r="K235" i="34"/>
  <c r="J236" i="34"/>
  <c r="I236" i="34"/>
  <c r="H237" i="34"/>
  <c r="G237" i="34"/>
  <c r="E238" i="34"/>
  <c r="R240" i="34"/>
  <c r="Q240" i="34"/>
  <c r="P241" i="34"/>
  <c r="O241" i="34"/>
  <c r="N242" i="34"/>
  <c r="M242" i="34"/>
  <c r="L243" i="34"/>
  <c r="K243" i="34"/>
  <c r="J244" i="34"/>
  <c r="I244" i="34"/>
  <c r="H245" i="34"/>
  <c r="G245" i="34"/>
  <c r="E246" i="34"/>
  <c r="D246" i="34"/>
  <c r="R248" i="34"/>
  <c r="Q248" i="34"/>
  <c r="P249" i="34"/>
  <c r="O249" i="34"/>
  <c r="M250" i="34"/>
  <c r="N250" i="34"/>
  <c r="K251" i="34"/>
  <c r="L251" i="34"/>
  <c r="I252" i="34"/>
  <c r="J252" i="34"/>
  <c r="G253" i="34"/>
  <c r="H253" i="34"/>
  <c r="E254" i="34"/>
  <c r="D254" i="34"/>
  <c r="R256" i="34"/>
  <c r="Q256" i="34"/>
  <c r="P257" i="34"/>
  <c r="O257" i="34"/>
  <c r="N258" i="34"/>
  <c r="M258" i="34"/>
  <c r="L259" i="34"/>
  <c r="K259" i="34"/>
  <c r="J260" i="34"/>
  <c r="I260" i="34"/>
  <c r="I261" i="34"/>
  <c r="J261" i="34"/>
  <c r="G262" i="34"/>
  <c r="H262" i="34"/>
  <c r="E263" i="34"/>
  <c r="D263" i="34"/>
  <c r="L195" i="34"/>
  <c r="C265" i="34" s="1"/>
  <c r="D47" i="2" s="1"/>
  <c r="K47" i="2" s="1"/>
  <c r="L196" i="34"/>
  <c r="S266" i="34" s="1"/>
  <c r="D48" i="8" s="1"/>
  <c r="K48" i="8" s="1"/>
  <c r="O268" i="34"/>
  <c r="P269" i="34"/>
  <c r="O269" i="34"/>
  <c r="N270" i="34"/>
  <c r="M270" i="34"/>
  <c r="L271" i="34"/>
  <c r="K271" i="34"/>
  <c r="L272" i="34"/>
  <c r="K272" i="34"/>
  <c r="L274" i="34"/>
  <c r="K274" i="34"/>
  <c r="J275" i="34"/>
  <c r="I275" i="34"/>
  <c r="H276" i="34"/>
  <c r="G276" i="34"/>
  <c r="G277" i="34"/>
  <c r="H277" i="34"/>
  <c r="D278" i="34"/>
  <c r="E278" i="34"/>
  <c r="L210" i="34"/>
  <c r="F280" i="34" s="1"/>
  <c r="D62" i="7" s="1"/>
  <c r="K62" i="7" s="1"/>
  <c r="O223" i="34"/>
  <c r="K225" i="34"/>
  <c r="G227" i="34"/>
  <c r="D229" i="34"/>
  <c r="E233" i="34"/>
  <c r="E235" i="34"/>
  <c r="K237" i="34"/>
  <c r="P248" i="34"/>
  <c r="D257" i="34"/>
  <c r="K266" i="34"/>
  <c r="I283" i="34"/>
  <c r="G259" i="34"/>
  <c r="E260" i="34"/>
  <c r="D260" i="34"/>
  <c r="Q262" i="34"/>
  <c r="O263" i="34"/>
  <c r="M264" i="34"/>
  <c r="N264" i="34"/>
  <c r="K265" i="34"/>
  <c r="L265" i="34"/>
  <c r="I266" i="34"/>
  <c r="G267" i="34"/>
  <c r="E268" i="34"/>
  <c r="D268" i="34"/>
  <c r="R270" i="34"/>
  <c r="Q270" i="34"/>
  <c r="P271" i="34"/>
  <c r="O271" i="34"/>
  <c r="N272" i="34"/>
  <c r="M272" i="34"/>
  <c r="L273" i="34"/>
  <c r="K273" i="34"/>
  <c r="J274" i="34"/>
  <c r="I274" i="34"/>
  <c r="H275" i="34"/>
  <c r="G275" i="34"/>
  <c r="E276" i="34"/>
  <c r="D276" i="34"/>
  <c r="R278" i="34"/>
  <c r="Q278" i="34"/>
  <c r="P279" i="34"/>
  <c r="O279" i="34"/>
  <c r="N280" i="34"/>
  <c r="M280" i="34"/>
  <c r="L281" i="34"/>
  <c r="K281" i="34"/>
  <c r="J282" i="34"/>
  <c r="I282" i="34"/>
  <c r="H283" i="34"/>
  <c r="G283" i="34"/>
  <c r="E284" i="34"/>
  <c r="D284" i="34"/>
  <c r="H259" i="34"/>
  <c r="J266" i="34"/>
  <c r="O281" i="34"/>
  <c r="P281" i="34"/>
  <c r="M282" i="34"/>
  <c r="K283" i="34"/>
  <c r="L283" i="34"/>
  <c r="I284" i="34"/>
  <c r="J284" i="34"/>
  <c r="H267" i="34"/>
  <c r="Q265" i="34"/>
  <c r="R265" i="34"/>
  <c r="O266" i="34"/>
  <c r="P266" i="34"/>
  <c r="M267" i="34"/>
  <c r="K268" i="34"/>
  <c r="J269" i="34"/>
  <c r="I269" i="34"/>
  <c r="H270" i="34"/>
  <c r="R273" i="34"/>
  <c r="Q273" i="34"/>
  <c r="P274" i="34"/>
  <c r="O274" i="34"/>
  <c r="N275" i="34"/>
  <c r="L276" i="34"/>
  <c r="K276" i="34"/>
  <c r="J277" i="34"/>
  <c r="H278" i="34"/>
  <c r="E279" i="34"/>
  <c r="D279" i="34"/>
  <c r="R281" i="34"/>
  <c r="Q281" i="34"/>
  <c r="P282" i="34"/>
  <c r="N283" i="34"/>
  <c r="M283" i="34"/>
  <c r="L284" i="34"/>
  <c r="D265" i="34"/>
  <c r="I262" i="34"/>
  <c r="J262" i="34"/>
  <c r="G263" i="34"/>
  <c r="H263" i="34"/>
  <c r="E264" i="34"/>
  <c r="Q266" i="34"/>
  <c r="R266" i="34"/>
  <c r="O267" i="34"/>
  <c r="M268" i="34"/>
  <c r="L269" i="34"/>
  <c r="K269" i="34"/>
  <c r="J270" i="34"/>
  <c r="I270" i="34"/>
  <c r="H271" i="34"/>
  <c r="G271" i="34"/>
  <c r="E272" i="34"/>
  <c r="D272" i="34"/>
  <c r="L203" i="34"/>
  <c r="C273" i="34" s="1"/>
  <c r="D55" i="2" s="1"/>
  <c r="K55" i="2" s="1"/>
  <c r="R274" i="34"/>
  <c r="Q274" i="34"/>
  <c r="P275" i="34"/>
  <c r="O275" i="34"/>
  <c r="N276" i="34"/>
  <c r="M276" i="34"/>
  <c r="L277" i="34"/>
  <c r="K277" i="34"/>
  <c r="J278" i="34"/>
  <c r="I278" i="34"/>
  <c r="H279" i="34"/>
  <c r="G279" i="34"/>
  <c r="E280" i="34"/>
  <c r="D280" i="34"/>
  <c r="L211" i="34"/>
  <c r="C281" i="34" s="1"/>
  <c r="D63" i="2" s="1"/>
  <c r="K63" i="2" s="1"/>
  <c r="R282" i="34"/>
  <c r="Q282" i="34"/>
  <c r="P283" i="34"/>
  <c r="O283" i="34"/>
  <c r="N284" i="34"/>
  <c r="M284" i="34"/>
  <c r="R262" i="34"/>
  <c r="N267" i="34"/>
  <c r="D271" i="34"/>
  <c r="M275" i="34"/>
  <c r="P260" i="34"/>
  <c r="O260" i="34"/>
  <c r="N261" i="34"/>
  <c r="L262" i="34"/>
  <c r="J263" i="34"/>
  <c r="I263" i="34"/>
  <c r="H264" i="34"/>
  <c r="G264" i="34"/>
  <c r="R267" i="34"/>
  <c r="Q267" i="34"/>
  <c r="P268" i="34"/>
  <c r="N269" i="34"/>
  <c r="M269" i="34"/>
  <c r="L270" i="34"/>
  <c r="K270" i="34"/>
  <c r="J271" i="34"/>
  <c r="I271" i="34"/>
  <c r="H272" i="34"/>
  <c r="G272" i="34"/>
  <c r="D273" i="34"/>
  <c r="E273" i="34"/>
  <c r="R275" i="34"/>
  <c r="Q275" i="34"/>
  <c r="P276" i="34"/>
  <c r="O276" i="34"/>
  <c r="N277" i="34"/>
  <c r="M277" i="34"/>
  <c r="L278" i="34"/>
  <c r="K278" i="34"/>
  <c r="J279" i="34"/>
  <c r="I279" i="34"/>
  <c r="H280" i="34"/>
  <c r="G280" i="34"/>
  <c r="D281" i="34"/>
  <c r="E281" i="34"/>
  <c r="R283" i="34"/>
  <c r="Q283" i="34"/>
  <c r="P284" i="34"/>
  <c r="O284" i="34"/>
  <c r="P267" i="34"/>
  <c r="D282" i="34"/>
  <c r="E282" i="34"/>
  <c r="R284" i="34"/>
  <c r="Q284" i="34"/>
  <c r="P263" i="34"/>
  <c r="L268" i="34"/>
  <c r="I277" i="34"/>
  <c r="T221" i="33"/>
  <c r="T245" i="33"/>
  <c r="T257" i="33"/>
  <c r="T265" i="33"/>
  <c r="L170" i="33"/>
  <c r="T240" i="33" s="1"/>
  <c r="L189" i="33"/>
  <c r="C259" i="33" s="1"/>
  <c r="C41" i="2" s="1"/>
  <c r="J41" i="2" s="1"/>
  <c r="L211" i="33"/>
  <c r="S281" i="33" s="1"/>
  <c r="C63" i="8" s="1"/>
  <c r="J63" i="8" s="1"/>
  <c r="C226" i="33"/>
  <c r="C8" i="2" s="1"/>
  <c r="J8" i="2" s="1"/>
  <c r="S226" i="33"/>
  <c r="C8" i="8" s="1"/>
  <c r="J8" i="8" s="1"/>
  <c r="C234" i="33"/>
  <c r="C16" i="2" s="1"/>
  <c r="J16" i="2" s="1"/>
  <c r="S234" i="33"/>
  <c r="C16" i="8" s="1"/>
  <c r="J16" i="8" s="1"/>
  <c r="C242" i="33"/>
  <c r="C24" i="2" s="1"/>
  <c r="J24" i="2" s="1"/>
  <c r="S242" i="33"/>
  <c r="C24" i="8" s="1"/>
  <c r="J24" i="8" s="1"/>
  <c r="C250" i="33"/>
  <c r="C32" i="2" s="1"/>
  <c r="J32" i="2" s="1"/>
  <c r="S250" i="33"/>
  <c r="C32" i="8" s="1"/>
  <c r="J32" i="8" s="1"/>
  <c r="C266" i="33"/>
  <c r="C48" i="2" s="1"/>
  <c r="J48" i="2" s="1"/>
  <c r="S266" i="33"/>
  <c r="C48" i="8" s="1"/>
  <c r="J48" i="8" s="1"/>
  <c r="S221" i="33"/>
  <c r="C237" i="33"/>
  <c r="C19" i="2" s="1"/>
  <c r="J19" i="2" s="1"/>
  <c r="C265" i="33"/>
  <c r="C47" i="2" s="1"/>
  <c r="J47" i="2" s="1"/>
  <c r="F221" i="33"/>
  <c r="T226" i="33"/>
  <c r="T234" i="33"/>
  <c r="F257" i="33"/>
  <c r="C39" i="7" s="1"/>
  <c r="J39" i="7" s="1"/>
  <c r="F265" i="33"/>
  <c r="C47" i="7" s="1"/>
  <c r="J47" i="7" s="1"/>
  <c r="L173" i="33"/>
  <c r="C243" i="33" s="1"/>
  <c r="C25" i="2" s="1"/>
  <c r="J25" i="2" s="1"/>
  <c r="O221" i="33"/>
  <c r="C223" i="33"/>
  <c r="C5" i="2" s="1"/>
  <c r="J5" i="2" s="1"/>
  <c r="C235" i="33"/>
  <c r="C17" i="2" s="1"/>
  <c r="J17" i="2" s="1"/>
  <c r="Q244" i="33"/>
  <c r="L178" i="33"/>
  <c r="T248" i="33" s="1"/>
  <c r="L197" i="33"/>
  <c r="C267" i="33" s="1"/>
  <c r="C49" i="2" s="1"/>
  <c r="J49" i="2" s="1"/>
  <c r="L210" i="33"/>
  <c r="F280" i="33" s="1"/>
  <c r="C62" i="7" s="1"/>
  <c r="J62" i="7" s="1"/>
  <c r="F226" i="33"/>
  <c r="C8" i="7" s="1"/>
  <c r="J8" i="7" s="1"/>
  <c r="H229" i="33"/>
  <c r="F234" i="33"/>
  <c r="C16" i="7" s="1"/>
  <c r="J16" i="7" s="1"/>
  <c r="F242" i="33"/>
  <c r="C24" i="7" s="1"/>
  <c r="J24" i="7" s="1"/>
  <c r="F250" i="33"/>
  <c r="C32" i="7" s="1"/>
  <c r="J32" i="7" s="1"/>
  <c r="F266" i="33"/>
  <c r="C48" i="7" s="1"/>
  <c r="J48" i="7" s="1"/>
  <c r="L179" i="33"/>
  <c r="F249" i="33" s="1"/>
  <c r="C31" i="7" s="1"/>
  <c r="J31" i="7" s="1"/>
  <c r="L200" i="33"/>
  <c r="C270" i="33" s="1"/>
  <c r="C52" i="2" s="1"/>
  <c r="J52" i="2" s="1"/>
  <c r="L201" i="33"/>
  <c r="F271" i="33" s="1"/>
  <c r="C53" i="7" s="1"/>
  <c r="J53" i="7" s="1"/>
  <c r="L202" i="33"/>
  <c r="T272" i="33" s="1"/>
  <c r="C221" i="33"/>
  <c r="S240" i="33"/>
  <c r="C22" i="8" s="1"/>
  <c r="J22" i="8" s="1"/>
  <c r="C248" i="33"/>
  <c r="C30" i="2" s="1"/>
  <c r="J30" i="2" s="1"/>
  <c r="K268" i="33"/>
  <c r="L162" i="33"/>
  <c r="T232" i="33" s="1"/>
  <c r="L203" i="33"/>
  <c r="S273" i="33" s="1"/>
  <c r="C55" i="8" s="1"/>
  <c r="J55" i="8" s="1"/>
  <c r="S265" i="33"/>
  <c r="C47" i="8" s="1"/>
  <c r="J47" i="8" s="1"/>
  <c r="F223" i="33"/>
  <c r="C5" i="7" s="1"/>
  <c r="J5" i="7" s="1"/>
  <c r="F279" i="33"/>
  <c r="C61" i="7" s="1"/>
  <c r="J61" i="7" s="1"/>
  <c r="L205" i="33"/>
  <c r="S275" i="33" s="1"/>
  <c r="C57" i="8" s="1"/>
  <c r="J57" i="8" s="1"/>
  <c r="K245" i="33"/>
  <c r="L227" i="33"/>
  <c r="J232" i="33"/>
  <c r="H233" i="33"/>
  <c r="T239" i="33"/>
  <c r="O243" i="33"/>
  <c r="H253" i="33"/>
  <c r="G254" i="33"/>
  <c r="N268" i="33"/>
  <c r="R282" i="33"/>
  <c r="R224" i="33"/>
  <c r="P225" i="33"/>
  <c r="N226" i="33"/>
  <c r="M228" i="33"/>
  <c r="K229" i="33"/>
  <c r="L231" i="33"/>
  <c r="E238" i="33"/>
  <c r="D239" i="33"/>
  <c r="E240" i="33"/>
  <c r="Q242" i="33"/>
  <c r="R244" i="33"/>
  <c r="P245" i="33"/>
  <c r="L251" i="33"/>
  <c r="I253" i="33"/>
  <c r="J254" i="33"/>
  <c r="E259" i="33"/>
  <c r="O266" i="33"/>
  <c r="G278" i="33"/>
  <c r="N230" i="33"/>
  <c r="I234" i="33"/>
  <c r="I236" i="33"/>
  <c r="H237" i="33"/>
  <c r="G239" i="33"/>
  <c r="R248" i="33"/>
  <c r="I270" i="33"/>
  <c r="L235" i="33"/>
  <c r="I238" i="33"/>
  <c r="J240" i="33"/>
  <c r="H241" i="33"/>
  <c r="N256" i="33"/>
  <c r="J260" i="33"/>
  <c r="Q232" i="33"/>
  <c r="P233" i="33"/>
  <c r="N234" i="33"/>
  <c r="M236" i="33"/>
  <c r="L239" i="33"/>
  <c r="O235" i="33"/>
  <c r="N238" i="33"/>
  <c r="K241" i="33"/>
  <c r="J244" i="33"/>
  <c r="H245" i="33"/>
  <c r="D269" i="33"/>
  <c r="Q274" i="33"/>
  <c r="N227" i="33"/>
  <c r="J255" i="33"/>
  <c r="I255" i="33"/>
  <c r="P268" i="33"/>
  <c r="O268" i="33"/>
  <c r="E221" i="33"/>
  <c r="D222" i="33"/>
  <c r="E223" i="33"/>
  <c r="R225" i="33"/>
  <c r="P226" i="33"/>
  <c r="O227" i="33"/>
  <c r="P228" i="33"/>
  <c r="O228" i="33"/>
  <c r="N229" i="33"/>
  <c r="M229" i="33"/>
  <c r="H240" i="33"/>
  <c r="G240" i="33"/>
  <c r="E241" i="33"/>
  <c r="D241" i="33"/>
  <c r="L174" i="33"/>
  <c r="C244" i="33" s="1"/>
  <c r="C26" i="2" s="1"/>
  <c r="J26" i="2" s="1"/>
  <c r="M251" i="33"/>
  <c r="L254" i="33"/>
  <c r="K254" i="33"/>
  <c r="R267" i="33"/>
  <c r="Q267" i="33"/>
  <c r="J279" i="33"/>
  <c r="I279" i="33"/>
  <c r="R243" i="33"/>
  <c r="Q243" i="33"/>
  <c r="N269" i="33"/>
  <c r="M269" i="33"/>
  <c r="E281" i="33"/>
  <c r="D281" i="33"/>
  <c r="S223" i="33"/>
  <c r="C5" i="8" s="1"/>
  <c r="J5" i="8" s="1"/>
  <c r="C239" i="33"/>
  <c r="C21" i="2" s="1"/>
  <c r="J21" i="2" s="1"/>
  <c r="S239" i="33"/>
  <c r="C21" i="8" s="1"/>
  <c r="J21" i="8" s="1"/>
  <c r="H221" i="33"/>
  <c r="H222" i="33"/>
  <c r="H223" i="33"/>
  <c r="E224" i="33"/>
  <c r="Q226" i="33"/>
  <c r="R227" i="33"/>
  <c r="Q227" i="33"/>
  <c r="R228" i="33"/>
  <c r="P229" i="33"/>
  <c r="J239" i="33"/>
  <c r="I239" i="33"/>
  <c r="O250" i="33"/>
  <c r="P252" i="33"/>
  <c r="O252" i="33"/>
  <c r="N253" i="33"/>
  <c r="M253" i="33"/>
  <c r="H264" i="33"/>
  <c r="G264" i="33"/>
  <c r="E265" i="33"/>
  <c r="L198" i="33"/>
  <c r="C268" i="33" s="1"/>
  <c r="C50" i="2" s="1"/>
  <c r="J50" i="2" s="1"/>
  <c r="L278" i="33"/>
  <c r="K278" i="33"/>
  <c r="D265" i="33"/>
  <c r="L230" i="33"/>
  <c r="K230" i="33"/>
  <c r="H280" i="33"/>
  <c r="G280" i="33"/>
  <c r="L214" i="33"/>
  <c r="F284" i="33" s="1"/>
  <c r="C66" i="7" s="1"/>
  <c r="J66" i="7" s="1"/>
  <c r="T223" i="33"/>
  <c r="J221" i="33"/>
  <c r="J222" i="33"/>
  <c r="J223" i="33"/>
  <c r="I223" i="33"/>
  <c r="H224" i="33"/>
  <c r="G224" i="33"/>
  <c r="E225" i="33"/>
  <c r="D225" i="33"/>
  <c r="L158" i="33"/>
  <c r="S228" i="33" s="1"/>
  <c r="C10" i="8" s="1"/>
  <c r="J10" i="8" s="1"/>
  <c r="L157" i="33"/>
  <c r="F227" i="33" s="1"/>
  <c r="C9" i="7" s="1"/>
  <c r="J9" i="7" s="1"/>
  <c r="Q230" i="33"/>
  <c r="L238" i="33"/>
  <c r="K238" i="33"/>
  <c r="E247" i="33"/>
  <c r="R251" i="33"/>
  <c r="Q251" i="33"/>
  <c r="J263" i="33"/>
  <c r="I263" i="33"/>
  <c r="P276" i="33"/>
  <c r="O276" i="33"/>
  <c r="N277" i="33"/>
  <c r="M277" i="33"/>
  <c r="S256" i="33"/>
  <c r="C38" i="8" s="1"/>
  <c r="J38" i="8" s="1"/>
  <c r="S264" i="33"/>
  <c r="C46" i="8" s="1"/>
  <c r="J46" i="8" s="1"/>
  <c r="L221" i="33"/>
  <c r="L222" i="33"/>
  <c r="K222" i="33"/>
  <c r="L223" i="33"/>
  <c r="J224" i="33"/>
  <c r="H225" i="33"/>
  <c r="P236" i="33"/>
  <c r="O236" i="33"/>
  <c r="N237" i="33"/>
  <c r="M237" i="33"/>
  <c r="G246" i="33"/>
  <c r="H248" i="33"/>
  <c r="G248" i="33"/>
  <c r="E249" i="33"/>
  <c r="D249" i="33"/>
  <c r="L182" i="33"/>
  <c r="S252" i="33" s="1"/>
  <c r="C34" i="8" s="1"/>
  <c r="J34" i="8" s="1"/>
  <c r="M259" i="33"/>
  <c r="L262" i="33"/>
  <c r="K262" i="33"/>
  <c r="R275" i="33"/>
  <c r="Q275" i="33"/>
  <c r="T264" i="33"/>
  <c r="N221" i="33"/>
  <c r="M221" i="33"/>
  <c r="R235" i="33"/>
  <c r="Q235" i="33"/>
  <c r="J247" i="33"/>
  <c r="I247" i="33"/>
  <c r="P260" i="33"/>
  <c r="O260" i="33"/>
  <c r="N261" i="33"/>
  <c r="M261" i="33"/>
  <c r="H272" i="33"/>
  <c r="G272" i="33"/>
  <c r="E273" i="33"/>
  <c r="D273" i="33"/>
  <c r="L206" i="33"/>
  <c r="S276" i="33" s="1"/>
  <c r="C58" i="8" s="1"/>
  <c r="J58" i="8" s="1"/>
  <c r="P221" i="33"/>
  <c r="P222" i="33"/>
  <c r="O223" i="33"/>
  <c r="M224" i="33"/>
  <c r="K225" i="33"/>
  <c r="I226" i="33"/>
  <c r="J228" i="33"/>
  <c r="G229" i="33"/>
  <c r="G231" i="33"/>
  <c r="H232" i="33"/>
  <c r="G232" i="33"/>
  <c r="E233" i="33"/>
  <c r="D233" i="33"/>
  <c r="L166" i="33"/>
  <c r="T236" i="33" s="1"/>
  <c r="L246" i="33"/>
  <c r="K246" i="33"/>
  <c r="R259" i="33"/>
  <c r="Q259" i="33"/>
  <c r="J271" i="33"/>
  <c r="I271" i="33"/>
  <c r="P284" i="33"/>
  <c r="O284" i="33"/>
  <c r="R221" i="33"/>
  <c r="R222" i="33"/>
  <c r="J231" i="33"/>
  <c r="I231" i="33"/>
  <c r="P244" i="33"/>
  <c r="O244" i="33"/>
  <c r="N245" i="33"/>
  <c r="M245" i="33"/>
  <c r="H256" i="33"/>
  <c r="G256" i="33"/>
  <c r="E257" i="33"/>
  <c r="D257" i="33"/>
  <c r="L190" i="33"/>
  <c r="T260" i="33" s="1"/>
  <c r="L270" i="33"/>
  <c r="K270" i="33"/>
  <c r="R283" i="33"/>
  <c r="Q283" i="33"/>
  <c r="D226" i="33"/>
  <c r="D234" i="33"/>
  <c r="D242" i="33"/>
  <c r="M246" i="33"/>
  <c r="K247" i="33"/>
  <c r="I248" i="33"/>
  <c r="G249" i="33"/>
  <c r="E250" i="33"/>
  <c r="D250" i="33"/>
  <c r="Q252" i="33"/>
  <c r="O253" i="33"/>
  <c r="M254" i="33"/>
  <c r="N254" i="33"/>
  <c r="K255" i="33"/>
  <c r="I256" i="33"/>
  <c r="J256" i="33"/>
  <c r="G257" i="33"/>
  <c r="E258" i="33"/>
  <c r="D258" i="33"/>
  <c r="Q260" i="33"/>
  <c r="O261" i="33"/>
  <c r="P261" i="33"/>
  <c r="M262" i="33"/>
  <c r="K263" i="33"/>
  <c r="L263" i="33"/>
  <c r="I264" i="33"/>
  <c r="G265" i="33"/>
  <c r="H265" i="33"/>
  <c r="E266" i="33"/>
  <c r="D266" i="33"/>
  <c r="Q268" i="33"/>
  <c r="R268" i="33"/>
  <c r="O269" i="33"/>
  <c r="P269" i="33"/>
  <c r="M270" i="33"/>
  <c r="N270" i="33"/>
  <c r="K271" i="33"/>
  <c r="L271" i="33"/>
  <c r="I272" i="33"/>
  <c r="J272" i="33"/>
  <c r="G273" i="33"/>
  <c r="H273" i="33"/>
  <c r="E274" i="33"/>
  <c r="D274" i="33"/>
  <c r="Q276" i="33"/>
  <c r="R276" i="33"/>
  <c r="O277" i="33"/>
  <c r="P277" i="33"/>
  <c r="M278" i="33"/>
  <c r="N278" i="33"/>
  <c r="K279" i="33"/>
  <c r="I280" i="33"/>
  <c r="J280" i="33"/>
  <c r="G281" i="33"/>
  <c r="H281" i="33"/>
  <c r="E282" i="33"/>
  <c r="D282" i="33"/>
  <c r="Q284" i="33"/>
  <c r="R284" i="33"/>
  <c r="D223" i="33"/>
  <c r="I228" i="33"/>
  <c r="K235" i="33"/>
  <c r="M242" i="33"/>
  <c r="J248" i="33"/>
  <c r="N262" i="33"/>
  <c r="F264" i="33"/>
  <c r="C46" i="7" s="1"/>
  <c r="J46" i="7" s="1"/>
  <c r="M223" i="33"/>
  <c r="K224" i="33"/>
  <c r="I225" i="33"/>
  <c r="G226" i="33"/>
  <c r="E227" i="33"/>
  <c r="R229" i="33"/>
  <c r="Q229" i="33"/>
  <c r="P230" i="33"/>
  <c r="O230" i="33"/>
  <c r="N231" i="33"/>
  <c r="M231" i="33"/>
  <c r="L232" i="33"/>
  <c r="K232" i="33"/>
  <c r="J233" i="33"/>
  <c r="I233" i="33"/>
  <c r="H234" i="33"/>
  <c r="G234" i="33"/>
  <c r="E235" i="33"/>
  <c r="R237" i="33"/>
  <c r="Q237" i="33"/>
  <c r="P238" i="33"/>
  <c r="O238" i="33"/>
  <c r="N239" i="33"/>
  <c r="M239" i="33"/>
  <c r="L240" i="33"/>
  <c r="K240" i="33"/>
  <c r="J241" i="33"/>
  <c r="I241" i="33"/>
  <c r="H242" i="33"/>
  <c r="G242" i="33"/>
  <c r="E243" i="33"/>
  <c r="R245" i="33"/>
  <c r="Q245" i="33"/>
  <c r="P246" i="33"/>
  <c r="O246" i="33"/>
  <c r="N247" i="33"/>
  <c r="M247" i="33"/>
  <c r="L248" i="33"/>
  <c r="K248" i="33"/>
  <c r="J249" i="33"/>
  <c r="I249" i="33"/>
  <c r="H250" i="33"/>
  <c r="G250" i="33"/>
  <c r="E251" i="33"/>
  <c r="R253" i="33"/>
  <c r="Q253" i="33"/>
  <c r="P254" i="33"/>
  <c r="O254" i="33"/>
  <c r="N255" i="33"/>
  <c r="L256" i="33"/>
  <c r="K256" i="33"/>
  <c r="J257" i="33"/>
  <c r="I257" i="33"/>
  <c r="H258" i="33"/>
  <c r="G258" i="33"/>
  <c r="R261" i="33"/>
  <c r="Q261" i="33"/>
  <c r="P262" i="33"/>
  <c r="N263" i="33"/>
  <c r="M263" i="33"/>
  <c r="L264" i="33"/>
  <c r="K264" i="33"/>
  <c r="J265" i="33"/>
  <c r="I265" i="33"/>
  <c r="H266" i="33"/>
  <c r="E267" i="33"/>
  <c r="D267" i="33"/>
  <c r="R269" i="33"/>
  <c r="Q269" i="33"/>
  <c r="P270" i="33"/>
  <c r="O270" i="33"/>
  <c r="N271" i="33"/>
  <c r="M271" i="33"/>
  <c r="L272" i="33"/>
  <c r="J273" i="33"/>
  <c r="I273" i="33"/>
  <c r="H274" i="33"/>
  <c r="G274" i="33"/>
  <c r="D275" i="33"/>
  <c r="R277" i="33"/>
  <c r="Q277" i="33"/>
  <c r="P278" i="33"/>
  <c r="O278" i="33"/>
  <c r="N279" i="33"/>
  <c r="M279" i="33"/>
  <c r="L280" i="33"/>
  <c r="K280" i="33"/>
  <c r="J281" i="33"/>
  <c r="I281" i="33"/>
  <c r="H282" i="33"/>
  <c r="G282" i="33"/>
  <c r="E283" i="33"/>
  <c r="D283" i="33"/>
  <c r="I221" i="33"/>
  <c r="Q221" i="33"/>
  <c r="G222" i="33"/>
  <c r="O222" i="33"/>
  <c r="Q224" i="33"/>
  <c r="O225" i="33"/>
  <c r="M226" i="33"/>
  <c r="K227" i="33"/>
  <c r="O229" i="33"/>
  <c r="G233" i="33"/>
  <c r="Q236" i="33"/>
  <c r="I240" i="33"/>
  <c r="D251" i="33"/>
  <c r="O262" i="33"/>
  <c r="E275" i="33"/>
  <c r="P223" i="33"/>
  <c r="N224" i="33"/>
  <c r="L225" i="33"/>
  <c r="J226" i="33"/>
  <c r="H227" i="33"/>
  <c r="D228" i="33"/>
  <c r="R230" i="33"/>
  <c r="P231" i="33"/>
  <c r="N232" i="33"/>
  <c r="L233" i="33"/>
  <c r="J234" i="33"/>
  <c r="H235" i="33"/>
  <c r="D236" i="33"/>
  <c r="R238" i="33"/>
  <c r="P239" i="33"/>
  <c r="N240" i="33"/>
  <c r="L241" i="33"/>
  <c r="J242" i="33"/>
  <c r="H243" i="33"/>
  <c r="D244" i="33"/>
  <c r="R246" i="33"/>
  <c r="Q246" i="33"/>
  <c r="P247" i="33"/>
  <c r="O247" i="33"/>
  <c r="N248" i="33"/>
  <c r="M248" i="33"/>
  <c r="L249" i="33"/>
  <c r="K249" i="33"/>
  <c r="J250" i="33"/>
  <c r="I250" i="33"/>
  <c r="H251" i="33"/>
  <c r="G251" i="33"/>
  <c r="D252" i="33"/>
  <c r="E252" i="33"/>
  <c r="Q254" i="33"/>
  <c r="O255" i="33"/>
  <c r="P255" i="33"/>
  <c r="M256" i="33"/>
  <c r="K257" i="33"/>
  <c r="L257" i="33"/>
  <c r="I258" i="33"/>
  <c r="G259" i="33"/>
  <c r="H259" i="33"/>
  <c r="E260" i="33"/>
  <c r="D260" i="33"/>
  <c r="Q262" i="33"/>
  <c r="R262" i="33"/>
  <c r="O263" i="33"/>
  <c r="M264" i="33"/>
  <c r="N264" i="33"/>
  <c r="K265" i="33"/>
  <c r="I266" i="33"/>
  <c r="J266" i="33"/>
  <c r="G267" i="33"/>
  <c r="E268" i="33"/>
  <c r="D268" i="33"/>
  <c r="R270" i="33"/>
  <c r="Q270" i="33"/>
  <c r="P271" i="33"/>
  <c r="O271" i="33"/>
  <c r="N272" i="33"/>
  <c r="M272" i="33"/>
  <c r="L273" i="33"/>
  <c r="K273" i="33"/>
  <c r="J274" i="33"/>
  <c r="I274" i="33"/>
  <c r="G275" i="33"/>
  <c r="H275" i="33"/>
  <c r="E276" i="33"/>
  <c r="D276" i="33"/>
  <c r="Q278" i="33"/>
  <c r="R278" i="33"/>
  <c r="O279" i="33"/>
  <c r="P279" i="33"/>
  <c r="M280" i="33"/>
  <c r="N280" i="33"/>
  <c r="K281" i="33"/>
  <c r="L281" i="33"/>
  <c r="I282" i="33"/>
  <c r="J282" i="33"/>
  <c r="G283" i="33"/>
  <c r="H283" i="33"/>
  <c r="E284" i="33"/>
  <c r="D284" i="33"/>
  <c r="M234" i="33"/>
  <c r="O241" i="33"/>
  <c r="G245" i="33"/>
  <c r="N246" i="33"/>
  <c r="P253" i="33"/>
  <c r="T242" i="33"/>
  <c r="T250" i="33"/>
  <c r="T262" i="33"/>
  <c r="L152" i="33"/>
  <c r="S222" i="33" s="1"/>
  <c r="C4" i="8" s="1"/>
  <c r="J4" i="8" s="1"/>
  <c r="R223" i="33"/>
  <c r="Q223" i="33"/>
  <c r="P224" i="33"/>
  <c r="O224" i="33"/>
  <c r="N225" i="33"/>
  <c r="M225" i="33"/>
  <c r="L226" i="33"/>
  <c r="K226" i="33"/>
  <c r="J227" i="33"/>
  <c r="I227" i="33"/>
  <c r="H228" i="33"/>
  <c r="G228" i="33"/>
  <c r="E229" i="33"/>
  <c r="D229" i="33"/>
  <c r="L160" i="33"/>
  <c r="C230" i="33" s="1"/>
  <c r="C12" i="2" s="1"/>
  <c r="J12" i="2" s="1"/>
  <c r="R231" i="33"/>
  <c r="Q231" i="33"/>
  <c r="P232" i="33"/>
  <c r="O232" i="33"/>
  <c r="N233" i="33"/>
  <c r="M233" i="33"/>
  <c r="L234" i="33"/>
  <c r="K234" i="33"/>
  <c r="J235" i="33"/>
  <c r="I235" i="33"/>
  <c r="H236" i="33"/>
  <c r="G236" i="33"/>
  <c r="E237" i="33"/>
  <c r="D237" i="33"/>
  <c r="L168" i="33"/>
  <c r="C238" i="33" s="1"/>
  <c r="C20" i="2" s="1"/>
  <c r="J20" i="2" s="1"/>
  <c r="R239" i="33"/>
  <c r="Q239" i="33"/>
  <c r="P240" i="33"/>
  <c r="O240" i="33"/>
  <c r="N241" i="33"/>
  <c r="M241" i="33"/>
  <c r="L242" i="33"/>
  <c r="K242" i="33"/>
  <c r="J243" i="33"/>
  <c r="I243" i="33"/>
  <c r="H244" i="33"/>
  <c r="G244" i="33"/>
  <c r="E245" i="33"/>
  <c r="D245" i="33"/>
  <c r="L176" i="33"/>
  <c r="F246" i="33" s="1"/>
  <c r="C28" i="7" s="1"/>
  <c r="J28" i="7" s="1"/>
  <c r="R247" i="33"/>
  <c r="Q247" i="33"/>
  <c r="P248" i="33"/>
  <c r="O248" i="33"/>
  <c r="N249" i="33"/>
  <c r="M249" i="33"/>
  <c r="L250" i="33"/>
  <c r="K250" i="33"/>
  <c r="J251" i="33"/>
  <c r="I251" i="33"/>
  <c r="H252" i="33"/>
  <c r="G252" i="33"/>
  <c r="E253" i="33"/>
  <c r="D253" i="33"/>
  <c r="R255" i="33"/>
  <c r="Q255" i="33"/>
  <c r="P256" i="33"/>
  <c r="O256" i="33"/>
  <c r="N257" i="33"/>
  <c r="M257" i="33"/>
  <c r="L258" i="33"/>
  <c r="K258" i="33"/>
  <c r="J259" i="33"/>
  <c r="I259" i="33"/>
  <c r="H260" i="33"/>
  <c r="G260" i="33"/>
  <c r="E261" i="33"/>
  <c r="D261" i="33"/>
  <c r="R263" i="33"/>
  <c r="Q263" i="33"/>
  <c r="P264" i="33"/>
  <c r="O264" i="33"/>
  <c r="N265" i="33"/>
  <c r="M265" i="33"/>
  <c r="L266" i="33"/>
  <c r="K266" i="33"/>
  <c r="J267" i="33"/>
  <c r="I267" i="33"/>
  <c r="H268" i="33"/>
  <c r="G268" i="33"/>
  <c r="E269" i="33"/>
  <c r="R271" i="33"/>
  <c r="Q271" i="33"/>
  <c r="P272" i="33"/>
  <c r="O272" i="33"/>
  <c r="N273" i="33"/>
  <c r="M273" i="33"/>
  <c r="L274" i="33"/>
  <c r="K274" i="33"/>
  <c r="J275" i="33"/>
  <c r="I275" i="33"/>
  <c r="H276" i="33"/>
  <c r="G276" i="33"/>
  <c r="E277" i="33"/>
  <c r="D277" i="33"/>
  <c r="R279" i="33"/>
  <c r="Q279" i="33"/>
  <c r="P280" i="33"/>
  <c r="O280" i="33"/>
  <c r="N281" i="33"/>
  <c r="M281" i="33"/>
  <c r="L282" i="33"/>
  <c r="K282" i="33"/>
  <c r="J283" i="33"/>
  <c r="I283" i="33"/>
  <c r="H284" i="33"/>
  <c r="G284" i="33"/>
  <c r="K221" i="33"/>
  <c r="I222" i="33"/>
  <c r="Q222" i="33"/>
  <c r="G223" i="33"/>
  <c r="D224" i="33"/>
  <c r="Q228" i="33"/>
  <c r="I232" i="33"/>
  <c r="K233" i="33"/>
  <c r="K239" i="33"/>
  <c r="M240" i="33"/>
  <c r="E244" i="33"/>
  <c r="D247" i="33"/>
  <c r="H249" i="33"/>
  <c r="H257" i="33"/>
  <c r="P263" i="33"/>
  <c r="C247" i="33"/>
  <c r="C29" i="2" s="1"/>
  <c r="J29" i="2" s="1"/>
  <c r="S247" i="33"/>
  <c r="C29" i="8" s="1"/>
  <c r="J29" i="8" s="1"/>
  <c r="S267" i="33"/>
  <c r="C49" i="8" s="1"/>
  <c r="J49" i="8" s="1"/>
  <c r="C283" i="33"/>
  <c r="C65" i="2" s="1"/>
  <c r="J65" i="2" s="1"/>
  <c r="D230" i="33"/>
  <c r="D238" i="33"/>
  <c r="D246" i="33"/>
  <c r="E246" i="33"/>
  <c r="Q248" i="33"/>
  <c r="O249" i="33"/>
  <c r="M250" i="33"/>
  <c r="K251" i="33"/>
  <c r="I252" i="33"/>
  <c r="G253" i="33"/>
  <c r="E254" i="33"/>
  <c r="D254" i="33"/>
  <c r="L185" i="33"/>
  <c r="F255" i="33" s="1"/>
  <c r="C37" i="7" s="1"/>
  <c r="J37" i="7" s="1"/>
  <c r="Q256" i="33"/>
  <c r="O257" i="33"/>
  <c r="P257" i="33"/>
  <c r="M258" i="33"/>
  <c r="N258" i="33"/>
  <c r="K259" i="33"/>
  <c r="L259" i="33"/>
  <c r="I260" i="33"/>
  <c r="G261" i="33"/>
  <c r="H261" i="33"/>
  <c r="E262" i="33"/>
  <c r="D262" i="33"/>
  <c r="L193" i="33"/>
  <c r="T263" i="33" s="1"/>
  <c r="Q264" i="33"/>
  <c r="R264" i="33"/>
  <c r="O265" i="33"/>
  <c r="P265" i="33"/>
  <c r="M266" i="33"/>
  <c r="N266" i="33"/>
  <c r="K267" i="33"/>
  <c r="I268" i="33"/>
  <c r="J268" i="33"/>
  <c r="G269" i="33"/>
  <c r="H269" i="33"/>
  <c r="E270" i="33"/>
  <c r="D270" i="33"/>
  <c r="Q272" i="33"/>
  <c r="R272" i="33"/>
  <c r="O273" i="33"/>
  <c r="P273" i="33"/>
  <c r="M274" i="33"/>
  <c r="N274" i="33"/>
  <c r="K275" i="33"/>
  <c r="L275" i="33"/>
  <c r="I276" i="33"/>
  <c r="G277" i="33"/>
  <c r="H277" i="33"/>
  <c r="E278" i="33"/>
  <c r="D278" i="33"/>
  <c r="Q280" i="33"/>
  <c r="R280" i="33"/>
  <c r="O281" i="33"/>
  <c r="M282" i="33"/>
  <c r="N282" i="33"/>
  <c r="K283" i="33"/>
  <c r="L283" i="33"/>
  <c r="I284" i="33"/>
  <c r="J284" i="33"/>
  <c r="D221" i="33"/>
  <c r="E230" i="33"/>
  <c r="O233" i="33"/>
  <c r="G237" i="33"/>
  <c r="Q240" i="33"/>
  <c r="D243" i="33"/>
  <c r="I244" i="33"/>
  <c r="P249" i="33"/>
  <c r="R260" i="33"/>
  <c r="H267" i="33"/>
  <c r="F254" i="33"/>
  <c r="C36" i="7" s="1"/>
  <c r="J36" i="7" s="1"/>
  <c r="T283" i="33"/>
  <c r="Q225" i="33"/>
  <c r="O226" i="33"/>
  <c r="M227" i="33"/>
  <c r="L228" i="33"/>
  <c r="K228" i="33"/>
  <c r="J229" i="33"/>
  <c r="I229" i="33"/>
  <c r="H230" i="33"/>
  <c r="G230" i="33"/>
  <c r="E231" i="33"/>
  <c r="R233" i="33"/>
  <c r="Q233" i="33"/>
  <c r="P234" i="33"/>
  <c r="O234" i="33"/>
  <c r="N235" i="33"/>
  <c r="M235" i="33"/>
  <c r="L236" i="33"/>
  <c r="K236" i="33"/>
  <c r="J237" i="33"/>
  <c r="I237" i="33"/>
  <c r="H238" i="33"/>
  <c r="G238" i="33"/>
  <c r="E239" i="33"/>
  <c r="R241" i="33"/>
  <c r="Q241" i="33"/>
  <c r="P242" i="33"/>
  <c r="O242" i="33"/>
  <c r="N243" i="33"/>
  <c r="M243" i="33"/>
  <c r="L244" i="33"/>
  <c r="K244" i="33"/>
  <c r="J245" i="33"/>
  <c r="I245" i="33"/>
  <c r="H246" i="33"/>
  <c r="R249" i="33"/>
  <c r="P250" i="33"/>
  <c r="N251" i="33"/>
  <c r="L252" i="33"/>
  <c r="J253" i="33"/>
  <c r="H254" i="33"/>
  <c r="E255" i="33"/>
  <c r="D255" i="33"/>
  <c r="R257" i="33"/>
  <c r="P258" i="33"/>
  <c r="O258" i="33"/>
  <c r="N259" i="33"/>
  <c r="L260" i="33"/>
  <c r="K260" i="33"/>
  <c r="J261" i="33"/>
  <c r="H262" i="33"/>
  <c r="G262" i="33"/>
  <c r="D263" i="33"/>
  <c r="R265" i="33"/>
  <c r="Q265" i="33"/>
  <c r="P266" i="33"/>
  <c r="N267" i="33"/>
  <c r="M267" i="33"/>
  <c r="L268" i="33"/>
  <c r="J269" i="33"/>
  <c r="I269" i="33"/>
  <c r="H270" i="33"/>
  <c r="D271" i="33"/>
  <c r="E271" i="33"/>
  <c r="R273" i="33"/>
  <c r="P274" i="33"/>
  <c r="O274" i="33"/>
  <c r="N275" i="33"/>
  <c r="M275" i="33"/>
  <c r="L276" i="33"/>
  <c r="K276" i="33"/>
  <c r="J277" i="33"/>
  <c r="I277" i="33"/>
  <c r="H278" i="33"/>
  <c r="E279" i="33"/>
  <c r="D279" i="33"/>
  <c r="R281" i="33"/>
  <c r="Q281" i="33"/>
  <c r="P282" i="33"/>
  <c r="O282" i="33"/>
  <c r="N283" i="33"/>
  <c r="M283" i="33"/>
  <c r="L284" i="33"/>
  <c r="K284" i="33"/>
  <c r="K223" i="33"/>
  <c r="I224" i="33"/>
  <c r="G225" i="33"/>
  <c r="E226" i="33"/>
  <c r="K231" i="33"/>
  <c r="M232" i="33"/>
  <c r="E236" i="33"/>
  <c r="M238" i="33"/>
  <c r="O239" i="33"/>
  <c r="E242" i="33"/>
  <c r="G243" i="33"/>
  <c r="O245" i="33"/>
  <c r="L247" i="33"/>
  <c r="Q249" i="33"/>
  <c r="J252" i="33"/>
  <c r="R254" i="33"/>
  <c r="I261" i="33"/>
  <c r="J264" i="33"/>
  <c r="L267" i="33"/>
  <c r="K272" i="33"/>
  <c r="L279" i="33"/>
  <c r="S260" i="33"/>
  <c r="C42" i="8" s="1"/>
  <c r="J42" i="8" s="1"/>
  <c r="C264" i="33"/>
  <c r="C46" i="2" s="1"/>
  <c r="J46" i="2" s="1"/>
  <c r="C280" i="33"/>
  <c r="C62" i="2" s="1"/>
  <c r="J62" i="2" s="1"/>
  <c r="C284" i="33"/>
  <c r="C66" i="2" s="1"/>
  <c r="J66" i="2" s="1"/>
  <c r="R226" i="33"/>
  <c r="P227" i="33"/>
  <c r="N228" i="33"/>
  <c r="L229" i="33"/>
  <c r="J230" i="33"/>
  <c r="H231" i="33"/>
  <c r="D232" i="33"/>
  <c r="R234" i="33"/>
  <c r="P235" i="33"/>
  <c r="N236" i="33"/>
  <c r="L237" i="33"/>
  <c r="J238" i="33"/>
  <c r="H239" i="33"/>
  <c r="D240" i="33"/>
  <c r="R242" i="33"/>
  <c r="P243" i="33"/>
  <c r="N244" i="33"/>
  <c r="L245" i="33"/>
  <c r="J246" i="33"/>
  <c r="I246" i="33"/>
  <c r="H247" i="33"/>
  <c r="G247" i="33"/>
  <c r="D248" i="33"/>
  <c r="E248" i="33"/>
  <c r="R250" i="33"/>
  <c r="Q250" i="33"/>
  <c r="P251" i="33"/>
  <c r="O251" i="33"/>
  <c r="N252" i="33"/>
  <c r="M252" i="33"/>
  <c r="L253" i="33"/>
  <c r="K253" i="33"/>
  <c r="I254" i="33"/>
  <c r="G255" i="33"/>
  <c r="H255" i="33"/>
  <c r="E256" i="33"/>
  <c r="D256" i="33"/>
  <c r="Q258" i="33"/>
  <c r="R258" i="33"/>
  <c r="O259" i="33"/>
  <c r="P259" i="33"/>
  <c r="M260" i="33"/>
  <c r="N260" i="33"/>
  <c r="K261" i="33"/>
  <c r="I262" i="33"/>
  <c r="J262" i="33"/>
  <c r="G263" i="33"/>
  <c r="H263" i="33"/>
  <c r="E264" i="33"/>
  <c r="D264" i="33"/>
  <c r="Q266" i="33"/>
  <c r="R266" i="33"/>
  <c r="O267" i="33"/>
  <c r="P267" i="33"/>
  <c r="M268" i="33"/>
  <c r="L269" i="33"/>
  <c r="K269" i="33"/>
  <c r="J270" i="33"/>
  <c r="H271" i="33"/>
  <c r="D272" i="33"/>
  <c r="E272" i="33"/>
  <c r="R274" i="33"/>
  <c r="O275" i="33"/>
  <c r="P275" i="33"/>
  <c r="M276" i="33"/>
  <c r="N276" i="33"/>
  <c r="K277" i="33"/>
  <c r="L277" i="33"/>
  <c r="I278" i="33"/>
  <c r="J278" i="33"/>
  <c r="G279" i="33"/>
  <c r="H279" i="33"/>
  <c r="E280" i="33"/>
  <c r="D280" i="33"/>
  <c r="Q282" i="33"/>
  <c r="O283" i="33"/>
  <c r="P283" i="33"/>
  <c r="M284" i="33"/>
  <c r="D227" i="33"/>
  <c r="I230" i="33"/>
  <c r="D235" i="33"/>
  <c r="K237" i="33"/>
  <c r="M244" i="33"/>
  <c r="K252" i="33"/>
  <c r="L255" i="33"/>
  <c r="J258" i="33"/>
  <c r="L261" i="33"/>
  <c r="S251" i="32"/>
  <c r="B33" i="8" s="1"/>
  <c r="S267" i="32"/>
  <c r="B49" i="8" s="1"/>
  <c r="T235" i="32"/>
  <c r="T243" i="32"/>
  <c r="C235" i="32"/>
  <c r="B17" i="2" s="1"/>
  <c r="C243" i="32"/>
  <c r="B25" i="2" s="1"/>
  <c r="C251" i="32"/>
  <c r="B33" i="2" s="1"/>
  <c r="C267" i="32"/>
  <c r="B49" i="2" s="1"/>
  <c r="S235" i="32"/>
  <c r="B17" i="8" s="1"/>
  <c r="S243" i="32"/>
  <c r="B25" i="8" s="1"/>
  <c r="F243" i="32"/>
  <c r="B25" i="7" s="1"/>
  <c r="N225" i="32"/>
  <c r="G7" i="5" s="1"/>
  <c r="P7" i="5" s="1"/>
  <c r="M222" i="32"/>
  <c r="F4" i="4" s="1"/>
  <c r="O4" i="4" s="1"/>
  <c r="N226" i="32"/>
  <c r="G8" i="5" s="1"/>
  <c r="P8" i="5" s="1"/>
  <c r="K222" i="32"/>
  <c r="E4" i="4" s="1"/>
  <c r="N4" i="4" s="1"/>
  <c r="N221" i="32"/>
  <c r="G3" i="5" s="1"/>
  <c r="P3" i="5" s="1"/>
  <c r="J231" i="32"/>
  <c r="E13" i="5" s="1"/>
  <c r="N13" i="5" s="1"/>
  <c r="Q253" i="32"/>
  <c r="H35" i="4" s="1"/>
  <c r="Q35" i="4" s="1"/>
  <c r="P223" i="32"/>
  <c r="H5" i="5" s="1"/>
  <c r="Q5" i="5" s="1"/>
  <c r="J258" i="32"/>
  <c r="E40" i="5" s="1"/>
  <c r="N40" i="5" s="1"/>
  <c r="D232" i="32"/>
  <c r="B14" i="4" s="1"/>
  <c r="K14" i="4" s="1"/>
  <c r="H266" i="32"/>
  <c r="D48" i="5" s="1"/>
  <c r="M48" i="5" s="1"/>
  <c r="D226" i="32"/>
  <c r="B8" i="4" s="1"/>
  <c r="K8" i="4" s="1"/>
  <c r="D230" i="32"/>
  <c r="B12" i="4" s="1"/>
  <c r="K12" i="4" s="1"/>
  <c r="L194" i="32"/>
  <c r="S264" i="32" s="1"/>
  <c r="B46" i="8" s="1"/>
  <c r="G232" i="32"/>
  <c r="C14" i="4" s="1"/>
  <c r="L14" i="4" s="1"/>
  <c r="H224" i="32"/>
  <c r="D6" i="5" s="1"/>
  <c r="M6" i="5" s="1"/>
  <c r="L231" i="32"/>
  <c r="F13" i="5" s="1"/>
  <c r="O13" i="5" s="1"/>
  <c r="M229" i="32"/>
  <c r="F11" i="4" s="1"/>
  <c r="O11" i="4" s="1"/>
  <c r="G225" i="32"/>
  <c r="C7" i="4" s="1"/>
  <c r="L7" i="4" s="1"/>
  <c r="O232" i="32"/>
  <c r="G14" i="4" s="1"/>
  <c r="P14" i="4" s="1"/>
  <c r="P235" i="32"/>
  <c r="H17" i="5" s="1"/>
  <c r="Q17" i="5" s="1"/>
  <c r="H234" i="32"/>
  <c r="D16" i="5" s="1"/>
  <c r="M16" i="5" s="1"/>
  <c r="R223" i="32"/>
  <c r="I5" i="5" s="1"/>
  <c r="R5" i="5" s="1"/>
  <c r="R229" i="32"/>
  <c r="I11" i="5" s="1"/>
  <c r="R11" i="5" s="1"/>
  <c r="K257" i="32"/>
  <c r="E39" i="4" s="1"/>
  <c r="N39" i="4" s="1"/>
  <c r="L154" i="32"/>
  <c r="C224" i="32" s="1"/>
  <c r="L183" i="32"/>
  <c r="C253" i="32" s="1"/>
  <c r="B35" i="2" s="1"/>
  <c r="L195" i="32"/>
  <c r="T265" i="32" s="1"/>
  <c r="L208" i="32"/>
  <c r="T278" i="32" s="1"/>
  <c r="R250" i="32"/>
  <c r="I32" i="5" s="1"/>
  <c r="R32" i="5" s="1"/>
  <c r="L155" i="32"/>
  <c r="T225" i="32" s="1"/>
  <c r="L158" i="32"/>
  <c r="S228" i="32" s="1"/>
  <c r="B10" i="8" s="1"/>
  <c r="L159" i="32"/>
  <c r="T229" i="32" s="1"/>
  <c r="L162" i="32"/>
  <c r="T232" i="32" s="1"/>
  <c r="L169" i="32"/>
  <c r="F239" i="32" s="1"/>
  <c r="B21" i="7" s="1"/>
  <c r="L175" i="32"/>
  <c r="C245" i="32" s="1"/>
  <c r="B27" i="2" s="1"/>
  <c r="L176" i="32"/>
  <c r="F246" i="32" s="1"/>
  <c r="B28" i="7" s="1"/>
  <c r="L178" i="32"/>
  <c r="C248" i="32" s="1"/>
  <c r="B30" i="2" s="1"/>
  <c r="O227" i="32"/>
  <c r="G9" i="4" s="1"/>
  <c r="P9" i="4" s="1"/>
  <c r="P228" i="32"/>
  <c r="H10" i="5" s="1"/>
  <c r="Q10" i="5" s="1"/>
  <c r="G223" i="32"/>
  <c r="C5" i="4" s="1"/>
  <c r="L5" i="4" s="1"/>
  <c r="D225" i="32"/>
  <c r="B7" i="4" s="1"/>
  <c r="K7" i="4" s="1"/>
  <c r="D228" i="32"/>
  <c r="B10" i="4" s="1"/>
  <c r="K10" i="4" s="1"/>
  <c r="L184" i="32"/>
  <c r="C254" i="32" s="1"/>
  <c r="B36" i="2" s="1"/>
  <c r="L187" i="32"/>
  <c r="F257" i="32" s="1"/>
  <c r="B39" i="7" s="1"/>
  <c r="L191" i="32"/>
  <c r="F261" i="32" s="1"/>
  <c r="B43" i="7" s="1"/>
  <c r="L192" i="32"/>
  <c r="T262" i="32" s="1"/>
  <c r="Q224" i="32"/>
  <c r="H6" i="4" s="1"/>
  <c r="Q6" i="4" s="1"/>
  <c r="Q248" i="32"/>
  <c r="H30" i="4" s="1"/>
  <c r="Q30" i="4" s="1"/>
  <c r="I223" i="32"/>
  <c r="D5" i="4" s="1"/>
  <c r="M5" i="4" s="1"/>
  <c r="G224" i="32"/>
  <c r="C6" i="4" s="1"/>
  <c r="L6" i="4" s="1"/>
  <c r="L200" i="32"/>
  <c r="C270" i="32" s="1"/>
  <c r="L207" i="32"/>
  <c r="T277" i="32" s="1"/>
  <c r="P245" i="32"/>
  <c r="H27" i="5" s="1"/>
  <c r="Q27" i="5" s="1"/>
  <c r="N254" i="32"/>
  <c r="G36" i="5" s="1"/>
  <c r="P36" i="5" s="1"/>
  <c r="L209" i="32"/>
  <c r="C279" i="32" s="1"/>
  <c r="B61" i="2" s="1"/>
  <c r="L210" i="32"/>
  <c r="C280" i="32" s="1"/>
  <c r="B62" i="2" s="1"/>
  <c r="O230" i="32"/>
  <c r="G12" i="4" s="1"/>
  <c r="P12" i="4" s="1"/>
  <c r="L241" i="32"/>
  <c r="F23" i="5" s="1"/>
  <c r="O23" i="5" s="1"/>
  <c r="N271" i="32"/>
  <c r="G53" i="5" s="1"/>
  <c r="P53" i="5" s="1"/>
  <c r="L280" i="32"/>
  <c r="F62" i="5" s="1"/>
  <c r="O62" i="5" s="1"/>
  <c r="P221" i="32"/>
  <c r="H3" i="5" s="1"/>
  <c r="Q3" i="5" s="1"/>
  <c r="I266" i="32"/>
  <c r="D48" i="4" s="1"/>
  <c r="M48" i="4" s="1"/>
  <c r="L189" i="32"/>
  <c r="C259" i="32" s="1"/>
  <c r="B41" i="2" s="1"/>
  <c r="L213" i="32"/>
  <c r="S283" i="32" s="1"/>
  <c r="B65" i="8" s="1"/>
  <c r="H221" i="32"/>
  <c r="D3" i="5" s="1"/>
  <c r="M3" i="5" s="1"/>
  <c r="F238" i="32"/>
  <c r="B20" i="7" s="1"/>
  <c r="K220" i="32"/>
  <c r="E2" i="4" s="1"/>
  <c r="N2" i="4" s="1"/>
  <c r="G226" i="32"/>
  <c r="C8" i="4" s="1"/>
  <c r="L8" i="4" s="1"/>
  <c r="M239" i="32"/>
  <c r="F21" i="4" s="1"/>
  <c r="O21" i="4" s="1"/>
  <c r="Q261" i="32"/>
  <c r="H43" i="4" s="1"/>
  <c r="Q43" i="4" s="1"/>
  <c r="M267" i="32"/>
  <c r="F49" i="4" s="1"/>
  <c r="O49" i="4" s="1"/>
  <c r="K272" i="32"/>
  <c r="E54" i="4" s="1"/>
  <c r="N54" i="4" s="1"/>
  <c r="L167" i="32"/>
  <c r="F237" i="32" s="1"/>
  <c r="B19" i="7" s="1"/>
  <c r="L193" i="32"/>
  <c r="S263" i="32" s="1"/>
  <c r="B45" i="8" s="1"/>
  <c r="P269" i="32"/>
  <c r="H51" i="5" s="1"/>
  <c r="Q51" i="5" s="1"/>
  <c r="O235" i="32"/>
  <c r="G17" i="4" s="1"/>
  <c r="P17" i="4" s="1"/>
  <c r="F235" i="32"/>
  <c r="B17" i="7" s="1"/>
  <c r="R237" i="32"/>
  <c r="I19" i="5" s="1"/>
  <c r="R19" i="5" s="1"/>
  <c r="L171" i="32"/>
  <c r="C241" i="32" s="1"/>
  <c r="B23" i="2" s="1"/>
  <c r="L174" i="32"/>
  <c r="S244" i="32" s="1"/>
  <c r="B26" i="8" s="1"/>
  <c r="I258" i="32"/>
  <c r="D40" i="4" s="1"/>
  <c r="M40" i="4" s="1"/>
  <c r="L198" i="32"/>
  <c r="F268" i="32" s="1"/>
  <c r="B50" i="7" s="1"/>
  <c r="D222" i="32"/>
  <c r="B4" i="4" s="1"/>
  <c r="K4" i="4" s="1"/>
  <c r="E222" i="32"/>
  <c r="C4" i="5" s="1"/>
  <c r="L4" i="5" s="1"/>
  <c r="S4" i="5" s="1"/>
  <c r="L160" i="32"/>
  <c r="F230" i="32" s="1"/>
  <c r="B12" i="7" s="1"/>
  <c r="L185" i="32"/>
  <c r="F255" i="32" s="1"/>
  <c r="B37" i="7" s="1"/>
  <c r="R236" i="32"/>
  <c r="I18" i="5" s="1"/>
  <c r="R18" i="5" s="1"/>
  <c r="L163" i="32"/>
  <c r="C233" i="32" s="1"/>
  <c r="B15" i="2" s="1"/>
  <c r="Q234" i="32"/>
  <c r="H16" i="4" s="1"/>
  <c r="Q16" i="4" s="1"/>
  <c r="Q246" i="32"/>
  <c r="H28" i="4" s="1"/>
  <c r="Q28" i="4" s="1"/>
  <c r="E265" i="32"/>
  <c r="C47" i="5" s="1"/>
  <c r="L47" i="5" s="1"/>
  <c r="L199" i="32"/>
  <c r="C269" i="32" s="1"/>
  <c r="B51" i="2" s="1"/>
  <c r="R275" i="32"/>
  <c r="I57" i="5" s="1"/>
  <c r="R57" i="5" s="1"/>
  <c r="J223" i="32"/>
  <c r="E5" i="5" s="1"/>
  <c r="N5" i="5" s="1"/>
  <c r="L166" i="32"/>
  <c r="C236" i="32" s="1"/>
  <c r="B18" i="2" s="1"/>
  <c r="O224" i="32"/>
  <c r="G6" i="4" s="1"/>
  <c r="P6" i="4" s="1"/>
  <c r="P226" i="32"/>
  <c r="H8" i="5" s="1"/>
  <c r="Q8" i="5" s="1"/>
  <c r="N230" i="32"/>
  <c r="G12" i="5" s="1"/>
  <c r="P12" i="5" s="1"/>
  <c r="L232" i="32"/>
  <c r="F14" i="5" s="1"/>
  <c r="O14" i="5" s="1"/>
  <c r="L233" i="32"/>
  <c r="F15" i="5" s="1"/>
  <c r="O15" i="5" s="1"/>
  <c r="K236" i="32"/>
  <c r="E18" i="4" s="1"/>
  <c r="N18" i="4" s="1"/>
  <c r="H238" i="32"/>
  <c r="D20" i="5" s="1"/>
  <c r="M20" i="5" s="1"/>
  <c r="L177" i="32"/>
  <c r="S247" i="32" s="1"/>
  <c r="B29" i="8" s="1"/>
  <c r="Q250" i="32"/>
  <c r="H32" i="4" s="1"/>
  <c r="Q32" i="4" s="1"/>
  <c r="G267" i="32"/>
  <c r="C49" i="4" s="1"/>
  <c r="L49" i="4" s="1"/>
  <c r="L201" i="32"/>
  <c r="C271" i="32" s="1"/>
  <c r="B53" i="2" s="1"/>
  <c r="L203" i="32"/>
  <c r="C273" i="32" s="1"/>
  <c r="L205" i="32"/>
  <c r="T275" i="32" s="1"/>
  <c r="L206" i="32"/>
  <c r="C276" i="32" s="1"/>
  <c r="B58" i="2" s="1"/>
  <c r="T238" i="32"/>
  <c r="L190" i="32"/>
  <c r="T260" i="32" s="1"/>
  <c r="L211" i="32"/>
  <c r="T281" i="32" s="1"/>
  <c r="L214" i="32"/>
  <c r="T284" i="32" s="1"/>
  <c r="D227" i="32"/>
  <c r="B9" i="4" s="1"/>
  <c r="K9" i="4" s="1"/>
  <c r="E225" i="32"/>
  <c r="C7" i="5" s="1"/>
  <c r="L7" i="5" s="1"/>
  <c r="S7" i="5" s="1"/>
  <c r="C238" i="32"/>
  <c r="B20" i="2" s="1"/>
  <c r="S238" i="32"/>
  <c r="B20" i="8" s="1"/>
  <c r="L152" i="32"/>
  <c r="T222" i="32" s="1"/>
  <c r="R225" i="32"/>
  <c r="I7" i="5" s="1"/>
  <c r="R7" i="5" s="1"/>
  <c r="R228" i="32"/>
  <c r="I10" i="5" s="1"/>
  <c r="R10" i="5" s="1"/>
  <c r="P229" i="32"/>
  <c r="H11" i="5" s="1"/>
  <c r="Q11" i="5" s="1"/>
  <c r="N233" i="32"/>
  <c r="G15" i="5" s="1"/>
  <c r="P15" i="5" s="1"/>
  <c r="N235" i="32"/>
  <c r="G17" i="5" s="1"/>
  <c r="P17" i="5" s="1"/>
  <c r="M236" i="32"/>
  <c r="F18" i="4" s="1"/>
  <c r="O18" i="4" s="1"/>
  <c r="J242" i="32"/>
  <c r="E24" i="5" s="1"/>
  <c r="N24" i="5" s="1"/>
  <c r="I243" i="32"/>
  <c r="D25" i="4" s="1"/>
  <c r="M25" i="4" s="1"/>
  <c r="L179" i="32"/>
  <c r="C249" i="32" s="1"/>
  <c r="L182" i="32"/>
  <c r="C252" i="32" s="1"/>
  <c r="B34" i="2" s="1"/>
  <c r="R247" i="32"/>
  <c r="I29" i="5" s="1"/>
  <c r="R29" i="5" s="1"/>
  <c r="Q247" i="32"/>
  <c r="H29" i="4" s="1"/>
  <c r="Q29" i="4" s="1"/>
  <c r="G284" i="32"/>
  <c r="C66" i="4" s="1"/>
  <c r="L66" i="4" s="1"/>
  <c r="H284" i="32"/>
  <c r="D66" i="5" s="1"/>
  <c r="M66" i="5" s="1"/>
  <c r="T251" i="32"/>
  <c r="J221" i="32"/>
  <c r="E3" i="5" s="1"/>
  <c r="N3" i="5" s="1"/>
  <c r="I221" i="32"/>
  <c r="D3" i="4" s="1"/>
  <c r="M3" i="4" s="1"/>
  <c r="H222" i="32"/>
  <c r="D4" i="5" s="1"/>
  <c r="M4" i="5" s="1"/>
  <c r="G222" i="32"/>
  <c r="C4" i="4" s="1"/>
  <c r="L4" i="4" s="1"/>
  <c r="E224" i="32"/>
  <c r="C6" i="5" s="1"/>
  <c r="L6" i="5" s="1"/>
  <c r="D224" i="32"/>
  <c r="B6" i="4" s="1"/>
  <c r="K6" i="4" s="1"/>
  <c r="L157" i="32"/>
  <c r="F227" i="32" s="1"/>
  <c r="B9" i="7" s="1"/>
  <c r="L156" i="32"/>
  <c r="F226" i="32" s="1"/>
  <c r="B8" i="7" s="1"/>
  <c r="P231" i="32"/>
  <c r="H13" i="5" s="1"/>
  <c r="Q13" i="5" s="1"/>
  <c r="O231" i="32"/>
  <c r="G13" i="4" s="1"/>
  <c r="P13" i="4" s="1"/>
  <c r="M232" i="32"/>
  <c r="F14" i="4" s="1"/>
  <c r="O14" i="4" s="1"/>
  <c r="N232" i="32"/>
  <c r="G14" i="5" s="1"/>
  <c r="P14" i="5" s="1"/>
  <c r="H244" i="32"/>
  <c r="D26" i="5" s="1"/>
  <c r="M26" i="5" s="1"/>
  <c r="G244" i="32"/>
  <c r="C26" i="4" s="1"/>
  <c r="L26" i="4" s="1"/>
  <c r="E245" i="32"/>
  <c r="C27" i="5" s="1"/>
  <c r="L27" i="5" s="1"/>
  <c r="S27" i="5" s="1"/>
  <c r="D245" i="32"/>
  <c r="B27" i="4" s="1"/>
  <c r="K27" i="4" s="1"/>
  <c r="R249" i="32"/>
  <c r="I31" i="5" s="1"/>
  <c r="R31" i="5" s="1"/>
  <c r="Q249" i="32"/>
  <c r="H31" i="4" s="1"/>
  <c r="Q31" i="4" s="1"/>
  <c r="M254" i="32"/>
  <c r="F36" i="4" s="1"/>
  <c r="O36" i="4" s="1"/>
  <c r="L258" i="32"/>
  <c r="F40" i="5" s="1"/>
  <c r="O40" i="5" s="1"/>
  <c r="K258" i="32"/>
  <c r="E40" i="4" s="1"/>
  <c r="N40" i="4" s="1"/>
  <c r="K260" i="32"/>
  <c r="E42" i="4" s="1"/>
  <c r="N42" i="4" s="1"/>
  <c r="L260" i="32"/>
  <c r="F42" i="5" s="1"/>
  <c r="O42" i="5" s="1"/>
  <c r="J261" i="32"/>
  <c r="E43" i="5" s="1"/>
  <c r="N43" i="5" s="1"/>
  <c r="I261" i="32"/>
  <c r="D43" i="4" s="1"/>
  <c r="M43" i="4" s="1"/>
  <c r="H262" i="32"/>
  <c r="D44" i="5" s="1"/>
  <c r="M44" i="5" s="1"/>
  <c r="G262" i="32"/>
  <c r="C44" i="4" s="1"/>
  <c r="L44" i="4" s="1"/>
  <c r="Q271" i="32"/>
  <c r="H53" i="4" s="1"/>
  <c r="Q53" i="4" s="1"/>
  <c r="R271" i="32"/>
  <c r="I53" i="5" s="1"/>
  <c r="R53" i="5" s="1"/>
  <c r="P272" i="32"/>
  <c r="H54" i="5" s="1"/>
  <c r="Q54" i="5" s="1"/>
  <c r="O272" i="32"/>
  <c r="G54" i="4" s="1"/>
  <c r="P54" i="4" s="1"/>
  <c r="P274" i="32"/>
  <c r="H56" i="5" s="1"/>
  <c r="Q56" i="5" s="1"/>
  <c r="O274" i="32"/>
  <c r="G56" i="4" s="1"/>
  <c r="P56" i="4" s="1"/>
  <c r="I283" i="32"/>
  <c r="D65" i="4" s="1"/>
  <c r="M65" i="4" s="1"/>
  <c r="J283" i="32"/>
  <c r="E65" i="5" s="1"/>
  <c r="N65" i="5" s="1"/>
  <c r="P232" i="32"/>
  <c r="H14" i="5" s="1"/>
  <c r="Q14" i="5" s="1"/>
  <c r="M235" i="32"/>
  <c r="F17" i="4" s="1"/>
  <c r="O17" i="4" s="1"/>
  <c r="L234" i="32"/>
  <c r="F16" i="5" s="1"/>
  <c r="O16" i="5" s="1"/>
  <c r="K234" i="32"/>
  <c r="E16" i="4" s="1"/>
  <c r="N16" i="4" s="1"/>
  <c r="O250" i="32"/>
  <c r="G32" i="4" s="1"/>
  <c r="P32" i="4" s="1"/>
  <c r="P250" i="32"/>
  <c r="H32" i="5" s="1"/>
  <c r="Q32" i="5" s="1"/>
  <c r="J259" i="32"/>
  <c r="E41" i="5" s="1"/>
  <c r="N41" i="5" s="1"/>
  <c r="I259" i="32"/>
  <c r="D41" i="4" s="1"/>
  <c r="M41" i="4" s="1"/>
  <c r="N273" i="32"/>
  <c r="G55" i="5" s="1"/>
  <c r="P55" i="5" s="1"/>
  <c r="M273" i="32"/>
  <c r="F55" i="4" s="1"/>
  <c r="O55" i="4" s="1"/>
  <c r="J222" i="32"/>
  <c r="E4" i="5" s="1"/>
  <c r="N4" i="5" s="1"/>
  <c r="I222" i="32"/>
  <c r="D4" i="4" s="1"/>
  <c r="M4" i="4" s="1"/>
  <c r="O234" i="32"/>
  <c r="G16" i="4" s="1"/>
  <c r="P16" i="4" s="1"/>
  <c r="P234" i="32"/>
  <c r="H16" i="5" s="1"/>
  <c r="Q16" i="5" s="1"/>
  <c r="D247" i="32"/>
  <c r="B29" i="4" s="1"/>
  <c r="K29" i="4" s="1"/>
  <c r="E247" i="32"/>
  <c r="C29" i="5" s="1"/>
  <c r="L29" i="5" s="1"/>
  <c r="N257" i="32"/>
  <c r="G39" i="5" s="1"/>
  <c r="P39" i="5" s="1"/>
  <c r="M257" i="32"/>
  <c r="F39" i="4" s="1"/>
  <c r="O39" i="4" s="1"/>
  <c r="R273" i="32"/>
  <c r="I55" i="5" s="1"/>
  <c r="R55" i="5" s="1"/>
  <c r="Q273" i="32"/>
  <c r="H55" i="4" s="1"/>
  <c r="Q55" i="4" s="1"/>
  <c r="F251" i="32"/>
  <c r="B33" i="7" s="1"/>
  <c r="F267" i="32"/>
  <c r="B49" i="7" s="1"/>
  <c r="P220" i="32"/>
  <c r="H2" i="5" s="1"/>
  <c r="Q2" i="5" s="1"/>
  <c r="M221" i="32"/>
  <c r="F3" i="4" s="1"/>
  <c r="O3" i="4" s="1"/>
  <c r="L222" i="32"/>
  <c r="F4" i="5" s="1"/>
  <c r="O4" i="5" s="1"/>
  <c r="L223" i="32"/>
  <c r="F5" i="5" s="1"/>
  <c r="O5" i="5" s="1"/>
  <c r="J224" i="32"/>
  <c r="E6" i="5" s="1"/>
  <c r="N6" i="5" s="1"/>
  <c r="H226" i="32"/>
  <c r="D8" i="5" s="1"/>
  <c r="M8" i="5" s="1"/>
  <c r="H227" i="32"/>
  <c r="D9" i="5" s="1"/>
  <c r="M9" i="5" s="1"/>
  <c r="G227" i="32"/>
  <c r="C9" i="4" s="1"/>
  <c r="L9" i="4" s="1"/>
  <c r="G228" i="32"/>
  <c r="C10" i="4" s="1"/>
  <c r="L10" i="4" s="1"/>
  <c r="H228" i="32"/>
  <c r="D10" i="5" s="1"/>
  <c r="M10" i="5" s="1"/>
  <c r="D229" i="32"/>
  <c r="B11" i="4" s="1"/>
  <c r="K11" i="4" s="1"/>
  <c r="E229" i="32"/>
  <c r="C11" i="5" s="1"/>
  <c r="L11" i="5" s="1"/>
  <c r="L161" i="32"/>
  <c r="T231" i="32" s="1"/>
  <c r="R233" i="32"/>
  <c r="I15" i="5" s="1"/>
  <c r="R15" i="5" s="1"/>
  <c r="Q233" i="32"/>
  <c r="H15" i="4" s="1"/>
  <c r="Q15" i="4" s="1"/>
  <c r="R234" i="32"/>
  <c r="I16" i="5" s="1"/>
  <c r="R16" i="5" s="1"/>
  <c r="N238" i="32"/>
  <c r="G20" i="5" s="1"/>
  <c r="P20" i="5" s="1"/>
  <c r="K240" i="32"/>
  <c r="E22" i="4" s="1"/>
  <c r="N22" i="4" s="1"/>
  <c r="K241" i="32"/>
  <c r="E23" i="4" s="1"/>
  <c r="N23" i="4" s="1"/>
  <c r="L242" i="32"/>
  <c r="F24" i="5" s="1"/>
  <c r="O24" i="5" s="1"/>
  <c r="K242" i="32"/>
  <c r="E24" i="4" s="1"/>
  <c r="N24" i="4" s="1"/>
  <c r="K244" i="32"/>
  <c r="E26" i="4" s="1"/>
  <c r="N26" i="4" s="1"/>
  <c r="L244" i="32"/>
  <c r="F26" i="5" s="1"/>
  <c r="O26" i="5" s="1"/>
  <c r="J245" i="32"/>
  <c r="E27" i="5" s="1"/>
  <c r="N27" i="5" s="1"/>
  <c r="I245" i="32"/>
  <c r="D27" i="4" s="1"/>
  <c r="M27" i="4" s="1"/>
  <c r="H246" i="32"/>
  <c r="D28" i="5" s="1"/>
  <c r="M28" i="5" s="1"/>
  <c r="E252" i="32"/>
  <c r="C34" i="5" s="1"/>
  <c r="L34" i="5" s="1"/>
  <c r="R255" i="32"/>
  <c r="I37" i="5" s="1"/>
  <c r="R37" i="5" s="1"/>
  <c r="Q255" i="32"/>
  <c r="H37" i="4" s="1"/>
  <c r="Q37" i="4" s="1"/>
  <c r="P256" i="32"/>
  <c r="H38" i="5" s="1"/>
  <c r="Q38" i="5" s="1"/>
  <c r="O256" i="32"/>
  <c r="G38" i="4" s="1"/>
  <c r="P38" i="4" s="1"/>
  <c r="O258" i="32"/>
  <c r="G40" i="4" s="1"/>
  <c r="P40" i="4" s="1"/>
  <c r="P258" i="32"/>
  <c r="H40" i="5" s="1"/>
  <c r="Q40" i="5" s="1"/>
  <c r="J267" i="32"/>
  <c r="E49" i="5" s="1"/>
  <c r="N49" i="5" s="1"/>
  <c r="I267" i="32"/>
  <c r="D49" i="4" s="1"/>
  <c r="M49" i="4" s="1"/>
  <c r="E271" i="32"/>
  <c r="C53" i="5" s="1"/>
  <c r="L53" i="5" s="1"/>
  <c r="D271" i="32"/>
  <c r="B53" i="4" s="1"/>
  <c r="K53" i="4" s="1"/>
  <c r="L202" i="32"/>
  <c r="S272" i="32" s="1"/>
  <c r="B54" i="8" s="1"/>
  <c r="L204" i="32"/>
  <c r="T274" i="32" s="1"/>
  <c r="N281" i="32"/>
  <c r="G63" i="5" s="1"/>
  <c r="P63" i="5" s="1"/>
  <c r="M281" i="32"/>
  <c r="F63" i="4" s="1"/>
  <c r="O63" i="4" s="1"/>
  <c r="N283" i="32"/>
  <c r="G65" i="5" s="1"/>
  <c r="P65" i="5" s="1"/>
  <c r="M283" i="32"/>
  <c r="F65" i="4" s="1"/>
  <c r="O65" i="4" s="1"/>
  <c r="K233" i="32"/>
  <c r="E15" i="4" s="1"/>
  <c r="N15" i="4" s="1"/>
  <c r="L236" i="32"/>
  <c r="F18" i="5" s="1"/>
  <c r="O18" i="5" s="1"/>
  <c r="J243" i="32"/>
  <c r="E25" i="5" s="1"/>
  <c r="N25" i="5" s="1"/>
  <c r="E223" i="32"/>
  <c r="C5" i="5" s="1"/>
  <c r="L5" i="5" s="1"/>
  <c r="D223" i="32"/>
  <c r="B5" i="4" s="1"/>
  <c r="K5" i="4" s="1"/>
  <c r="R231" i="32"/>
  <c r="I13" i="5" s="1"/>
  <c r="R13" i="5" s="1"/>
  <c r="Q231" i="32"/>
  <c r="H13" i="4" s="1"/>
  <c r="Q13" i="4" s="1"/>
  <c r="E269" i="32"/>
  <c r="C51" i="5" s="1"/>
  <c r="L51" i="5" s="1"/>
  <c r="D269" i="32"/>
  <c r="B51" i="4" s="1"/>
  <c r="K51" i="4" s="1"/>
  <c r="R220" i="32"/>
  <c r="I2" i="5" s="1"/>
  <c r="R2" i="5" s="1"/>
  <c r="O221" i="32"/>
  <c r="G3" i="4" s="1"/>
  <c r="P3" i="4" s="1"/>
  <c r="N222" i="32"/>
  <c r="G4" i="5" s="1"/>
  <c r="P4" i="5" s="1"/>
  <c r="N223" i="32"/>
  <c r="G5" i="5" s="1"/>
  <c r="P5" i="5" s="1"/>
  <c r="L224" i="32"/>
  <c r="F6" i="5" s="1"/>
  <c r="O6" i="5" s="1"/>
  <c r="J225" i="32"/>
  <c r="E7" i="5" s="1"/>
  <c r="N7" i="5" s="1"/>
  <c r="J226" i="32"/>
  <c r="E8" i="5" s="1"/>
  <c r="N8" i="5" s="1"/>
  <c r="I226" i="32"/>
  <c r="D8" i="4" s="1"/>
  <c r="M8" i="4" s="1"/>
  <c r="J227" i="32"/>
  <c r="E9" i="5" s="1"/>
  <c r="N9" i="5" s="1"/>
  <c r="I227" i="32"/>
  <c r="D9" i="4" s="1"/>
  <c r="M9" i="4" s="1"/>
  <c r="H229" i="32"/>
  <c r="D11" i="5" s="1"/>
  <c r="M11" i="5" s="1"/>
  <c r="E230" i="32"/>
  <c r="C12" i="5" s="1"/>
  <c r="L12" i="5" s="1"/>
  <c r="E231" i="32"/>
  <c r="C13" i="5" s="1"/>
  <c r="L13" i="5" s="1"/>
  <c r="D231" i="32"/>
  <c r="B13" i="4" s="1"/>
  <c r="K13" i="4" s="1"/>
  <c r="Q237" i="32"/>
  <c r="H19" i="4" s="1"/>
  <c r="Q19" i="4" s="1"/>
  <c r="O238" i="32"/>
  <c r="G20" i="4" s="1"/>
  <c r="P20" i="4" s="1"/>
  <c r="M240" i="32"/>
  <c r="F22" i="4" s="1"/>
  <c r="O22" i="4" s="1"/>
  <c r="N241" i="32"/>
  <c r="G23" i="5" s="1"/>
  <c r="P23" i="5" s="1"/>
  <c r="M241" i="32"/>
  <c r="F23" i="4" s="1"/>
  <c r="O23" i="4" s="1"/>
  <c r="N243" i="32"/>
  <c r="G25" i="5" s="1"/>
  <c r="P25" i="5" s="1"/>
  <c r="M243" i="32"/>
  <c r="F25" i="4" s="1"/>
  <c r="O25" i="4" s="1"/>
  <c r="H252" i="32"/>
  <c r="D34" i="5" s="1"/>
  <c r="M34" i="5" s="1"/>
  <c r="G252" i="32"/>
  <c r="C34" i="4" s="1"/>
  <c r="L34" i="4" s="1"/>
  <c r="E253" i="32"/>
  <c r="C35" i="5" s="1"/>
  <c r="L35" i="5" s="1"/>
  <c r="D253" i="32"/>
  <c r="B35" i="4" s="1"/>
  <c r="K35" i="4" s="1"/>
  <c r="R257" i="32"/>
  <c r="I39" i="5" s="1"/>
  <c r="R39" i="5" s="1"/>
  <c r="Q257" i="32"/>
  <c r="H39" i="4" s="1"/>
  <c r="Q39" i="4" s="1"/>
  <c r="L266" i="32"/>
  <c r="F48" i="5" s="1"/>
  <c r="O48" i="5" s="1"/>
  <c r="K266" i="32"/>
  <c r="E48" i="4" s="1"/>
  <c r="N48" i="4" s="1"/>
  <c r="L268" i="32"/>
  <c r="F50" i="5" s="1"/>
  <c r="O50" i="5" s="1"/>
  <c r="K268" i="32"/>
  <c r="E50" i="4" s="1"/>
  <c r="N50" i="4" s="1"/>
  <c r="J269" i="32"/>
  <c r="E51" i="5" s="1"/>
  <c r="N51" i="5" s="1"/>
  <c r="I269" i="32"/>
  <c r="D51" i="4" s="1"/>
  <c r="M51" i="4" s="1"/>
  <c r="H270" i="32"/>
  <c r="D52" i="5" s="1"/>
  <c r="M52" i="5" s="1"/>
  <c r="G270" i="32"/>
  <c r="C52" i="4" s="1"/>
  <c r="L52" i="4" s="1"/>
  <c r="R279" i="32"/>
  <c r="I61" i="5" s="1"/>
  <c r="R61" i="5" s="1"/>
  <c r="Q279" i="32"/>
  <c r="H61" i="4" s="1"/>
  <c r="Q61" i="4" s="1"/>
  <c r="P280" i="32"/>
  <c r="H62" i="5" s="1"/>
  <c r="Q62" i="5" s="1"/>
  <c r="O280" i="32"/>
  <c r="G62" i="4" s="1"/>
  <c r="P62" i="4" s="1"/>
  <c r="P282" i="32"/>
  <c r="H64" i="5" s="1"/>
  <c r="Q64" i="5" s="1"/>
  <c r="O282" i="32"/>
  <c r="G64" i="4" s="1"/>
  <c r="P64" i="4" s="1"/>
  <c r="E228" i="32"/>
  <c r="C10" i="5" s="1"/>
  <c r="L10" i="5" s="1"/>
  <c r="S10" i="5" s="1"/>
  <c r="M233" i="32"/>
  <c r="F15" i="4" s="1"/>
  <c r="O15" i="4" s="1"/>
  <c r="O248" i="32"/>
  <c r="G30" i="4" s="1"/>
  <c r="P30" i="4" s="1"/>
  <c r="P248" i="32"/>
  <c r="H30" i="5" s="1"/>
  <c r="Q30" i="5" s="1"/>
  <c r="Q225" i="32"/>
  <c r="H7" i="4" s="1"/>
  <c r="Q7" i="4" s="1"/>
  <c r="R221" i="32"/>
  <c r="I3" i="5" s="1"/>
  <c r="R3" i="5" s="1"/>
  <c r="P222" i="32"/>
  <c r="H4" i="5" s="1"/>
  <c r="Q4" i="5" s="1"/>
  <c r="O223" i="32"/>
  <c r="G5" i="4" s="1"/>
  <c r="P5" i="4" s="1"/>
  <c r="N224" i="32"/>
  <c r="G6" i="5" s="1"/>
  <c r="P6" i="5" s="1"/>
  <c r="M224" i="32"/>
  <c r="F6" i="4" s="1"/>
  <c r="O6" i="4" s="1"/>
  <c r="L225" i="32"/>
  <c r="F7" i="5" s="1"/>
  <c r="O7" i="5" s="1"/>
  <c r="K225" i="32"/>
  <c r="E7" i="4" s="1"/>
  <c r="N7" i="4" s="1"/>
  <c r="L226" i="32"/>
  <c r="F8" i="5" s="1"/>
  <c r="O8" i="5" s="1"/>
  <c r="K226" i="32"/>
  <c r="E8" i="4" s="1"/>
  <c r="N8" i="4" s="1"/>
  <c r="L227" i="32"/>
  <c r="F9" i="5" s="1"/>
  <c r="O9" i="5" s="1"/>
  <c r="L228" i="32"/>
  <c r="F10" i="5" s="1"/>
  <c r="O10" i="5" s="1"/>
  <c r="K228" i="32"/>
  <c r="E10" i="4" s="1"/>
  <c r="N10" i="4" s="1"/>
  <c r="J229" i="32"/>
  <c r="E11" i="5" s="1"/>
  <c r="N11" i="5" s="1"/>
  <c r="H230" i="32"/>
  <c r="D12" i="5" s="1"/>
  <c r="M12" i="5" s="1"/>
  <c r="G230" i="32"/>
  <c r="C12" i="4" s="1"/>
  <c r="L12" i="4" s="1"/>
  <c r="H231" i="32"/>
  <c r="D13" i="5" s="1"/>
  <c r="M13" i="5" s="1"/>
  <c r="G231" i="32"/>
  <c r="C13" i="4" s="1"/>
  <c r="L13" i="4" s="1"/>
  <c r="E233" i="32"/>
  <c r="C15" i="5" s="1"/>
  <c r="L15" i="5" s="1"/>
  <c r="E235" i="32"/>
  <c r="C17" i="5" s="1"/>
  <c r="L17" i="5" s="1"/>
  <c r="E236" i="32"/>
  <c r="C18" i="5" s="1"/>
  <c r="L18" i="5" s="1"/>
  <c r="S18" i="5" s="1"/>
  <c r="D236" i="32"/>
  <c r="B18" i="4" s="1"/>
  <c r="K18" i="4" s="1"/>
  <c r="R239" i="32"/>
  <c r="I21" i="5" s="1"/>
  <c r="R21" i="5" s="1"/>
  <c r="Q239" i="32"/>
  <c r="H21" i="4" s="1"/>
  <c r="Q21" i="4" s="1"/>
  <c r="P240" i="32"/>
  <c r="H22" i="5" s="1"/>
  <c r="Q22" i="5" s="1"/>
  <c r="O240" i="32"/>
  <c r="G22" i="4" s="1"/>
  <c r="P22" i="4" s="1"/>
  <c r="P242" i="32"/>
  <c r="H24" i="5" s="1"/>
  <c r="Q24" i="5" s="1"/>
  <c r="O242" i="32"/>
  <c r="G24" i="4" s="1"/>
  <c r="P24" i="4" s="1"/>
  <c r="J251" i="32"/>
  <c r="E33" i="5" s="1"/>
  <c r="N33" i="5" s="1"/>
  <c r="I251" i="32"/>
  <c r="D33" i="4" s="1"/>
  <c r="M33" i="4" s="1"/>
  <c r="E255" i="32"/>
  <c r="C37" i="5" s="1"/>
  <c r="L37" i="5" s="1"/>
  <c r="D255" i="32"/>
  <c r="B37" i="4" s="1"/>
  <c r="K37" i="4" s="1"/>
  <c r="L186" i="32"/>
  <c r="T256" i="32" s="1"/>
  <c r="N265" i="32"/>
  <c r="G47" i="5" s="1"/>
  <c r="P47" i="5" s="1"/>
  <c r="M265" i="32"/>
  <c r="F47" i="4" s="1"/>
  <c r="O47" i="4" s="1"/>
  <c r="N267" i="32"/>
  <c r="G49" i="5" s="1"/>
  <c r="P49" i="5" s="1"/>
  <c r="H276" i="32"/>
  <c r="D58" i="5" s="1"/>
  <c r="M58" i="5" s="1"/>
  <c r="G276" i="32"/>
  <c r="C58" i="4" s="1"/>
  <c r="L58" i="4" s="1"/>
  <c r="D277" i="32"/>
  <c r="B59" i="4" s="1"/>
  <c r="K59" i="4" s="1"/>
  <c r="E277" i="32"/>
  <c r="C59" i="5" s="1"/>
  <c r="L59" i="5" s="1"/>
  <c r="R281" i="32"/>
  <c r="I63" i="5" s="1"/>
  <c r="R63" i="5" s="1"/>
  <c r="Q281" i="32"/>
  <c r="H63" i="4" s="1"/>
  <c r="Q63" i="4" s="1"/>
  <c r="J237" i="32"/>
  <c r="E19" i="5" s="1"/>
  <c r="N19" i="5" s="1"/>
  <c r="I237" i="32"/>
  <c r="D19" i="4" s="1"/>
  <c r="M19" i="4" s="1"/>
  <c r="K255" i="32"/>
  <c r="E37" i="4" s="1"/>
  <c r="N37" i="4" s="1"/>
  <c r="E263" i="32"/>
  <c r="C45" i="5" s="1"/>
  <c r="L45" i="5" s="1"/>
  <c r="D263" i="32"/>
  <c r="B45" i="4" s="1"/>
  <c r="K45" i="4" s="1"/>
  <c r="N275" i="32"/>
  <c r="G57" i="5" s="1"/>
  <c r="P57" i="5" s="1"/>
  <c r="M275" i="32"/>
  <c r="F57" i="4" s="1"/>
  <c r="O57" i="4" s="1"/>
  <c r="N220" i="32"/>
  <c r="G2" i="5" s="1"/>
  <c r="P2" i="5" s="1"/>
  <c r="M220" i="32"/>
  <c r="F2" i="4" s="1"/>
  <c r="O2" i="4" s="1"/>
  <c r="E227" i="32"/>
  <c r="C9" i="5" s="1"/>
  <c r="L9" i="5" s="1"/>
  <c r="N259" i="32"/>
  <c r="G41" i="5" s="1"/>
  <c r="P41" i="5" s="1"/>
  <c r="M259" i="32"/>
  <c r="F41" i="4" s="1"/>
  <c r="O41" i="4" s="1"/>
  <c r="L282" i="32"/>
  <c r="F64" i="5" s="1"/>
  <c r="O64" i="5" s="1"/>
  <c r="K282" i="32"/>
  <c r="E64" i="4" s="1"/>
  <c r="N64" i="4" s="1"/>
  <c r="E220" i="32"/>
  <c r="C2" i="5" s="1"/>
  <c r="L2" i="5" s="1"/>
  <c r="D220" i="32"/>
  <c r="B2" i="4" s="1"/>
  <c r="K2" i="4" s="1"/>
  <c r="R222" i="32"/>
  <c r="I4" i="5" s="1"/>
  <c r="R4" i="5" s="1"/>
  <c r="Q222" i="32"/>
  <c r="H4" i="4" s="1"/>
  <c r="Q4" i="4" s="1"/>
  <c r="Q223" i="32"/>
  <c r="H5" i="4" s="1"/>
  <c r="Q5" i="4" s="1"/>
  <c r="P224" i="32"/>
  <c r="H6" i="5" s="1"/>
  <c r="Q6" i="5" s="1"/>
  <c r="M225" i="32"/>
  <c r="F7" i="4" s="1"/>
  <c r="O7" i="4" s="1"/>
  <c r="N227" i="32"/>
  <c r="G9" i="5" s="1"/>
  <c r="P9" i="5" s="1"/>
  <c r="N228" i="32"/>
  <c r="G10" i="5" s="1"/>
  <c r="P10" i="5" s="1"/>
  <c r="M228" i="32"/>
  <c r="F10" i="4" s="1"/>
  <c r="O10" i="4" s="1"/>
  <c r="L229" i="32"/>
  <c r="F11" i="5" s="1"/>
  <c r="O11" i="5" s="1"/>
  <c r="K229" i="32"/>
  <c r="E11" i="4" s="1"/>
  <c r="N11" i="4" s="1"/>
  <c r="I230" i="32"/>
  <c r="D12" i="4" s="1"/>
  <c r="M12" i="4" s="1"/>
  <c r="J230" i="32"/>
  <c r="E12" i="5" s="1"/>
  <c r="N12" i="5" s="1"/>
  <c r="I231" i="32"/>
  <c r="D13" i="4" s="1"/>
  <c r="M13" i="4" s="1"/>
  <c r="H232" i="32"/>
  <c r="D14" i="5" s="1"/>
  <c r="M14" i="5" s="1"/>
  <c r="H235" i="32"/>
  <c r="D17" i="5" s="1"/>
  <c r="M17" i="5" s="1"/>
  <c r="G235" i="32"/>
  <c r="C17" i="4" s="1"/>
  <c r="L17" i="4" s="1"/>
  <c r="H236" i="32"/>
  <c r="D18" i="5" s="1"/>
  <c r="M18" i="5" s="1"/>
  <c r="G236" i="32"/>
  <c r="C18" i="4" s="1"/>
  <c r="L18" i="4" s="1"/>
  <c r="E237" i="32"/>
  <c r="C19" i="5" s="1"/>
  <c r="L19" i="5" s="1"/>
  <c r="D237" i="32"/>
  <c r="B19" i="4" s="1"/>
  <c r="K19" i="4" s="1"/>
  <c r="Q241" i="32"/>
  <c r="H23" i="4" s="1"/>
  <c r="Q23" i="4" s="1"/>
  <c r="R241" i="32"/>
  <c r="I23" i="5" s="1"/>
  <c r="R23" i="5" s="1"/>
  <c r="O245" i="32"/>
  <c r="G27" i="4" s="1"/>
  <c r="P27" i="4" s="1"/>
  <c r="L249" i="32"/>
  <c r="F31" i="5" s="1"/>
  <c r="O31" i="5" s="1"/>
  <c r="K250" i="32"/>
  <c r="E32" i="4" s="1"/>
  <c r="N32" i="4" s="1"/>
  <c r="L250" i="32"/>
  <c r="F32" i="5" s="1"/>
  <c r="O32" i="5" s="1"/>
  <c r="L252" i="32"/>
  <c r="F34" i="5" s="1"/>
  <c r="O34" i="5" s="1"/>
  <c r="K252" i="32"/>
  <c r="E34" i="4" s="1"/>
  <c r="N34" i="4" s="1"/>
  <c r="I253" i="32"/>
  <c r="D35" i="4" s="1"/>
  <c r="M35" i="4" s="1"/>
  <c r="J253" i="32"/>
  <c r="E35" i="5" s="1"/>
  <c r="N35" i="5" s="1"/>
  <c r="H254" i="32"/>
  <c r="D36" i="5" s="1"/>
  <c r="M36" i="5" s="1"/>
  <c r="G254" i="32"/>
  <c r="C36" i="4" s="1"/>
  <c r="L36" i="4" s="1"/>
  <c r="R263" i="32"/>
  <c r="I45" i="5" s="1"/>
  <c r="R45" i="5" s="1"/>
  <c r="Q263" i="32"/>
  <c r="H45" i="4" s="1"/>
  <c r="Q45" i="4" s="1"/>
  <c r="O264" i="32"/>
  <c r="G46" i="4" s="1"/>
  <c r="P46" i="4" s="1"/>
  <c r="P264" i="32"/>
  <c r="H46" i="5" s="1"/>
  <c r="Q46" i="5" s="1"/>
  <c r="O266" i="32"/>
  <c r="G48" i="4" s="1"/>
  <c r="P48" i="4" s="1"/>
  <c r="P266" i="32"/>
  <c r="H48" i="5" s="1"/>
  <c r="Q48" i="5" s="1"/>
  <c r="I275" i="32"/>
  <c r="D57" i="4" s="1"/>
  <c r="M57" i="4" s="1"/>
  <c r="J275" i="32"/>
  <c r="E57" i="5" s="1"/>
  <c r="N57" i="5" s="1"/>
  <c r="E279" i="32"/>
  <c r="C61" i="5" s="1"/>
  <c r="L61" i="5" s="1"/>
  <c r="D279" i="32"/>
  <c r="B61" i="4" s="1"/>
  <c r="K61" i="4" s="1"/>
  <c r="L212" i="32"/>
  <c r="S282" i="32" s="1"/>
  <c r="B64" i="8" s="1"/>
  <c r="G238" i="32"/>
  <c r="C20" i="4" s="1"/>
  <c r="L20" i="4" s="1"/>
  <c r="G246" i="32"/>
  <c r="C28" i="4" s="1"/>
  <c r="L28" i="4" s="1"/>
  <c r="G221" i="32"/>
  <c r="C3" i="4" s="1"/>
  <c r="L3" i="4" s="1"/>
  <c r="R226" i="32"/>
  <c r="I8" i="5" s="1"/>
  <c r="R8" i="5" s="1"/>
  <c r="Q226" i="32"/>
  <c r="H8" i="4" s="1"/>
  <c r="Q8" i="4" s="1"/>
  <c r="L221" i="32"/>
  <c r="F3" i="5" s="1"/>
  <c r="O3" i="5" s="1"/>
  <c r="K221" i="32"/>
  <c r="E3" i="4" s="1"/>
  <c r="N3" i="4" s="1"/>
  <c r="Q230" i="32"/>
  <c r="H12" i="4" s="1"/>
  <c r="Q12" i="4" s="1"/>
  <c r="R230" i="32"/>
  <c r="I12" i="5" s="1"/>
  <c r="R12" i="5" s="1"/>
  <c r="H268" i="32"/>
  <c r="D50" i="5" s="1"/>
  <c r="M50" i="5" s="1"/>
  <c r="G268" i="32"/>
  <c r="C50" i="4" s="1"/>
  <c r="L50" i="4" s="1"/>
  <c r="L284" i="32"/>
  <c r="F66" i="5" s="1"/>
  <c r="O66" i="5" s="1"/>
  <c r="K284" i="32"/>
  <c r="E66" i="4" s="1"/>
  <c r="N66" i="4" s="1"/>
  <c r="H220" i="32"/>
  <c r="D2" i="5" s="1"/>
  <c r="M2" i="5" s="1"/>
  <c r="G220" i="32"/>
  <c r="C2" i="4" s="1"/>
  <c r="L2" i="4" s="1"/>
  <c r="E221" i="32"/>
  <c r="C3" i="5" s="1"/>
  <c r="L3" i="5" s="1"/>
  <c r="S3" i="5" s="1"/>
  <c r="D221" i="32"/>
  <c r="B3" i="4" s="1"/>
  <c r="K3" i="4" s="1"/>
  <c r="L153" i="32"/>
  <c r="S223" i="32" s="1"/>
  <c r="B5" i="8" s="1"/>
  <c r="R224" i="32"/>
  <c r="I6" i="5" s="1"/>
  <c r="R6" i="5" s="1"/>
  <c r="O226" i="32"/>
  <c r="G8" i="4" s="1"/>
  <c r="P8" i="4" s="1"/>
  <c r="P227" i="32"/>
  <c r="H9" i="5" s="1"/>
  <c r="Q9" i="5" s="1"/>
  <c r="K231" i="32"/>
  <c r="E13" i="4" s="1"/>
  <c r="N13" i="4" s="1"/>
  <c r="I232" i="32"/>
  <c r="D14" i="4" s="1"/>
  <c r="M14" i="4" s="1"/>
  <c r="J234" i="32"/>
  <c r="E16" i="5" s="1"/>
  <c r="N16" i="5" s="1"/>
  <c r="I234" i="32"/>
  <c r="D16" i="4" s="1"/>
  <c r="M16" i="4" s="1"/>
  <c r="J235" i="32"/>
  <c r="E17" i="5" s="1"/>
  <c r="N17" i="5" s="1"/>
  <c r="I235" i="32"/>
  <c r="D17" i="4" s="1"/>
  <c r="M17" i="4" s="1"/>
  <c r="E239" i="32"/>
  <c r="C21" i="5" s="1"/>
  <c r="L21" i="5" s="1"/>
  <c r="D239" i="32"/>
  <c r="B21" i="4" s="1"/>
  <c r="K21" i="4" s="1"/>
  <c r="L170" i="32"/>
  <c r="C240" i="32" s="1"/>
  <c r="P246" i="32"/>
  <c r="H28" i="5" s="1"/>
  <c r="Q28" i="5" s="1"/>
  <c r="N249" i="32"/>
  <c r="G31" i="5" s="1"/>
  <c r="P31" i="5" s="1"/>
  <c r="M249" i="32"/>
  <c r="F31" i="4" s="1"/>
  <c r="O31" i="4" s="1"/>
  <c r="N251" i="32"/>
  <c r="G33" i="5" s="1"/>
  <c r="P33" i="5" s="1"/>
  <c r="J255" i="32"/>
  <c r="E37" i="5" s="1"/>
  <c r="N37" i="5" s="1"/>
  <c r="H256" i="32"/>
  <c r="D38" i="5" s="1"/>
  <c r="M38" i="5" s="1"/>
  <c r="H260" i="32"/>
  <c r="D42" i="5" s="1"/>
  <c r="M42" i="5" s="1"/>
  <c r="G260" i="32"/>
  <c r="C42" i="4" s="1"/>
  <c r="L42" i="4" s="1"/>
  <c r="E261" i="32"/>
  <c r="C43" i="5" s="1"/>
  <c r="L43" i="5" s="1"/>
  <c r="D261" i="32"/>
  <c r="B43" i="4" s="1"/>
  <c r="K43" i="4" s="1"/>
  <c r="R265" i="32"/>
  <c r="I47" i="5" s="1"/>
  <c r="R47" i="5" s="1"/>
  <c r="Q265" i="32"/>
  <c r="H47" i="4" s="1"/>
  <c r="Q47" i="4" s="1"/>
  <c r="L274" i="32"/>
  <c r="F56" i="5" s="1"/>
  <c r="O56" i="5" s="1"/>
  <c r="K274" i="32"/>
  <c r="E56" i="4" s="1"/>
  <c r="N56" i="4" s="1"/>
  <c r="L276" i="32"/>
  <c r="F58" i="5" s="1"/>
  <c r="O58" i="5" s="1"/>
  <c r="K276" i="32"/>
  <c r="E58" i="4" s="1"/>
  <c r="N58" i="4" s="1"/>
  <c r="J277" i="32"/>
  <c r="E59" i="5" s="1"/>
  <c r="N59" i="5" s="1"/>
  <c r="I277" i="32"/>
  <c r="D59" i="4" s="1"/>
  <c r="M59" i="4" s="1"/>
  <c r="H278" i="32"/>
  <c r="D60" i="5" s="1"/>
  <c r="M60" i="5" s="1"/>
  <c r="G278" i="32"/>
  <c r="C60" i="4" s="1"/>
  <c r="L60" i="4" s="1"/>
  <c r="H223" i="32"/>
  <c r="D5" i="5" s="1"/>
  <c r="M5" i="5" s="1"/>
  <c r="I229" i="32"/>
  <c r="D11" i="4" s="1"/>
  <c r="M11" i="4" s="1"/>
  <c r="T267" i="32"/>
  <c r="P225" i="32"/>
  <c r="H7" i="5" s="1"/>
  <c r="Q7" i="5" s="1"/>
  <c r="M226" i="32"/>
  <c r="F8" i="4" s="1"/>
  <c r="O8" i="4" s="1"/>
  <c r="I228" i="32"/>
  <c r="D10" i="4" s="1"/>
  <c r="M10" i="4" s="1"/>
  <c r="R232" i="32"/>
  <c r="I14" i="5" s="1"/>
  <c r="R14" i="5" s="1"/>
  <c r="P233" i="32"/>
  <c r="H15" i="5" s="1"/>
  <c r="Q15" i="5" s="1"/>
  <c r="O233" i="32"/>
  <c r="G15" i="4" s="1"/>
  <c r="P15" i="4" s="1"/>
  <c r="M234" i="32"/>
  <c r="F16" i="4" s="1"/>
  <c r="O16" i="4" s="1"/>
  <c r="L235" i="32"/>
  <c r="F17" i="5" s="1"/>
  <c r="O17" i="5" s="1"/>
  <c r="K235" i="32"/>
  <c r="E17" i="4" s="1"/>
  <c r="N17" i="4" s="1"/>
  <c r="I236" i="32"/>
  <c r="D18" i="4" s="1"/>
  <c r="M18" i="4" s="1"/>
  <c r="H237" i="32"/>
  <c r="D19" i="5" s="1"/>
  <c r="M19" i="5" s="1"/>
  <c r="G237" i="32"/>
  <c r="C19" i="4" s="1"/>
  <c r="L19" i="4" s="1"/>
  <c r="E238" i="32"/>
  <c r="C20" i="5" s="1"/>
  <c r="L20" i="5" s="1"/>
  <c r="D238" i="32"/>
  <c r="B20" i="4" s="1"/>
  <c r="K20" i="4" s="1"/>
  <c r="Q240" i="32"/>
  <c r="H22" i="4" s="1"/>
  <c r="Q22" i="4" s="1"/>
  <c r="R240" i="32"/>
  <c r="I22" i="5" s="1"/>
  <c r="R22" i="5" s="1"/>
  <c r="P241" i="32"/>
  <c r="H23" i="5" s="1"/>
  <c r="Q23" i="5" s="1"/>
  <c r="O241" i="32"/>
  <c r="G23" i="4" s="1"/>
  <c r="P23" i="4" s="1"/>
  <c r="N242" i="32"/>
  <c r="G24" i="5" s="1"/>
  <c r="P24" i="5" s="1"/>
  <c r="M242" i="32"/>
  <c r="F24" i="4" s="1"/>
  <c r="O24" i="4" s="1"/>
  <c r="L243" i="32"/>
  <c r="F25" i="5" s="1"/>
  <c r="O25" i="5" s="1"/>
  <c r="K243" i="32"/>
  <c r="E25" i="4" s="1"/>
  <c r="N25" i="4" s="1"/>
  <c r="I244" i="32"/>
  <c r="D26" i="4" s="1"/>
  <c r="M26" i="4" s="1"/>
  <c r="J244" i="32"/>
  <c r="E26" i="5" s="1"/>
  <c r="N26" i="5" s="1"/>
  <c r="H245" i="32"/>
  <c r="D27" i="5" s="1"/>
  <c r="M27" i="5" s="1"/>
  <c r="G245" i="32"/>
  <c r="C27" i="4" s="1"/>
  <c r="L27" i="4" s="1"/>
  <c r="E246" i="32"/>
  <c r="C28" i="5" s="1"/>
  <c r="L28" i="5" s="1"/>
  <c r="S28" i="5" s="1"/>
  <c r="D246" i="32"/>
  <c r="B28" i="4" s="1"/>
  <c r="K28" i="4" s="1"/>
  <c r="R248" i="32"/>
  <c r="I30" i="5" s="1"/>
  <c r="R30" i="5" s="1"/>
  <c r="P249" i="32"/>
  <c r="H31" i="5" s="1"/>
  <c r="Q31" i="5" s="1"/>
  <c r="O249" i="32"/>
  <c r="G31" i="4" s="1"/>
  <c r="P31" i="4" s="1"/>
  <c r="N250" i="32"/>
  <c r="G32" i="5" s="1"/>
  <c r="P32" i="5" s="1"/>
  <c r="M250" i="32"/>
  <c r="F32" i="4" s="1"/>
  <c r="O32" i="4" s="1"/>
  <c r="L251" i="32"/>
  <c r="F33" i="5" s="1"/>
  <c r="O33" i="5" s="1"/>
  <c r="K251" i="32"/>
  <c r="E33" i="4" s="1"/>
  <c r="N33" i="4" s="1"/>
  <c r="I252" i="32"/>
  <c r="D34" i="4" s="1"/>
  <c r="M34" i="4" s="1"/>
  <c r="J252" i="32"/>
  <c r="E34" i="5" s="1"/>
  <c r="N34" i="5" s="1"/>
  <c r="H253" i="32"/>
  <c r="D35" i="5" s="1"/>
  <c r="M35" i="5" s="1"/>
  <c r="G253" i="32"/>
  <c r="C35" i="4" s="1"/>
  <c r="L35" i="4" s="1"/>
  <c r="E254" i="32"/>
  <c r="C36" i="5" s="1"/>
  <c r="L36" i="5" s="1"/>
  <c r="D254" i="32"/>
  <c r="B36" i="4" s="1"/>
  <c r="K36" i="4" s="1"/>
  <c r="R256" i="32"/>
  <c r="I38" i="5" s="1"/>
  <c r="R38" i="5" s="1"/>
  <c r="Q256" i="32"/>
  <c r="H38" i="4" s="1"/>
  <c r="Q38" i="4" s="1"/>
  <c r="P257" i="32"/>
  <c r="H39" i="5" s="1"/>
  <c r="Q39" i="5" s="1"/>
  <c r="O257" i="32"/>
  <c r="G39" i="4" s="1"/>
  <c r="P39" i="4" s="1"/>
  <c r="N258" i="32"/>
  <c r="G40" i="5" s="1"/>
  <c r="P40" i="5" s="1"/>
  <c r="M258" i="32"/>
  <c r="F40" i="4" s="1"/>
  <c r="O40" i="4" s="1"/>
  <c r="L259" i="32"/>
  <c r="F41" i="5" s="1"/>
  <c r="O41" i="5" s="1"/>
  <c r="K259" i="32"/>
  <c r="E41" i="4" s="1"/>
  <c r="N41" i="4" s="1"/>
  <c r="I260" i="32"/>
  <c r="D42" i="4" s="1"/>
  <c r="M42" i="4" s="1"/>
  <c r="J260" i="32"/>
  <c r="E42" i="5" s="1"/>
  <c r="N42" i="5" s="1"/>
  <c r="H261" i="32"/>
  <c r="D43" i="5" s="1"/>
  <c r="M43" i="5" s="1"/>
  <c r="G261" i="32"/>
  <c r="C43" i="4" s="1"/>
  <c r="L43" i="4" s="1"/>
  <c r="E262" i="32"/>
  <c r="C44" i="5" s="1"/>
  <c r="L44" i="5" s="1"/>
  <c r="D262" i="32"/>
  <c r="B44" i="4" s="1"/>
  <c r="K44" i="4" s="1"/>
  <c r="R264" i="32"/>
  <c r="I46" i="5" s="1"/>
  <c r="R46" i="5" s="1"/>
  <c r="Q264" i="32"/>
  <c r="H46" i="4" s="1"/>
  <c r="Q46" i="4" s="1"/>
  <c r="P265" i="32"/>
  <c r="H47" i="5" s="1"/>
  <c r="Q47" i="5" s="1"/>
  <c r="O265" i="32"/>
  <c r="G47" i="4" s="1"/>
  <c r="P47" i="4" s="1"/>
  <c r="N266" i="32"/>
  <c r="G48" i="5" s="1"/>
  <c r="P48" i="5" s="1"/>
  <c r="M266" i="32"/>
  <c r="F48" i="4" s="1"/>
  <c r="O48" i="4" s="1"/>
  <c r="L267" i="32"/>
  <c r="F49" i="5" s="1"/>
  <c r="O49" i="5" s="1"/>
  <c r="K267" i="32"/>
  <c r="E49" i="4" s="1"/>
  <c r="N49" i="4" s="1"/>
  <c r="I268" i="32"/>
  <c r="D50" i="4" s="1"/>
  <c r="M50" i="4" s="1"/>
  <c r="J268" i="32"/>
  <c r="E50" i="5" s="1"/>
  <c r="N50" i="5" s="1"/>
  <c r="G269" i="32"/>
  <c r="C51" i="4" s="1"/>
  <c r="L51" i="4" s="1"/>
  <c r="H269" i="32"/>
  <c r="D51" i="5" s="1"/>
  <c r="M51" i="5" s="1"/>
  <c r="D270" i="32"/>
  <c r="B52" i="4" s="1"/>
  <c r="K52" i="4" s="1"/>
  <c r="E270" i="32"/>
  <c r="C52" i="5" s="1"/>
  <c r="L52" i="5" s="1"/>
  <c r="R272" i="32"/>
  <c r="I54" i="5" s="1"/>
  <c r="R54" i="5" s="1"/>
  <c r="Q272" i="32"/>
  <c r="H54" i="4" s="1"/>
  <c r="Q54" i="4" s="1"/>
  <c r="O273" i="32"/>
  <c r="G55" i="4" s="1"/>
  <c r="P55" i="4" s="1"/>
  <c r="P273" i="32"/>
  <c r="H55" i="5" s="1"/>
  <c r="Q55" i="5" s="1"/>
  <c r="N274" i="32"/>
  <c r="G56" i="5" s="1"/>
  <c r="P56" i="5" s="1"/>
  <c r="M274" i="32"/>
  <c r="F56" i="4" s="1"/>
  <c r="O56" i="4" s="1"/>
  <c r="L275" i="32"/>
  <c r="F57" i="5" s="1"/>
  <c r="O57" i="5" s="1"/>
  <c r="K275" i="32"/>
  <c r="E57" i="4" s="1"/>
  <c r="N57" i="4" s="1"/>
  <c r="J276" i="32"/>
  <c r="E58" i="5" s="1"/>
  <c r="N58" i="5" s="1"/>
  <c r="I276" i="32"/>
  <c r="D58" i="4" s="1"/>
  <c r="M58" i="4" s="1"/>
  <c r="H277" i="32"/>
  <c r="D59" i="5" s="1"/>
  <c r="M59" i="5" s="1"/>
  <c r="G277" i="32"/>
  <c r="C59" i="4" s="1"/>
  <c r="L59" i="4" s="1"/>
  <c r="E278" i="32"/>
  <c r="C60" i="5" s="1"/>
  <c r="L60" i="5" s="1"/>
  <c r="D278" i="32"/>
  <c r="B60" i="4" s="1"/>
  <c r="K60" i="4" s="1"/>
  <c r="R280" i="32"/>
  <c r="I62" i="5" s="1"/>
  <c r="R62" i="5" s="1"/>
  <c r="Q280" i="32"/>
  <c r="H62" i="4" s="1"/>
  <c r="Q62" i="4" s="1"/>
  <c r="O281" i="32"/>
  <c r="G63" i="4" s="1"/>
  <c r="P63" i="4" s="1"/>
  <c r="P281" i="32"/>
  <c r="H63" i="5" s="1"/>
  <c r="Q63" i="5" s="1"/>
  <c r="N282" i="32"/>
  <c r="G64" i="5" s="1"/>
  <c r="P64" i="5" s="1"/>
  <c r="M282" i="32"/>
  <c r="F64" i="4" s="1"/>
  <c r="O64" i="4" s="1"/>
  <c r="L283" i="32"/>
  <c r="F65" i="5" s="1"/>
  <c r="O65" i="5" s="1"/>
  <c r="K283" i="32"/>
  <c r="E65" i="4" s="1"/>
  <c r="N65" i="4" s="1"/>
  <c r="J284" i="32"/>
  <c r="E66" i="5" s="1"/>
  <c r="N66" i="5" s="1"/>
  <c r="I284" i="32"/>
  <c r="D66" i="4" s="1"/>
  <c r="M66" i="4" s="1"/>
  <c r="O225" i="32"/>
  <c r="G7" i="4" s="1"/>
  <c r="P7" i="4" s="1"/>
  <c r="Q232" i="32"/>
  <c r="H14" i="4" s="1"/>
  <c r="Q14" i="4" s="1"/>
  <c r="E232" i="32"/>
  <c r="C14" i="5" s="1"/>
  <c r="L14" i="5" s="1"/>
  <c r="N236" i="32"/>
  <c r="G18" i="5" s="1"/>
  <c r="P18" i="5" s="1"/>
  <c r="L237" i="32"/>
  <c r="F19" i="5" s="1"/>
  <c r="O19" i="5" s="1"/>
  <c r="K237" i="32"/>
  <c r="E19" i="4" s="1"/>
  <c r="N19" i="4" s="1"/>
  <c r="J238" i="32"/>
  <c r="E20" i="5" s="1"/>
  <c r="N20" i="5" s="1"/>
  <c r="I238" i="32"/>
  <c r="D20" i="4" s="1"/>
  <c r="M20" i="4" s="1"/>
  <c r="G239" i="32"/>
  <c r="C21" i="4" s="1"/>
  <c r="L21" i="4" s="1"/>
  <c r="H239" i="32"/>
  <c r="D21" i="5" s="1"/>
  <c r="M21" i="5" s="1"/>
  <c r="D240" i="32"/>
  <c r="B22" i="4" s="1"/>
  <c r="K22" i="4" s="1"/>
  <c r="E240" i="32"/>
  <c r="C22" i="5" s="1"/>
  <c r="L22" i="5" s="1"/>
  <c r="R242" i="32"/>
  <c r="I24" i="5" s="1"/>
  <c r="R24" i="5" s="1"/>
  <c r="Q242" i="32"/>
  <c r="H24" i="4" s="1"/>
  <c r="Q24" i="4" s="1"/>
  <c r="P243" i="32"/>
  <c r="H25" i="5" s="1"/>
  <c r="Q25" i="5" s="1"/>
  <c r="O243" i="32"/>
  <c r="G25" i="4" s="1"/>
  <c r="P25" i="4" s="1"/>
  <c r="N244" i="32"/>
  <c r="G26" i="5" s="1"/>
  <c r="P26" i="5" s="1"/>
  <c r="L245" i="32"/>
  <c r="F27" i="5" s="1"/>
  <c r="O27" i="5" s="1"/>
  <c r="K245" i="32"/>
  <c r="E27" i="4" s="1"/>
  <c r="N27" i="4" s="1"/>
  <c r="J246" i="32"/>
  <c r="E28" i="5" s="1"/>
  <c r="N28" i="5" s="1"/>
  <c r="I246" i="32"/>
  <c r="D28" i="4" s="1"/>
  <c r="M28" i="4" s="1"/>
  <c r="H247" i="32"/>
  <c r="D29" i="5" s="1"/>
  <c r="M29" i="5" s="1"/>
  <c r="G247" i="32"/>
  <c r="C29" i="4" s="1"/>
  <c r="L29" i="4" s="1"/>
  <c r="E248" i="32"/>
  <c r="C30" i="5" s="1"/>
  <c r="L30" i="5" s="1"/>
  <c r="D248" i="32"/>
  <c r="B30" i="4" s="1"/>
  <c r="K30" i="4" s="1"/>
  <c r="P251" i="32"/>
  <c r="H33" i="5" s="1"/>
  <c r="Q33" i="5" s="1"/>
  <c r="O251" i="32"/>
  <c r="G33" i="4" s="1"/>
  <c r="P33" i="4" s="1"/>
  <c r="N252" i="32"/>
  <c r="G34" i="5" s="1"/>
  <c r="P34" i="5" s="1"/>
  <c r="M252" i="32"/>
  <c r="F34" i="4" s="1"/>
  <c r="O34" i="4" s="1"/>
  <c r="L253" i="32"/>
  <c r="F35" i="5" s="1"/>
  <c r="O35" i="5" s="1"/>
  <c r="K253" i="32"/>
  <c r="E35" i="4" s="1"/>
  <c r="N35" i="4" s="1"/>
  <c r="J254" i="32"/>
  <c r="E36" i="5" s="1"/>
  <c r="N36" i="5" s="1"/>
  <c r="I254" i="32"/>
  <c r="D36" i="4" s="1"/>
  <c r="M36" i="4" s="1"/>
  <c r="H255" i="32"/>
  <c r="D37" i="5" s="1"/>
  <c r="M37" i="5" s="1"/>
  <c r="G255" i="32"/>
  <c r="C37" i="4" s="1"/>
  <c r="L37" i="4" s="1"/>
  <c r="E256" i="32"/>
  <c r="C38" i="5" s="1"/>
  <c r="L38" i="5" s="1"/>
  <c r="D256" i="32"/>
  <c r="B38" i="4" s="1"/>
  <c r="K38" i="4" s="1"/>
  <c r="R258" i="32"/>
  <c r="I40" i="5" s="1"/>
  <c r="R40" i="5" s="1"/>
  <c r="Q258" i="32"/>
  <c r="H40" i="4" s="1"/>
  <c r="Q40" i="4" s="1"/>
  <c r="P259" i="32"/>
  <c r="H41" i="5" s="1"/>
  <c r="Q41" i="5" s="1"/>
  <c r="O259" i="32"/>
  <c r="G41" i="4" s="1"/>
  <c r="P41" i="4" s="1"/>
  <c r="N260" i="32"/>
  <c r="G42" i="5" s="1"/>
  <c r="P42" i="5" s="1"/>
  <c r="M260" i="32"/>
  <c r="F42" i="4" s="1"/>
  <c r="O42" i="4" s="1"/>
  <c r="L261" i="32"/>
  <c r="F43" i="5" s="1"/>
  <c r="O43" i="5" s="1"/>
  <c r="K261" i="32"/>
  <c r="E43" i="4" s="1"/>
  <c r="N43" i="4" s="1"/>
  <c r="J262" i="32"/>
  <c r="E44" i="5" s="1"/>
  <c r="N44" i="5" s="1"/>
  <c r="I262" i="32"/>
  <c r="D44" i="4" s="1"/>
  <c r="M44" i="4" s="1"/>
  <c r="H263" i="32"/>
  <c r="D45" i="5" s="1"/>
  <c r="M45" i="5" s="1"/>
  <c r="G263" i="32"/>
  <c r="C45" i="4" s="1"/>
  <c r="L45" i="4" s="1"/>
  <c r="E264" i="32"/>
  <c r="C46" i="5" s="1"/>
  <c r="L46" i="5" s="1"/>
  <c r="D264" i="32"/>
  <c r="B46" i="4" s="1"/>
  <c r="K46" i="4" s="1"/>
  <c r="R266" i="32"/>
  <c r="I48" i="5" s="1"/>
  <c r="R48" i="5" s="1"/>
  <c r="Q266" i="32"/>
  <c r="H48" i="4" s="1"/>
  <c r="Q48" i="4" s="1"/>
  <c r="P267" i="32"/>
  <c r="H49" i="5" s="1"/>
  <c r="Q49" i="5" s="1"/>
  <c r="O267" i="32"/>
  <c r="G49" i="4" s="1"/>
  <c r="P49" i="4" s="1"/>
  <c r="N268" i="32"/>
  <c r="G50" i="5" s="1"/>
  <c r="P50" i="5" s="1"/>
  <c r="M268" i="32"/>
  <c r="F50" i="4" s="1"/>
  <c r="O50" i="4" s="1"/>
  <c r="L269" i="32"/>
  <c r="F51" i="5" s="1"/>
  <c r="O51" i="5" s="1"/>
  <c r="K269" i="32"/>
  <c r="E51" i="4" s="1"/>
  <c r="N51" i="4" s="1"/>
  <c r="J270" i="32"/>
  <c r="E52" i="5" s="1"/>
  <c r="N52" i="5" s="1"/>
  <c r="I270" i="32"/>
  <c r="D52" i="4" s="1"/>
  <c r="M52" i="4" s="1"/>
  <c r="H271" i="32"/>
  <c r="D53" i="5" s="1"/>
  <c r="M53" i="5" s="1"/>
  <c r="G271" i="32"/>
  <c r="C53" i="4" s="1"/>
  <c r="L53" i="4" s="1"/>
  <c r="E272" i="32"/>
  <c r="C54" i="5" s="1"/>
  <c r="L54" i="5" s="1"/>
  <c r="D272" i="32"/>
  <c r="B54" i="4" s="1"/>
  <c r="K54" i="4" s="1"/>
  <c r="R274" i="32"/>
  <c r="I56" i="5" s="1"/>
  <c r="R56" i="5" s="1"/>
  <c r="Q274" i="32"/>
  <c r="H56" i="4" s="1"/>
  <c r="Q56" i="4" s="1"/>
  <c r="P275" i="32"/>
  <c r="H57" i="5" s="1"/>
  <c r="Q57" i="5" s="1"/>
  <c r="O275" i="32"/>
  <c r="G57" i="4" s="1"/>
  <c r="P57" i="4" s="1"/>
  <c r="N276" i="32"/>
  <c r="G58" i="5" s="1"/>
  <c r="P58" i="5" s="1"/>
  <c r="M276" i="32"/>
  <c r="F58" i="4" s="1"/>
  <c r="O58" i="4" s="1"/>
  <c r="K277" i="32"/>
  <c r="E59" i="4" s="1"/>
  <c r="N59" i="4" s="1"/>
  <c r="L277" i="32"/>
  <c r="F59" i="5" s="1"/>
  <c r="O59" i="5" s="1"/>
  <c r="J278" i="32"/>
  <c r="E60" i="5" s="1"/>
  <c r="N60" i="5" s="1"/>
  <c r="I278" i="32"/>
  <c r="D60" i="4" s="1"/>
  <c r="M60" i="4" s="1"/>
  <c r="H279" i="32"/>
  <c r="D61" i="5" s="1"/>
  <c r="M61" i="5" s="1"/>
  <c r="G279" i="32"/>
  <c r="C61" i="4" s="1"/>
  <c r="L61" i="4" s="1"/>
  <c r="E280" i="32"/>
  <c r="C62" i="5" s="1"/>
  <c r="L62" i="5" s="1"/>
  <c r="D280" i="32"/>
  <c r="B62" i="4" s="1"/>
  <c r="K62" i="4" s="1"/>
  <c r="R282" i="32"/>
  <c r="I64" i="5" s="1"/>
  <c r="R64" i="5" s="1"/>
  <c r="Q282" i="32"/>
  <c r="H64" i="4" s="1"/>
  <c r="Q64" i="4" s="1"/>
  <c r="P283" i="32"/>
  <c r="H65" i="5" s="1"/>
  <c r="Q65" i="5" s="1"/>
  <c r="O283" i="32"/>
  <c r="G65" i="4" s="1"/>
  <c r="P65" i="4" s="1"/>
  <c r="N284" i="32"/>
  <c r="G66" i="5" s="1"/>
  <c r="P66" i="5" s="1"/>
  <c r="M284" i="32"/>
  <c r="F66" i="4" s="1"/>
  <c r="O66" i="4" s="1"/>
  <c r="Q221" i="32"/>
  <c r="H3" i="4" s="1"/>
  <c r="Q3" i="4" s="1"/>
  <c r="K223" i="32"/>
  <c r="E5" i="4" s="1"/>
  <c r="N5" i="4" s="1"/>
  <c r="I224" i="32"/>
  <c r="D6" i="4" s="1"/>
  <c r="M6" i="4" s="1"/>
  <c r="I225" i="32"/>
  <c r="D7" i="4" s="1"/>
  <c r="M7" i="4" s="1"/>
  <c r="O229" i="32"/>
  <c r="G11" i="4" s="1"/>
  <c r="P11" i="4" s="1"/>
  <c r="K249" i="32"/>
  <c r="E31" i="4" s="1"/>
  <c r="N31" i="4" s="1"/>
  <c r="D252" i="32"/>
  <c r="B34" i="4" s="1"/>
  <c r="K34" i="4" s="1"/>
  <c r="R227" i="32"/>
  <c r="I9" i="5" s="1"/>
  <c r="R9" i="5" s="1"/>
  <c r="O228" i="32"/>
  <c r="G10" i="4" s="1"/>
  <c r="P10" i="4" s="1"/>
  <c r="N229" i="32"/>
  <c r="G11" i="5" s="1"/>
  <c r="P11" i="5" s="1"/>
  <c r="K230" i="32"/>
  <c r="E12" i="4" s="1"/>
  <c r="N12" i="4" s="1"/>
  <c r="L164" i="32"/>
  <c r="S234" i="32" s="1"/>
  <c r="B16" i="8" s="1"/>
  <c r="R235" i="32"/>
  <c r="I17" i="5" s="1"/>
  <c r="R17" i="5" s="1"/>
  <c r="Q235" i="32"/>
  <c r="H17" i="4" s="1"/>
  <c r="Q17" i="4" s="1"/>
  <c r="P236" i="32"/>
  <c r="H18" i="5" s="1"/>
  <c r="Q18" i="5" s="1"/>
  <c r="O236" i="32"/>
  <c r="G18" i="4" s="1"/>
  <c r="P18" i="4" s="1"/>
  <c r="N237" i="32"/>
  <c r="G19" i="5" s="1"/>
  <c r="P19" i="5" s="1"/>
  <c r="M237" i="32"/>
  <c r="F19" i="4" s="1"/>
  <c r="O19" i="4" s="1"/>
  <c r="K238" i="32"/>
  <c r="E20" i="4" s="1"/>
  <c r="N20" i="4" s="1"/>
  <c r="L238" i="32"/>
  <c r="F20" i="5" s="1"/>
  <c r="O20" i="5" s="1"/>
  <c r="I239" i="32"/>
  <c r="D21" i="4" s="1"/>
  <c r="M21" i="4" s="1"/>
  <c r="J239" i="32"/>
  <c r="E21" i="5" s="1"/>
  <c r="N21" i="5" s="1"/>
  <c r="H240" i="32"/>
  <c r="D22" i="5" s="1"/>
  <c r="M22" i="5" s="1"/>
  <c r="G240" i="32"/>
  <c r="C22" i="4" s="1"/>
  <c r="L22" i="4" s="1"/>
  <c r="E241" i="32"/>
  <c r="C23" i="5" s="1"/>
  <c r="L23" i="5" s="1"/>
  <c r="S23" i="5" s="1"/>
  <c r="D241" i="32"/>
  <c r="B23" i="4" s="1"/>
  <c r="K23" i="4" s="1"/>
  <c r="L172" i="32"/>
  <c r="T242" i="32" s="1"/>
  <c r="R243" i="32"/>
  <c r="I25" i="5" s="1"/>
  <c r="R25" i="5" s="1"/>
  <c r="Q243" i="32"/>
  <c r="H25" i="4" s="1"/>
  <c r="Q25" i="4" s="1"/>
  <c r="P244" i="32"/>
  <c r="H26" i="5" s="1"/>
  <c r="Q26" i="5" s="1"/>
  <c r="O244" i="32"/>
  <c r="G26" i="4" s="1"/>
  <c r="P26" i="4" s="1"/>
  <c r="N245" i="32"/>
  <c r="G27" i="5" s="1"/>
  <c r="P27" i="5" s="1"/>
  <c r="M245" i="32"/>
  <c r="F27" i="4" s="1"/>
  <c r="O27" i="4" s="1"/>
  <c r="K246" i="32"/>
  <c r="E28" i="4" s="1"/>
  <c r="N28" i="4" s="1"/>
  <c r="L246" i="32"/>
  <c r="F28" i="5" s="1"/>
  <c r="O28" i="5" s="1"/>
  <c r="I247" i="32"/>
  <c r="D29" i="4" s="1"/>
  <c r="M29" i="4" s="1"/>
  <c r="H248" i="32"/>
  <c r="D30" i="5" s="1"/>
  <c r="M30" i="5" s="1"/>
  <c r="G248" i="32"/>
  <c r="C30" i="4" s="1"/>
  <c r="L30" i="4" s="1"/>
  <c r="E249" i="32"/>
  <c r="C31" i="5" s="1"/>
  <c r="L31" i="5" s="1"/>
  <c r="D249" i="32"/>
  <c r="B31" i="4" s="1"/>
  <c r="K31" i="4" s="1"/>
  <c r="L180" i="32"/>
  <c r="C250" i="32" s="1"/>
  <c r="R251" i="32"/>
  <c r="I33" i="5" s="1"/>
  <c r="R33" i="5" s="1"/>
  <c r="Q251" i="32"/>
  <c r="H33" i="4" s="1"/>
  <c r="Q33" i="4" s="1"/>
  <c r="P252" i="32"/>
  <c r="H34" i="5" s="1"/>
  <c r="Q34" i="5" s="1"/>
  <c r="O252" i="32"/>
  <c r="G34" i="4" s="1"/>
  <c r="P34" i="4" s="1"/>
  <c r="N253" i="32"/>
  <c r="G35" i="5" s="1"/>
  <c r="P35" i="5" s="1"/>
  <c r="M253" i="32"/>
  <c r="F35" i="4" s="1"/>
  <c r="O35" i="4" s="1"/>
  <c r="K254" i="32"/>
  <c r="E36" i="4" s="1"/>
  <c r="N36" i="4" s="1"/>
  <c r="L254" i="32"/>
  <c r="F36" i="5" s="1"/>
  <c r="O36" i="5" s="1"/>
  <c r="I255" i="32"/>
  <c r="D37" i="4" s="1"/>
  <c r="M37" i="4" s="1"/>
  <c r="D257" i="32"/>
  <c r="B39" i="4" s="1"/>
  <c r="K39" i="4" s="1"/>
  <c r="L188" i="32"/>
  <c r="F258" i="32" s="1"/>
  <c r="B40" i="7" s="1"/>
  <c r="R259" i="32"/>
  <c r="I41" i="5" s="1"/>
  <c r="R41" i="5" s="1"/>
  <c r="Q259" i="32"/>
  <c r="H41" i="4" s="1"/>
  <c r="Q41" i="4" s="1"/>
  <c r="P260" i="32"/>
  <c r="H42" i="5" s="1"/>
  <c r="Q42" i="5" s="1"/>
  <c r="O260" i="32"/>
  <c r="G42" i="4" s="1"/>
  <c r="P42" i="4" s="1"/>
  <c r="N261" i="32"/>
  <c r="G43" i="5" s="1"/>
  <c r="P43" i="5" s="1"/>
  <c r="M261" i="32"/>
  <c r="F43" i="4" s="1"/>
  <c r="O43" i="4" s="1"/>
  <c r="K262" i="32"/>
  <c r="E44" i="4" s="1"/>
  <c r="N44" i="4" s="1"/>
  <c r="L262" i="32"/>
  <c r="F44" i="5" s="1"/>
  <c r="O44" i="5" s="1"/>
  <c r="J263" i="32"/>
  <c r="E45" i="5" s="1"/>
  <c r="N45" i="5" s="1"/>
  <c r="I263" i="32"/>
  <c r="D45" i="4" s="1"/>
  <c r="M45" i="4" s="1"/>
  <c r="H264" i="32"/>
  <c r="D46" i="5" s="1"/>
  <c r="M46" i="5" s="1"/>
  <c r="G264" i="32"/>
  <c r="C46" i="4" s="1"/>
  <c r="L46" i="4" s="1"/>
  <c r="L196" i="32"/>
  <c r="T266" i="32" s="1"/>
  <c r="R267" i="32"/>
  <c r="I49" i="5" s="1"/>
  <c r="R49" i="5" s="1"/>
  <c r="Q267" i="32"/>
  <c r="H49" i="4" s="1"/>
  <c r="Q49" i="4" s="1"/>
  <c r="P268" i="32"/>
  <c r="H50" i="5" s="1"/>
  <c r="Q50" i="5" s="1"/>
  <c r="O268" i="32"/>
  <c r="G50" i="4" s="1"/>
  <c r="P50" i="4" s="1"/>
  <c r="N269" i="32"/>
  <c r="G51" i="5" s="1"/>
  <c r="P51" i="5" s="1"/>
  <c r="M269" i="32"/>
  <c r="F51" i="4" s="1"/>
  <c r="O51" i="4" s="1"/>
  <c r="L270" i="32"/>
  <c r="F52" i="5" s="1"/>
  <c r="O52" i="5" s="1"/>
  <c r="K270" i="32"/>
  <c r="E52" i="4" s="1"/>
  <c r="N52" i="4" s="1"/>
  <c r="I271" i="32"/>
  <c r="D53" i="4" s="1"/>
  <c r="M53" i="4" s="1"/>
  <c r="J271" i="32"/>
  <c r="E53" i="5" s="1"/>
  <c r="N53" i="5" s="1"/>
  <c r="H272" i="32"/>
  <c r="D54" i="5" s="1"/>
  <c r="M54" i="5" s="1"/>
  <c r="G272" i="32"/>
  <c r="C54" i="4" s="1"/>
  <c r="L54" i="4" s="1"/>
  <c r="E273" i="32"/>
  <c r="C55" i="5" s="1"/>
  <c r="L55" i="5" s="1"/>
  <c r="D273" i="32"/>
  <c r="B55" i="4" s="1"/>
  <c r="K55" i="4" s="1"/>
  <c r="Q275" i="32"/>
  <c r="H57" i="4" s="1"/>
  <c r="Q57" i="4" s="1"/>
  <c r="P276" i="32"/>
  <c r="H58" i="5" s="1"/>
  <c r="Q58" i="5" s="1"/>
  <c r="O276" i="32"/>
  <c r="G58" i="4" s="1"/>
  <c r="P58" i="4" s="1"/>
  <c r="N277" i="32"/>
  <c r="G59" i="5" s="1"/>
  <c r="P59" i="5" s="1"/>
  <c r="M277" i="32"/>
  <c r="F59" i="4" s="1"/>
  <c r="O59" i="4" s="1"/>
  <c r="L278" i="32"/>
  <c r="F60" i="5" s="1"/>
  <c r="O60" i="5" s="1"/>
  <c r="K278" i="32"/>
  <c r="E60" i="4" s="1"/>
  <c r="N60" i="4" s="1"/>
  <c r="J279" i="32"/>
  <c r="E61" i="5" s="1"/>
  <c r="N61" i="5" s="1"/>
  <c r="I279" i="32"/>
  <c r="D61" i="4" s="1"/>
  <c r="M61" i="4" s="1"/>
  <c r="H280" i="32"/>
  <c r="D62" i="5" s="1"/>
  <c r="M62" i="5" s="1"/>
  <c r="G280" i="32"/>
  <c r="C62" i="4" s="1"/>
  <c r="L62" i="4" s="1"/>
  <c r="E281" i="32"/>
  <c r="C63" i="5" s="1"/>
  <c r="L63" i="5" s="1"/>
  <c r="D281" i="32"/>
  <c r="B63" i="4" s="1"/>
  <c r="K63" i="4" s="1"/>
  <c r="Q283" i="32"/>
  <c r="H65" i="4" s="1"/>
  <c r="Q65" i="4" s="1"/>
  <c r="R283" i="32"/>
  <c r="I65" i="5" s="1"/>
  <c r="R65" i="5" s="1"/>
  <c r="P284" i="32"/>
  <c r="H66" i="5" s="1"/>
  <c r="Q66" i="5" s="1"/>
  <c r="O284" i="32"/>
  <c r="G66" i="4" s="1"/>
  <c r="P66" i="4" s="1"/>
  <c r="O222" i="32"/>
  <c r="G4" i="4" s="1"/>
  <c r="P4" i="4" s="1"/>
  <c r="Q227" i="32"/>
  <c r="H9" i="4" s="1"/>
  <c r="Q9" i="4" s="1"/>
  <c r="J228" i="32"/>
  <c r="E10" i="5" s="1"/>
  <c r="N10" i="5" s="1"/>
  <c r="D233" i="32"/>
  <c r="B15" i="4" s="1"/>
  <c r="K15" i="4" s="1"/>
  <c r="M244" i="32"/>
  <c r="F26" i="4" s="1"/>
  <c r="O26" i="4" s="1"/>
  <c r="H225" i="32"/>
  <c r="D7" i="5" s="1"/>
  <c r="M7" i="5" s="1"/>
  <c r="E226" i="32"/>
  <c r="C8" i="5" s="1"/>
  <c r="L8" i="5" s="1"/>
  <c r="Q228" i="32"/>
  <c r="H10" i="4" s="1"/>
  <c r="Q10" i="4" s="1"/>
  <c r="J232" i="32"/>
  <c r="E14" i="5" s="1"/>
  <c r="N14" i="5" s="1"/>
  <c r="H233" i="32"/>
  <c r="D15" i="5" s="1"/>
  <c r="M15" i="5" s="1"/>
  <c r="G233" i="32"/>
  <c r="C15" i="4" s="1"/>
  <c r="L15" i="4" s="1"/>
  <c r="E234" i="32"/>
  <c r="C16" i="5" s="1"/>
  <c r="L16" i="5" s="1"/>
  <c r="D234" i="32"/>
  <c r="B16" i="4" s="1"/>
  <c r="K16" i="4" s="1"/>
  <c r="Q236" i="32"/>
  <c r="H18" i="4" s="1"/>
  <c r="Q18" i="4" s="1"/>
  <c r="P237" i="32"/>
  <c r="H19" i="5" s="1"/>
  <c r="Q19" i="5" s="1"/>
  <c r="O237" i="32"/>
  <c r="G19" i="4" s="1"/>
  <c r="P19" i="4" s="1"/>
  <c r="M238" i="32"/>
  <c r="F20" i="4" s="1"/>
  <c r="O20" i="4" s="1"/>
  <c r="K239" i="32"/>
  <c r="E21" i="4" s="1"/>
  <c r="N21" i="4" s="1"/>
  <c r="J240" i="32"/>
  <c r="E22" i="5" s="1"/>
  <c r="N22" i="5" s="1"/>
  <c r="I240" i="32"/>
  <c r="D22" i="4" s="1"/>
  <c r="M22" i="4" s="1"/>
  <c r="G241" i="32"/>
  <c r="C23" i="4" s="1"/>
  <c r="L23" i="4" s="1"/>
  <c r="H241" i="32"/>
  <c r="D23" i="5" s="1"/>
  <c r="M23" i="5" s="1"/>
  <c r="E242" i="32"/>
  <c r="C24" i="5" s="1"/>
  <c r="L24" i="5" s="1"/>
  <c r="D242" i="32"/>
  <c r="B24" i="4" s="1"/>
  <c r="K24" i="4" s="1"/>
  <c r="Q244" i="32"/>
  <c r="H26" i="4" s="1"/>
  <c r="Q26" i="4" s="1"/>
  <c r="R244" i="32"/>
  <c r="I26" i="5" s="1"/>
  <c r="R26" i="5" s="1"/>
  <c r="M246" i="32"/>
  <c r="F28" i="4" s="1"/>
  <c r="O28" i="4" s="1"/>
  <c r="N246" i="32"/>
  <c r="G28" i="5" s="1"/>
  <c r="P28" i="5" s="1"/>
  <c r="L247" i="32"/>
  <c r="F29" i="5" s="1"/>
  <c r="O29" i="5" s="1"/>
  <c r="J248" i="32"/>
  <c r="E30" i="5" s="1"/>
  <c r="N30" i="5" s="1"/>
  <c r="I248" i="32"/>
  <c r="D30" i="4" s="1"/>
  <c r="M30" i="4" s="1"/>
  <c r="H249" i="32"/>
  <c r="D31" i="5" s="1"/>
  <c r="M31" i="5" s="1"/>
  <c r="G249" i="32"/>
  <c r="C31" i="4" s="1"/>
  <c r="L31" i="4" s="1"/>
  <c r="E250" i="32"/>
  <c r="C32" i="5" s="1"/>
  <c r="L32" i="5" s="1"/>
  <c r="Q252" i="32"/>
  <c r="H34" i="4" s="1"/>
  <c r="Q34" i="4" s="1"/>
  <c r="R252" i="32"/>
  <c r="I34" i="5" s="1"/>
  <c r="R34" i="5" s="1"/>
  <c r="O253" i="32"/>
  <c r="G35" i="4" s="1"/>
  <c r="P35" i="4" s="1"/>
  <c r="L255" i="32"/>
  <c r="F37" i="5" s="1"/>
  <c r="O37" i="5" s="1"/>
  <c r="J256" i="32"/>
  <c r="E38" i="5" s="1"/>
  <c r="N38" i="5" s="1"/>
  <c r="I256" i="32"/>
  <c r="D38" i="4" s="1"/>
  <c r="M38" i="4" s="1"/>
  <c r="H257" i="32"/>
  <c r="D39" i="5" s="1"/>
  <c r="M39" i="5" s="1"/>
  <c r="G257" i="32"/>
  <c r="C39" i="4" s="1"/>
  <c r="L39" i="4" s="1"/>
  <c r="E258" i="32"/>
  <c r="C40" i="5" s="1"/>
  <c r="L40" i="5" s="1"/>
  <c r="D258" i="32"/>
  <c r="B40" i="4" s="1"/>
  <c r="K40" i="4" s="1"/>
  <c r="Q260" i="32"/>
  <c r="H42" i="4" s="1"/>
  <c r="Q42" i="4" s="1"/>
  <c r="O261" i="32"/>
  <c r="G43" i="4" s="1"/>
  <c r="P43" i="4" s="1"/>
  <c r="N262" i="32"/>
  <c r="G44" i="5" s="1"/>
  <c r="P44" i="5" s="1"/>
  <c r="M262" i="32"/>
  <c r="F44" i="4" s="1"/>
  <c r="O44" i="4" s="1"/>
  <c r="L263" i="32"/>
  <c r="F45" i="5" s="1"/>
  <c r="O45" i="5" s="1"/>
  <c r="K263" i="32"/>
  <c r="E45" i="4" s="1"/>
  <c r="N45" i="4" s="1"/>
  <c r="J264" i="32"/>
  <c r="E46" i="5" s="1"/>
  <c r="N46" i="5" s="1"/>
  <c r="I264" i="32"/>
  <c r="D46" i="4" s="1"/>
  <c r="M46" i="4" s="1"/>
  <c r="H265" i="32"/>
  <c r="D47" i="5" s="1"/>
  <c r="M47" i="5" s="1"/>
  <c r="G265" i="32"/>
  <c r="C47" i="4" s="1"/>
  <c r="L47" i="4" s="1"/>
  <c r="E266" i="32"/>
  <c r="C48" i="5" s="1"/>
  <c r="L48" i="5" s="1"/>
  <c r="D266" i="32"/>
  <c r="B48" i="4" s="1"/>
  <c r="K48" i="4" s="1"/>
  <c r="Q268" i="32"/>
  <c r="H50" i="4" s="1"/>
  <c r="Q50" i="4" s="1"/>
  <c r="R268" i="32"/>
  <c r="I50" i="5" s="1"/>
  <c r="R50" i="5" s="1"/>
  <c r="N270" i="32"/>
  <c r="G52" i="5" s="1"/>
  <c r="P52" i="5" s="1"/>
  <c r="M270" i="32"/>
  <c r="F52" i="4" s="1"/>
  <c r="O52" i="4" s="1"/>
  <c r="L271" i="32"/>
  <c r="F53" i="5" s="1"/>
  <c r="O53" i="5" s="1"/>
  <c r="K271" i="32"/>
  <c r="E53" i="4" s="1"/>
  <c r="N53" i="4" s="1"/>
  <c r="J272" i="32"/>
  <c r="E54" i="5" s="1"/>
  <c r="N54" i="5" s="1"/>
  <c r="I272" i="32"/>
  <c r="D54" i="4" s="1"/>
  <c r="M54" i="4" s="1"/>
  <c r="G273" i="32"/>
  <c r="C55" i="4" s="1"/>
  <c r="L55" i="4" s="1"/>
  <c r="H273" i="32"/>
  <c r="D55" i="5" s="1"/>
  <c r="M55" i="5" s="1"/>
  <c r="D274" i="32"/>
  <c r="B56" i="4" s="1"/>
  <c r="K56" i="4" s="1"/>
  <c r="E274" i="32"/>
  <c r="C56" i="5" s="1"/>
  <c r="L56" i="5" s="1"/>
  <c r="R276" i="32"/>
  <c r="I58" i="5" s="1"/>
  <c r="R58" i="5" s="1"/>
  <c r="Q276" i="32"/>
  <c r="H58" i="4" s="1"/>
  <c r="Q58" i="4" s="1"/>
  <c r="P277" i="32"/>
  <c r="H59" i="5" s="1"/>
  <c r="Q59" i="5" s="1"/>
  <c r="O277" i="32"/>
  <c r="G59" i="4" s="1"/>
  <c r="P59" i="4" s="1"/>
  <c r="N278" i="32"/>
  <c r="G60" i="5" s="1"/>
  <c r="P60" i="5" s="1"/>
  <c r="M278" i="32"/>
  <c r="F60" i="4" s="1"/>
  <c r="O60" i="4" s="1"/>
  <c r="L279" i="32"/>
  <c r="F61" i="5" s="1"/>
  <c r="O61" i="5" s="1"/>
  <c r="K279" i="32"/>
  <c r="E61" i="4" s="1"/>
  <c r="N61" i="4" s="1"/>
  <c r="J280" i="32"/>
  <c r="E62" i="5" s="1"/>
  <c r="N62" i="5" s="1"/>
  <c r="I280" i="32"/>
  <c r="D62" i="4" s="1"/>
  <c r="M62" i="4" s="1"/>
  <c r="G281" i="32"/>
  <c r="C63" i="4" s="1"/>
  <c r="L63" i="4" s="1"/>
  <c r="H281" i="32"/>
  <c r="D63" i="5" s="1"/>
  <c r="M63" i="5" s="1"/>
  <c r="D282" i="32"/>
  <c r="B64" i="4" s="1"/>
  <c r="K64" i="4" s="1"/>
  <c r="E282" i="32"/>
  <c r="C64" i="5" s="1"/>
  <c r="L64" i="5" s="1"/>
  <c r="R284" i="32"/>
  <c r="I66" i="5" s="1"/>
  <c r="R66" i="5" s="1"/>
  <c r="Q284" i="32"/>
  <c r="H66" i="4" s="1"/>
  <c r="Q66" i="4" s="1"/>
  <c r="M223" i="32"/>
  <c r="F5" i="4" s="1"/>
  <c r="O5" i="4" s="1"/>
  <c r="Q229" i="32"/>
  <c r="H11" i="4" s="1"/>
  <c r="Q11" i="4" s="1"/>
  <c r="L230" i="32"/>
  <c r="F12" i="5" s="1"/>
  <c r="O12" i="5" s="1"/>
  <c r="J247" i="32"/>
  <c r="E29" i="5" s="1"/>
  <c r="N29" i="5" s="1"/>
  <c r="G256" i="32"/>
  <c r="C38" i="4" s="1"/>
  <c r="L38" i="4" s="1"/>
  <c r="D265" i="32"/>
  <c r="B47" i="4" s="1"/>
  <c r="K47" i="4" s="1"/>
  <c r="O269" i="32"/>
  <c r="G51" i="4" s="1"/>
  <c r="P51" i="4" s="1"/>
  <c r="K224" i="32"/>
  <c r="E6" i="4" s="1"/>
  <c r="N6" i="4" s="1"/>
  <c r="P230" i="32"/>
  <c r="H12" i="5" s="1"/>
  <c r="Q12" i="5" s="1"/>
  <c r="N231" i="32"/>
  <c r="G13" i="5" s="1"/>
  <c r="P13" i="5" s="1"/>
  <c r="M231" i="32"/>
  <c r="F13" i="4" s="1"/>
  <c r="O13" i="4" s="1"/>
  <c r="K232" i="32"/>
  <c r="E14" i="4" s="1"/>
  <c r="N14" i="4" s="1"/>
  <c r="J233" i="32"/>
  <c r="E15" i="5" s="1"/>
  <c r="N15" i="5" s="1"/>
  <c r="G234" i="32"/>
  <c r="C16" i="4" s="1"/>
  <c r="L16" i="4" s="1"/>
  <c r="D235" i="32"/>
  <c r="B17" i="4" s="1"/>
  <c r="K17" i="4" s="1"/>
  <c r="P238" i="32"/>
  <c r="H20" i="5" s="1"/>
  <c r="Q20" i="5" s="1"/>
  <c r="N239" i="32"/>
  <c r="G21" i="5" s="1"/>
  <c r="P21" i="5" s="1"/>
  <c r="L240" i="32"/>
  <c r="F22" i="5" s="1"/>
  <c r="O22" i="5" s="1"/>
  <c r="I241" i="32"/>
  <c r="D23" i="4" s="1"/>
  <c r="M23" i="4" s="1"/>
  <c r="J241" i="32"/>
  <c r="E23" i="5" s="1"/>
  <c r="N23" i="5" s="1"/>
  <c r="G242" i="32"/>
  <c r="C24" i="4" s="1"/>
  <c r="L24" i="4" s="1"/>
  <c r="H242" i="32"/>
  <c r="D24" i="5" s="1"/>
  <c r="M24" i="5" s="1"/>
  <c r="E243" i="32"/>
  <c r="C25" i="5" s="1"/>
  <c r="L25" i="5" s="1"/>
  <c r="D243" i="32"/>
  <c r="B25" i="4" s="1"/>
  <c r="K25" i="4" s="1"/>
  <c r="R245" i="32"/>
  <c r="I27" i="5" s="1"/>
  <c r="R27" i="5" s="1"/>
  <c r="Q245" i="32"/>
  <c r="H27" i="4" s="1"/>
  <c r="Q27" i="4" s="1"/>
  <c r="O246" i="32"/>
  <c r="G28" i="4" s="1"/>
  <c r="P28" i="4" s="1"/>
  <c r="N247" i="32"/>
  <c r="G29" i="5" s="1"/>
  <c r="P29" i="5" s="1"/>
  <c r="M247" i="32"/>
  <c r="F29" i="4" s="1"/>
  <c r="O29" i="4" s="1"/>
  <c r="L248" i="32"/>
  <c r="F30" i="5" s="1"/>
  <c r="O30" i="5" s="1"/>
  <c r="K248" i="32"/>
  <c r="E30" i="4" s="1"/>
  <c r="N30" i="4" s="1"/>
  <c r="J249" i="32"/>
  <c r="E31" i="5" s="1"/>
  <c r="N31" i="5" s="1"/>
  <c r="I249" i="32"/>
  <c r="D31" i="4" s="1"/>
  <c r="M31" i="4" s="1"/>
  <c r="G250" i="32"/>
  <c r="C32" i="4" s="1"/>
  <c r="L32" i="4" s="1"/>
  <c r="H250" i="32"/>
  <c r="D32" i="5" s="1"/>
  <c r="M32" i="5" s="1"/>
  <c r="D251" i="32"/>
  <c r="B33" i="4" s="1"/>
  <c r="K33" i="4" s="1"/>
  <c r="E251" i="32"/>
  <c r="C33" i="5" s="1"/>
  <c r="L33" i="5" s="1"/>
  <c r="S33" i="5" s="1"/>
  <c r="R253" i="32"/>
  <c r="I35" i="5" s="1"/>
  <c r="R35" i="5" s="1"/>
  <c r="P254" i="32"/>
  <c r="H36" i="5" s="1"/>
  <c r="Q36" i="5" s="1"/>
  <c r="O254" i="32"/>
  <c r="G36" i="4" s="1"/>
  <c r="P36" i="4" s="1"/>
  <c r="N255" i="32"/>
  <c r="G37" i="5" s="1"/>
  <c r="P37" i="5" s="1"/>
  <c r="M255" i="32"/>
  <c r="F37" i="4" s="1"/>
  <c r="O37" i="4" s="1"/>
  <c r="L256" i="32"/>
  <c r="F38" i="5" s="1"/>
  <c r="O38" i="5" s="1"/>
  <c r="K256" i="32"/>
  <c r="E38" i="4" s="1"/>
  <c r="N38" i="4" s="1"/>
  <c r="J257" i="32"/>
  <c r="E39" i="5" s="1"/>
  <c r="N39" i="5" s="1"/>
  <c r="I257" i="32"/>
  <c r="D39" i="4" s="1"/>
  <c r="M39" i="4" s="1"/>
  <c r="G258" i="32"/>
  <c r="C40" i="4" s="1"/>
  <c r="L40" i="4" s="1"/>
  <c r="H258" i="32"/>
  <c r="D40" i="5" s="1"/>
  <c r="M40" i="5" s="1"/>
  <c r="D259" i="32"/>
  <c r="B41" i="4" s="1"/>
  <c r="K41" i="4" s="1"/>
  <c r="E259" i="32"/>
  <c r="C41" i="5" s="1"/>
  <c r="L41" i="5" s="1"/>
  <c r="R261" i="32"/>
  <c r="I43" i="5" s="1"/>
  <c r="R43" i="5" s="1"/>
  <c r="P262" i="32"/>
  <c r="H44" i="5" s="1"/>
  <c r="Q44" i="5" s="1"/>
  <c r="O262" i="32"/>
  <c r="G44" i="4" s="1"/>
  <c r="P44" i="4" s="1"/>
  <c r="N263" i="32"/>
  <c r="G45" i="5" s="1"/>
  <c r="P45" i="5" s="1"/>
  <c r="M263" i="32"/>
  <c r="F45" i="4" s="1"/>
  <c r="O45" i="4" s="1"/>
  <c r="L264" i="32"/>
  <c r="F46" i="5" s="1"/>
  <c r="O46" i="5" s="1"/>
  <c r="K264" i="32"/>
  <c r="E46" i="4" s="1"/>
  <c r="N46" i="4" s="1"/>
  <c r="J265" i="32"/>
  <c r="E47" i="5" s="1"/>
  <c r="N47" i="5" s="1"/>
  <c r="I265" i="32"/>
  <c r="D47" i="4" s="1"/>
  <c r="M47" i="4" s="1"/>
  <c r="G266" i="32"/>
  <c r="C48" i="4" s="1"/>
  <c r="L48" i="4" s="1"/>
  <c r="D267" i="32"/>
  <c r="B49" i="4" s="1"/>
  <c r="K49" i="4" s="1"/>
  <c r="E267" i="32"/>
  <c r="C49" i="5" s="1"/>
  <c r="L49" i="5" s="1"/>
  <c r="R269" i="32"/>
  <c r="I51" i="5" s="1"/>
  <c r="R51" i="5" s="1"/>
  <c r="Q269" i="32"/>
  <c r="H51" i="4" s="1"/>
  <c r="Q51" i="4" s="1"/>
  <c r="P270" i="32"/>
  <c r="H52" i="5" s="1"/>
  <c r="Q52" i="5" s="1"/>
  <c r="O270" i="32"/>
  <c r="G52" i="4" s="1"/>
  <c r="P52" i="4" s="1"/>
  <c r="M271" i="32"/>
  <c r="F53" i="4" s="1"/>
  <c r="O53" i="4" s="1"/>
  <c r="L272" i="32"/>
  <c r="F54" i="5" s="1"/>
  <c r="O54" i="5" s="1"/>
  <c r="J273" i="32"/>
  <c r="E55" i="5" s="1"/>
  <c r="N55" i="5" s="1"/>
  <c r="I273" i="32"/>
  <c r="D55" i="4" s="1"/>
  <c r="M55" i="4" s="1"/>
  <c r="H274" i="32"/>
  <c r="D56" i="5" s="1"/>
  <c r="M56" i="5" s="1"/>
  <c r="G274" i="32"/>
  <c r="C56" i="4" s="1"/>
  <c r="L56" i="4" s="1"/>
  <c r="E275" i="32"/>
  <c r="C57" i="5" s="1"/>
  <c r="L57" i="5" s="1"/>
  <c r="D275" i="32"/>
  <c r="B57" i="4" s="1"/>
  <c r="K57" i="4" s="1"/>
  <c r="R277" i="32"/>
  <c r="I59" i="5" s="1"/>
  <c r="R59" i="5" s="1"/>
  <c r="Q277" i="32"/>
  <c r="H59" i="4" s="1"/>
  <c r="Q59" i="4" s="1"/>
  <c r="P278" i="32"/>
  <c r="H60" i="5" s="1"/>
  <c r="Q60" i="5" s="1"/>
  <c r="O278" i="32"/>
  <c r="G60" i="4" s="1"/>
  <c r="P60" i="4" s="1"/>
  <c r="M279" i="32"/>
  <c r="F61" i="4" s="1"/>
  <c r="O61" i="4" s="1"/>
  <c r="N279" i="32"/>
  <c r="G61" i="5" s="1"/>
  <c r="P61" i="5" s="1"/>
  <c r="K280" i="32"/>
  <c r="E62" i="4" s="1"/>
  <c r="N62" i="4" s="1"/>
  <c r="J281" i="32"/>
  <c r="E63" i="5" s="1"/>
  <c r="N63" i="5" s="1"/>
  <c r="I281" i="32"/>
  <c r="D63" i="4" s="1"/>
  <c r="M63" i="4" s="1"/>
  <c r="H282" i="32"/>
  <c r="D64" i="5" s="1"/>
  <c r="M64" i="5" s="1"/>
  <c r="G282" i="32"/>
  <c r="C64" i="4" s="1"/>
  <c r="L64" i="4" s="1"/>
  <c r="E283" i="32"/>
  <c r="C65" i="5" s="1"/>
  <c r="L65" i="5" s="1"/>
  <c r="D283" i="32"/>
  <c r="B65" i="4" s="1"/>
  <c r="K65" i="4" s="1"/>
  <c r="O220" i="32"/>
  <c r="G2" i="4" s="1"/>
  <c r="P2" i="4" s="1"/>
  <c r="K227" i="32"/>
  <c r="E9" i="4" s="1"/>
  <c r="N9" i="4" s="1"/>
  <c r="G229" i="32"/>
  <c r="C11" i="4" s="1"/>
  <c r="L11" i="4" s="1"/>
  <c r="M230" i="32"/>
  <c r="F12" i="4" s="1"/>
  <c r="O12" i="4" s="1"/>
  <c r="N234" i="32"/>
  <c r="G16" i="5" s="1"/>
  <c r="P16" i="5" s="1"/>
  <c r="K247" i="32"/>
  <c r="E29" i="4" s="1"/>
  <c r="N29" i="4" s="1"/>
  <c r="D250" i="32"/>
  <c r="B32" i="4" s="1"/>
  <c r="K32" i="4" s="1"/>
  <c r="R260" i="32"/>
  <c r="I42" i="5" s="1"/>
  <c r="R42" i="5" s="1"/>
  <c r="R238" i="32"/>
  <c r="I20" i="5" s="1"/>
  <c r="R20" i="5" s="1"/>
  <c r="Q238" i="32"/>
  <c r="H20" i="4" s="1"/>
  <c r="Q20" i="4" s="1"/>
  <c r="O239" i="32"/>
  <c r="G21" i="4" s="1"/>
  <c r="P21" i="4" s="1"/>
  <c r="P239" i="32"/>
  <c r="H21" i="5" s="1"/>
  <c r="Q21" i="5" s="1"/>
  <c r="N240" i="32"/>
  <c r="G22" i="5" s="1"/>
  <c r="P22" i="5" s="1"/>
  <c r="I242" i="32"/>
  <c r="D24" i="4" s="1"/>
  <c r="M24" i="4" s="1"/>
  <c r="H243" i="32"/>
  <c r="D25" i="5" s="1"/>
  <c r="M25" i="5" s="1"/>
  <c r="G243" i="32"/>
  <c r="C25" i="4" s="1"/>
  <c r="L25" i="4" s="1"/>
  <c r="E244" i="32"/>
  <c r="C26" i="5" s="1"/>
  <c r="L26" i="5" s="1"/>
  <c r="D244" i="32"/>
  <c r="B26" i="4" s="1"/>
  <c r="K26" i="4" s="1"/>
  <c r="R246" i="32"/>
  <c r="I28" i="5" s="1"/>
  <c r="R28" i="5" s="1"/>
  <c r="P247" i="32"/>
  <c r="H29" i="5" s="1"/>
  <c r="Q29" i="5" s="1"/>
  <c r="O247" i="32"/>
  <c r="G29" i="4" s="1"/>
  <c r="P29" i="4" s="1"/>
  <c r="M248" i="32"/>
  <c r="F30" i="4" s="1"/>
  <c r="O30" i="4" s="1"/>
  <c r="N248" i="32"/>
  <c r="G30" i="5" s="1"/>
  <c r="P30" i="5" s="1"/>
  <c r="J250" i="32"/>
  <c r="E32" i="5" s="1"/>
  <c r="N32" i="5" s="1"/>
  <c r="I250" i="32"/>
  <c r="D32" i="4" s="1"/>
  <c r="M32" i="4" s="1"/>
  <c r="H251" i="32"/>
  <c r="D33" i="5" s="1"/>
  <c r="M33" i="5" s="1"/>
  <c r="G251" i="32"/>
  <c r="C33" i="4" s="1"/>
  <c r="L33" i="4" s="1"/>
  <c r="R254" i="32"/>
  <c r="I36" i="5" s="1"/>
  <c r="R36" i="5" s="1"/>
  <c r="Q254" i="32"/>
  <c r="H36" i="4" s="1"/>
  <c r="Q36" i="4" s="1"/>
  <c r="P255" i="32"/>
  <c r="H37" i="5" s="1"/>
  <c r="Q37" i="5" s="1"/>
  <c r="O255" i="32"/>
  <c r="G37" i="4" s="1"/>
  <c r="P37" i="4" s="1"/>
  <c r="M256" i="32"/>
  <c r="F38" i="4" s="1"/>
  <c r="O38" i="4" s="1"/>
  <c r="N256" i="32"/>
  <c r="G38" i="5" s="1"/>
  <c r="P38" i="5" s="1"/>
  <c r="L257" i="32"/>
  <c r="F39" i="5" s="1"/>
  <c r="O39" i="5" s="1"/>
  <c r="H259" i="32"/>
  <c r="D41" i="5" s="1"/>
  <c r="M41" i="5" s="1"/>
  <c r="G259" i="32"/>
  <c r="C41" i="4" s="1"/>
  <c r="L41" i="4" s="1"/>
  <c r="E260" i="32"/>
  <c r="C42" i="5" s="1"/>
  <c r="L42" i="5" s="1"/>
  <c r="D260" i="32"/>
  <c r="B42" i="4" s="1"/>
  <c r="K42" i="4" s="1"/>
  <c r="R262" i="32"/>
  <c r="I44" i="5" s="1"/>
  <c r="R44" i="5" s="1"/>
  <c r="Q262" i="32"/>
  <c r="H44" i="4" s="1"/>
  <c r="Q44" i="4" s="1"/>
  <c r="P263" i="32"/>
  <c r="H45" i="5" s="1"/>
  <c r="Q45" i="5" s="1"/>
  <c r="O263" i="32"/>
  <c r="G45" i="4" s="1"/>
  <c r="P45" i="4" s="1"/>
  <c r="M264" i="32"/>
  <c r="F46" i="4" s="1"/>
  <c r="O46" i="4" s="1"/>
  <c r="N264" i="32"/>
  <c r="G46" i="5" s="1"/>
  <c r="P46" i="5" s="1"/>
  <c r="L265" i="32"/>
  <c r="F47" i="5" s="1"/>
  <c r="O47" i="5" s="1"/>
  <c r="K265" i="32"/>
  <c r="E47" i="4" s="1"/>
  <c r="N47" i="4" s="1"/>
  <c r="J266" i="32"/>
  <c r="E48" i="5" s="1"/>
  <c r="N48" i="5" s="1"/>
  <c r="H267" i="32"/>
  <c r="D49" i="5" s="1"/>
  <c r="M49" i="5" s="1"/>
  <c r="E268" i="32"/>
  <c r="C50" i="5" s="1"/>
  <c r="L50" i="5" s="1"/>
  <c r="D268" i="32"/>
  <c r="B50" i="4" s="1"/>
  <c r="K50" i="4" s="1"/>
  <c r="R270" i="32"/>
  <c r="I52" i="5" s="1"/>
  <c r="R52" i="5" s="1"/>
  <c r="Q270" i="32"/>
  <c r="H52" i="4" s="1"/>
  <c r="Q52" i="4" s="1"/>
  <c r="P271" i="32"/>
  <c r="H53" i="5" s="1"/>
  <c r="Q53" i="5" s="1"/>
  <c r="O271" i="32"/>
  <c r="G53" i="4" s="1"/>
  <c r="P53" i="4" s="1"/>
  <c r="N272" i="32"/>
  <c r="G54" i="5" s="1"/>
  <c r="P54" i="5" s="1"/>
  <c r="M272" i="32"/>
  <c r="F54" i="4" s="1"/>
  <c r="O54" i="4" s="1"/>
  <c r="L273" i="32"/>
  <c r="F55" i="5" s="1"/>
  <c r="O55" i="5" s="1"/>
  <c r="K273" i="32"/>
  <c r="E55" i="4" s="1"/>
  <c r="N55" i="4" s="1"/>
  <c r="J274" i="32"/>
  <c r="E56" i="5" s="1"/>
  <c r="N56" i="5" s="1"/>
  <c r="I274" i="32"/>
  <c r="D56" i="4" s="1"/>
  <c r="M56" i="4" s="1"/>
  <c r="H275" i="32"/>
  <c r="D57" i="5" s="1"/>
  <c r="M57" i="5" s="1"/>
  <c r="G275" i="32"/>
  <c r="C57" i="4" s="1"/>
  <c r="L57" i="4" s="1"/>
  <c r="E276" i="32"/>
  <c r="C58" i="5" s="1"/>
  <c r="L58" i="5" s="1"/>
  <c r="D276" i="32"/>
  <c r="B58" i="4" s="1"/>
  <c r="K58" i="4" s="1"/>
  <c r="Q278" i="32"/>
  <c r="H60" i="4" s="1"/>
  <c r="Q60" i="4" s="1"/>
  <c r="R278" i="32"/>
  <c r="I60" i="5" s="1"/>
  <c r="R60" i="5" s="1"/>
  <c r="P279" i="32"/>
  <c r="H61" i="5" s="1"/>
  <c r="Q61" i="5" s="1"/>
  <c r="O279" i="32"/>
  <c r="G61" i="4" s="1"/>
  <c r="P61" i="4" s="1"/>
  <c r="N280" i="32"/>
  <c r="G62" i="5" s="1"/>
  <c r="P62" i="5" s="1"/>
  <c r="M280" i="32"/>
  <c r="F62" i="4" s="1"/>
  <c r="O62" i="4" s="1"/>
  <c r="L281" i="32"/>
  <c r="F63" i="5" s="1"/>
  <c r="O63" i="5" s="1"/>
  <c r="K281" i="32"/>
  <c r="E63" i="4" s="1"/>
  <c r="N63" i="4" s="1"/>
  <c r="J282" i="32"/>
  <c r="E64" i="5" s="1"/>
  <c r="N64" i="5" s="1"/>
  <c r="I282" i="32"/>
  <c r="D64" i="4" s="1"/>
  <c r="M64" i="4" s="1"/>
  <c r="H283" i="32"/>
  <c r="D65" i="5" s="1"/>
  <c r="M65" i="5" s="1"/>
  <c r="G283" i="32"/>
  <c r="C65" i="4" s="1"/>
  <c r="L65" i="4" s="1"/>
  <c r="E284" i="32"/>
  <c r="C66" i="5" s="1"/>
  <c r="L66" i="5" s="1"/>
  <c r="D284" i="32"/>
  <c r="B66" i="4" s="1"/>
  <c r="K66" i="4" s="1"/>
  <c r="I233" i="32"/>
  <c r="D15" i="4" s="1"/>
  <c r="M15" i="4" s="1"/>
  <c r="J236" i="32"/>
  <c r="E18" i="5" s="1"/>
  <c r="N18" i="5" s="1"/>
  <c r="L239" i="32"/>
  <c r="F21" i="5" s="1"/>
  <c r="O21" i="5" s="1"/>
  <c r="P253" i="32"/>
  <c r="H35" i="5" s="1"/>
  <c r="Q35" i="5" s="1"/>
  <c r="E257" i="32"/>
  <c r="C39" i="5" s="1"/>
  <c r="L39" i="5" s="1"/>
  <c r="P261" i="32"/>
  <c r="H43" i="5" s="1"/>
  <c r="Q43" i="5" s="1"/>
  <c r="S50" i="5" l="1"/>
  <c r="S26" i="5"/>
  <c r="S24" i="5"/>
  <c r="S38" i="5"/>
  <c r="S22" i="5"/>
  <c r="S61" i="5"/>
  <c r="S15" i="5"/>
  <c r="S35" i="5"/>
  <c r="S53" i="5"/>
  <c r="S11" i="5"/>
  <c r="S6" i="5"/>
  <c r="S42" i="5"/>
  <c r="S47" i="5"/>
  <c r="S48" i="5"/>
  <c r="S8" i="5"/>
  <c r="S31" i="5"/>
  <c r="S39" i="5"/>
  <c r="S41" i="5"/>
  <c r="S55" i="5"/>
  <c r="S14" i="5"/>
  <c r="S36" i="5"/>
  <c r="S51" i="5"/>
  <c r="S34" i="5"/>
  <c r="S43" i="5"/>
  <c r="S57" i="5"/>
  <c r="S46" i="5"/>
  <c r="S21" i="5"/>
  <c r="S29" i="5"/>
  <c r="S19" i="5"/>
  <c r="S66" i="5"/>
  <c r="S56" i="5"/>
  <c r="S16" i="5"/>
  <c r="S44" i="5"/>
  <c r="S59" i="5"/>
  <c r="S13" i="5"/>
  <c r="S9" i="5"/>
  <c r="S25" i="5"/>
  <c r="S40" i="5"/>
  <c r="S63" i="5"/>
  <c r="S54" i="5"/>
  <c r="S30" i="5"/>
  <c r="S52" i="5"/>
  <c r="S20" i="5"/>
  <c r="S37" i="5"/>
  <c r="S12" i="5"/>
  <c r="S62" i="5"/>
  <c r="S60" i="5"/>
  <c r="S17" i="5"/>
  <c r="S58" i="5"/>
  <c r="S65" i="5"/>
  <c r="S49" i="5"/>
  <c r="S64" i="5"/>
  <c r="S32" i="5"/>
  <c r="S45" i="5"/>
  <c r="S5" i="5"/>
  <c r="F225" i="33"/>
  <c r="C7" i="7" s="1"/>
  <c r="J7" i="7" s="1"/>
  <c r="S258" i="33"/>
  <c r="C40" i="8" s="1"/>
  <c r="J40" i="8" s="1"/>
  <c r="T261" i="33"/>
  <c r="T225" i="33"/>
  <c r="T233" i="33"/>
  <c r="F251" i="33"/>
  <c r="C33" i="7" s="1"/>
  <c r="J33" i="7" s="1"/>
  <c r="F235" i="33"/>
  <c r="C17" i="7" s="1"/>
  <c r="J17" i="7" s="1"/>
  <c r="F277" i="33"/>
  <c r="C59" i="7" s="1"/>
  <c r="J59" i="7" s="1"/>
  <c r="T258" i="33"/>
  <c r="C228" i="33"/>
  <c r="C10" i="2" s="1"/>
  <c r="J10" i="2" s="1"/>
  <c r="S225" i="33"/>
  <c r="C7" i="8" s="1"/>
  <c r="J7" i="8" s="1"/>
  <c r="T243" i="33"/>
  <c r="C245" i="33"/>
  <c r="C27" i="2" s="1"/>
  <c r="J27" i="2" s="1"/>
  <c r="C261" i="33"/>
  <c r="C43" i="2" s="1"/>
  <c r="J43" i="2" s="1"/>
  <c r="S261" i="33"/>
  <c r="C43" i="8" s="1"/>
  <c r="J43" i="8" s="1"/>
  <c r="S233" i="33"/>
  <c r="C15" i="8" s="1"/>
  <c r="J15" i="8" s="1"/>
  <c r="C241" i="33"/>
  <c r="C23" i="2" s="1"/>
  <c r="J23" i="2" s="1"/>
  <c r="F258" i="33"/>
  <c r="C40" i="7" s="1"/>
  <c r="J40" i="7" s="1"/>
  <c r="T235" i="33"/>
  <c r="F245" i="33"/>
  <c r="C27" i="7" s="1"/>
  <c r="J27" i="7" s="1"/>
  <c r="C233" i="33"/>
  <c r="C15" i="2" s="1"/>
  <c r="J15" i="2" s="1"/>
  <c r="S231" i="35"/>
  <c r="E13" i="8" s="1"/>
  <c r="L13" i="8" s="1"/>
  <c r="E3" i="9"/>
  <c r="L3" i="9" s="1"/>
  <c r="F259" i="35"/>
  <c r="E41" i="7" s="1"/>
  <c r="L41" i="7" s="1"/>
  <c r="S271" i="35"/>
  <c r="E53" i="8" s="1"/>
  <c r="L53" i="8" s="1"/>
  <c r="F231" i="35"/>
  <c r="E13" i="7" s="1"/>
  <c r="L13" i="7" s="1"/>
  <c r="T259" i="35"/>
  <c r="E41" i="9" s="1"/>
  <c r="L41" i="9" s="1"/>
  <c r="C271" i="35"/>
  <c r="E53" i="2" s="1"/>
  <c r="L53" i="2" s="1"/>
  <c r="T237" i="35"/>
  <c r="E19" i="9" s="1"/>
  <c r="L19" i="9" s="1"/>
  <c r="S259" i="35"/>
  <c r="E41" i="8" s="1"/>
  <c r="L41" i="8" s="1"/>
  <c r="D3" i="2"/>
  <c r="K3" i="2" s="1"/>
  <c r="F284" i="34"/>
  <c r="D66" i="7" s="1"/>
  <c r="K66" i="7" s="1"/>
  <c r="S233" i="34"/>
  <c r="D15" i="8" s="1"/>
  <c r="K15" i="8" s="1"/>
  <c r="F275" i="34"/>
  <c r="D57" i="7" s="1"/>
  <c r="K57" i="7" s="1"/>
  <c r="S275" i="34"/>
  <c r="D57" i="8" s="1"/>
  <c r="K57" i="8" s="1"/>
  <c r="F249" i="34"/>
  <c r="D31" i="7" s="1"/>
  <c r="K31" i="7" s="1"/>
  <c r="T284" i="34"/>
  <c r="D66" i="9" s="1"/>
  <c r="K66" i="9" s="1"/>
  <c r="T236" i="34"/>
  <c r="D18" i="9" s="1"/>
  <c r="K18" i="9" s="1"/>
  <c r="F233" i="34"/>
  <c r="D15" i="7" s="1"/>
  <c r="K15" i="7" s="1"/>
  <c r="T249" i="34"/>
  <c r="D31" i="9" s="1"/>
  <c r="K31" i="9" s="1"/>
  <c r="S276" i="34"/>
  <c r="D58" i="8" s="1"/>
  <c r="K58" i="8" s="1"/>
  <c r="D3" i="8"/>
  <c r="K3" i="8" s="1"/>
  <c r="D3" i="7"/>
  <c r="K3" i="7" s="1"/>
  <c r="C268" i="34"/>
  <c r="D50" i="2" s="1"/>
  <c r="K50" i="2" s="1"/>
  <c r="S284" i="34"/>
  <c r="D66" i="8" s="1"/>
  <c r="K66" i="8" s="1"/>
  <c r="J46" i="9"/>
  <c r="J21" i="9"/>
  <c r="J25" i="9"/>
  <c r="J30" i="9"/>
  <c r="J22" i="9"/>
  <c r="T253" i="33"/>
  <c r="J56" i="9"/>
  <c r="F13" i="9"/>
  <c r="M13" i="9" s="1"/>
  <c r="J13" i="9"/>
  <c r="F19" i="9"/>
  <c r="M19" i="9" s="1"/>
  <c r="J19" i="9"/>
  <c r="C3" i="2"/>
  <c r="J3" i="2" s="1"/>
  <c r="T277" i="33"/>
  <c r="J15" i="9"/>
  <c r="F253" i="33"/>
  <c r="C35" i="7" s="1"/>
  <c r="J35" i="7" s="1"/>
  <c r="J5" i="9"/>
  <c r="S282" i="33"/>
  <c r="C64" i="8" s="1"/>
  <c r="J64" i="8" s="1"/>
  <c r="J54" i="9"/>
  <c r="J17" i="9"/>
  <c r="C3" i="8"/>
  <c r="J3" i="8" s="1"/>
  <c r="J47" i="9"/>
  <c r="F60" i="9"/>
  <c r="M60" i="9" s="1"/>
  <c r="J60" i="9"/>
  <c r="F11" i="9"/>
  <c r="M11" i="9" s="1"/>
  <c r="J11" i="9"/>
  <c r="J48" i="9"/>
  <c r="J33" i="9"/>
  <c r="F241" i="33"/>
  <c r="C23" i="7" s="1"/>
  <c r="J23" i="7" s="1"/>
  <c r="S229" i="33"/>
  <c r="C11" i="8" s="1"/>
  <c r="J11" i="8" s="1"/>
  <c r="J65" i="9"/>
  <c r="T282" i="33"/>
  <c r="C282" i="33"/>
  <c r="C64" i="2" s="1"/>
  <c r="J64" i="2" s="1"/>
  <c r="J18" i="9"/>
  <c r="J16" i="9"/>
  <c r="F39" i="9"/>
  <c r="M39" i="9" s="1"/>
  <c r="J39" i="9"/>
  <c r="J24" i="9"/>
  <c r="J45" i="9"/>
  <c r="J44" i="9"/>
  <c r="J14" i="9"/>
  <c r="J8" i="9"/>
  <c r="F27" i="9"/>
  <c r="M27" i="9" s="1"/>
  <c r="J27" i="9"/>
  <c r="C257" i="33"/>
  <c r="C39" i="2" s="1"/>
  <c r="J39" i="2" s="1"/>
  <c r="J29" i="9"/>
  <c r="J43" i="9"/>
  <c r="J23" i="9"/>
  <c r="F40" i="9"/>
  <c r="M40" i="9" s="1"/>
  <c r="J40" i="9"/>
  <c r="J7" i="9"/>
  <c r="C253" i="33"/>
  <c r="C35" i="2" s="1"/>
  <c r="J35" i="2" s="1"/>
  <c r="J32" i="9"/>
  <c r="J42" i="9"/>
  <c r="C3" i="7"/>
  <c r="J3" i="7" s="1"/>
  <c r="I5" i="8"/>
  <c r="I49" i="7"/>
  <c r="I37" i="7"/>
  <c r="I25" i="8"/>
  <c r="I49" i="8"/>
  <c r="I33" i="7"/>
  <c r="I8" i="7"/>
  <c r="I20" i="8"/>
  <c r="I12" i="7"/>
  <c r="I17" i="7"/>
  <c r="I43" i="7"/>
  <c r="I46" i="8"/>
  <c r="I17" i="8"/>
  <c r="I33" i="8"/>
  <c r="I9" i="7"/>
  <c r="I54" i="8"/>
  <c r="I28" i="7"/>
  <c r="I50" i="7"/>
  <c r="I45" i="8"/>
  <c r="I20" i="7"/>
  <c r="I21" i="7"/>
  <c r="I64" i="8"/>
  <c r="I39" i="7"/>
  <c r="I19" i="7"/>
  <c r="I26" i="8"/>
  <c r="I65" i="8"/>
  <c r="I40" i="7"/>
  <c r="I16" i="8"/>
  <c r="I29" i="8"/>
  <c r="I10" i="8"/>
  <c r="I25" i="7"/>
  <c r="B3" i="2"/>
  <c r="I3" i="2" s="1"/>
  <c r="T247" i="35"/>
  <c r="E29" i="9" s="1"/>
  <c r="L29" i="9" s="1"/>
  <c r="F247" i="35"/>
  <c r="E29" i="7" s="1"/>
  <c r="L29" i="7" s="1"/>
  <c r="T275" i="35"/>
  <c r="E57" i="9" s="1"/>
  <c r="L57" i="9" s="1"/>
  <c r="F246" i="35"/>
  <c r="E28" i="7" s="1"/>
  <c r="L28" i="7" s="1"/>
  <c r="T271" i="35"/>
  <c r="E53" i="9" s="1"/>
  <c r="L53" i="9" s="1"/>
  <c r="F274" i="35"/>
  <c r="E56" i="7" s="1"/>
  <c r="L56" i="7" s="1"/>
  <c r="T239" i="35"/>
  <c r="E21" i="9" s="1"/>
  <c r="L21" i="9" s="1"/>
  <c r="S247" i="35"/>
  <c r="E29" i="8" s="1"/>
  <c r="L29" i="8" s="1"/>
  <c r="T230" i="35"/>
  <c r="E12" i="9" s="1"/>
  <c r="L12" i="9" s="1"/>
  <c r="F222" i="35"/>
  <c r="E4" i="7" s="1"/>
  <c r="L4" i="7" s="1"/>
  <c r="F227" i="35"/>
  <c r="E9" i="7" s="1"/>
  <c r="L9" i="7" s="1"/>
  <c r="C284" i="35"/>
  <c r="E66" i="2" s="1"/>
  <c r="L66" i="2" s="1"/>
  <c r="F251" i="35"/>
  <c r="E33" i="7" s="1"/>
  <c r="L33" i="7" s="1"/>
  <c r="C260" i="34"/>
  <c r="D42" i="2" s="1"/>
  <c r="K42" i="2" s="1"/>
  <c r="T263" i="34"/>
  <c r="D45" i="9" s="1"/>
  <c r="K45" i="9" s="1"/>
  <c r="S263" i="34"/>
  <c r="D45" i="8" s="1"/>
  <c r="K45" i="8" s="1"/>
  <c r="F283" i="34"/>
  <c r="D65" i="7" s="1"/>
  <c r="K65" i="7" s="1"/>
  <c r="T283" i="34"/>
  <c r="D65" i="9" s="1"/>
  <c r="K65" i="9" s="1"/>
  <c r="F230" i="34"/>
  <c r="D12" i="7" s="1"/>
  <c r="K12" i="7" s="1"/>
  <c r="S242" i="34"/>
  <c r="D24" i="8" s="1"/>
  <c r="K24" i="8" s="1"/>
  <c r="F259" i="34"/>
  <c r="D41" i="7" s="1"/>
  <c r="K41" i="7" s="1"/>
  <c r="S230" i="34"/>
  <c r="D12" i="8" s="1"/>
  <c r="K12" i="8" s="1"/>
  <c r="S251" i="34"/>
  <c r="D33" i="8" s="1"/>
  <c r="K33" i="8" s="1"/>
  <c r="F271" i="34"/>
  <c r="D53" i="7" s="1"/>
  <c r="K53" i="7" s="1"/>
  <c r="T259" i="34"/>
  <c r="D41" i="9" s="1"/>
  <c r="K41" i="9" s="1"/>
  <c r="S283" i="34"/>
  <c r="D65" i="8" s="1"/>
  <c r="K65" i="8" s="1"/>
  <c r="C230" i="34"/>
  <c r="D12" i="2" s="1"/>
  <c r="K12" i="2" s="1"/>
  <c r="F252" i="34"/>
  <c r="D34" i="7" s="1"/>
  <c r="K34" i="7" s="1"/>
  <c r="T254" i="34"/>
  <c r="D36" i="9" s="1"/>
  <c r="K36" i="9" s="1"/>
  <c r="S279" i="33"/>
  <c r="C61" i="8" s="1"/>
  <c r="J61" i="8" s="1"/>
  <c r="T279" i="33"/>
  <c r="S271" i="33"/>
  <c r="C53" i="8" s="1"/>
  <c r="J53" i="8" s="1"/>
  <c r="T270" i="33"/>
  <c r="S269" i="33"/>
  <c r="C51" i="8" s="1"/>
  <c r="J51" i="8" s="1"/>
  <c r="F278" i="33"/>
  <c r="C60" i="7" s="1"/>
  <c r="J60" i="7" s="1"/>
  <c r="F237" i="33"/>
  <c r="C19" i="7" s="1"/>
  <c r="J19" i="7" s="1"/>
  <c r="T269" i="33"/>
  <c r="C240" i="33"/>
  <c r="C22" i="2" s="1"/>
  <c r="J22" i="2" s="1"/>
  <c r="S249" i="33"/>
  <c r="C31" i="8" s="1"/>
  <c r="J31" i="8" s="1"/>
  <c r="T271" i="33"/>
  <c r="C271" i="33"/>
  <c r="C53" i="2" s="1"/>
  <c r="J53" i="2" s="1"/>
  <c r="S237" i="33"/>
  <c r="C19" i="8" s="1"/>
  <c r="J19" i="8" s="1"/>
  <c r="F270" i="33"/>
  <c r="C52" i="7" s="1"/>
  <c r="J52" i="7" s="1"/>
  <c r="S278" i="33"/>
  <c r="C60" i="8" s="1"/>
  <c r="J60" i="8" s="1"/>
  <c r="F248" i="33"/>
  <c r="C30" i="7" s="1"/>
  <c r="J30" i="7" s="1"/>
  <c r="T227" i="33"/>
  <c r="S227" i="33"/>
  <c r="C9" i="8" s="1"/>
  <c r="J9" i="8" s="1"/>
  <c r="C273" i="33"/>
  <c r="C55" i="2" s="1"/>
  <c r="J55" i="2" s="1"/>
  <c r="T259" i="33"/>
  <c r="T254" i="33"/>
  <c r="C278" i="33"/>
  <c r="C60" i="2" s="1"/>
  <c r="J60" i="2" s="1"/>
  <c r="F240" i="33"/>
  <c r="C22" i="7" s="1"/>
  <c r="J22" i="7" s="1"/>
  <c r="C227" i="33"/>
  <c r="C9" i="2" s="1"/>
  <c r="J9" i="2" s="1"/>
  <c r="C249" i="33"/>
  <c r="C31" i="2" s="1"/>
  <c r="J31" i="2" s="1"/>
  <c r="S270" i="33"/>
  <c r="C52" i="8" s="1"/>
  <c r="J52" i="8" s="1"/>
  <c r="T280" i="33"/>
  <c r="F49" i="2"/>
  <c r="M49" i="2" s="1"/>
  <c r="I49" i="2"/>
  <c r="F36" i="2"/>
  <c r="M36" i="2" s="1"/>
  <c r="I36" i="2"/>
  <c r="I53" i="2"/>
  <c r="I35" i="2"/>
  <c r="I25" i="2"/>
  <c r="I30" i="2"/>
  <c r="I17" i="2"/>
  <c r="I58" i="2"/>
  <c r="F20" i="2"/>
  <c r="M20" i="2" s="1"/>
  <c r="I20" i="2"/>
  <c r="I33" i="2"/>
  <c r="I34" i="2"/>
  <c r="I15" i="2"/>
  <c r="I62" i="2"/>
  <c r="I51" i="2"/>
  <c r="F27" i="2"/>
  <c r="M27" i="2" s="1"/>
  <c r="I27" i="2"/>
  <c r="I18" i="2"/>
  <c r="I23" i="2"/>
  <c r="I41" i="2"/>
  <c r="F61" i="2"/>
  <c r="M61" i="2" s="1"/>
  <c r="I61" i="2"/>
  <c r="F243" i="33"/>
  <c r="C25" i="7" s="1"/>
  <c r="J25" i="7" s="1"/>
  <c r="S244" i="35"/>
  <c r="E26" i="8" s="1"/>
  <c r="L26" i="8" s="1"/>
  <c r="C253" i="35"/>
  <c r="E35" i="2" s="1"/>
  <c r="L35" i="2" s="1"/>
  <c r="C233" i="35"/>
  <c r="E15" i="2" s="1"/>
  <c r="L15" i="2" s="1"/>
  <c r="S248" i="33"/>
  <c r="C30" i="8" s="1"/>
  <c r="J30" i="8" s="1"/>
  <c r="S268" i="34"/>
  <c r="D50" i="8" s="1"/>
  <c r="K50" i="8" s="1"/>
  <c r="T227" i="34"/>
  <c r="D9" i="9" s="1"/>
  <c r="K9" i="9" s="1"/>
  <c r="S228" i="35"/>
  <c r="E10" i="8" s="1"/>
  <c r="L10" i="8" s="1"/>
  <c r="F242" i="35"/>
  <c r="E24" i="7" s="1"/>
  <c r="L24" i="7" s="1"/>
  <c r="T270" i="35"/>
  <c r="E52" i="9" s="1"/>
  <c r="L52" i="9" s="1"/>
  <c r="F255" i="35"/>
  <c r="E37" i="7" s="1"/>
  <c r="L37" i="7" s="1"/>
  <c r="F253" i="35"/>
  <c r="E35" i="7" s="1"/>
  <c r="L35" i="7" s="1"/>
  <c r="C277" i="33"/>
  <c r="C59" i="2" s="1"/>
  <c r="J59" i="2" s="1"/>
  <c r="S255" i="33"/>
  <c r="C37" i="8" s="1"/>
  <c r="J37" i="8" s="1"/>
  <c r="S232" i="33"/>
  <c r="C14" i="8" s="1"/>
  <c r="J14" i="8" s="1"/>
  <c r="T249" i="33"/>
  <c r="C251" i="34"/>
  <c r="D33" i="2" s="1"/>
  <c r="K33" i="2" s="1"/>
  <c r="F257" i="34"/>
  <c r="D39" i="7" s="1"/>
  <c r="K39" i="7" s="1"/>
  <c r="C282" i="34"/>
  <c r="D64" i="2" s="1"/>
  <c r="K64" i="2" s="1"/>
  <c r="S238" i="34"/>
  <c r="D20" i="8" s="1"/>
  <c r="K20" i="8" s="1"/>
  <c r="T284" i="35"/>
  <c r="E66" i="9" s="1"/>
  <c r="L66" i="9" s="1"/>
  <c r="T267" i="35"/>
  <c r="E49" i="9" s="1"/>
  <c r="L49" i="9" s="1"/>
  <c r="S267" i="35"/>
  <c r="E49" i="8" s="1"/>
  <c r="L49" i="8" s="1"/>
  <c r="C231" i="35"/>
  <c r="E13" i="2" s="1"/>
  <c r="L13" i="2" s="1"/>
  <c r="T238" i="35"/>
  <c r="E20" i="9" s="1"/>
  <c r="L20" i="9" s="1"/>
  <c r="S238" i="35"/>
  <c r="E20" i="8" s="1"/>
  <c r="L20" i="8" s="1"/>
  <c r="T253" i="35"/>
  <c r="E35" i="9" s="1"/>
  <c r="L35" i="9" s="1"/>
  <c r="S241" i="33"/>
  <c r="C23" i="8" s="1"/>
  <c r="J23" i="8" s="1"/>
  <c r="S237" i="35"/>
  <c r="E19" i="8" s="1"/>
  <c r="L19" i="8" s="1"/>
  <c r="S254" i="33"/>
  <c r="C36" i="8" s="1"/>
  <c r="J36" i="8" s="1"/>
  <c r="T255" i="33"/>
  <c r="C255" i="33"/>
  <c r="C37" i="2" s="1"/>
  <c r="J37" i="2" s="1"/>
  <c r="F272" i="33"/>
  <c r="C54" i="7" s="1"/>
  <c r="J54" i="7" s="1"/>
  <c r="F267" i="33"/>
  <c r="C49" i="7" s="1"/>
  <c r="J49" i="7" s="1"/>
  <c r="S243" i="33"/>
  <c r="C25" i="8" s="1"/>
  <c r="J25" i="8" s="1"/>
  <c r="F273" i="33"/>
  <c r="C55" i="7" s="1"/>
  <c r="J55" i="7" s="1"/>
  <c r="C244" i="34"/>
  <c r="D26" i="2" s="1"/>
  <c r="K26" i="2" s="1"/>
  <c r="F238" i="34"/>
  <c r="D20" i="7" s="1"/>
  <c r="K20" i="7" s="1"/>
  <c r="T260" i="35"/>
  <c r="E42" i="9" s="1"/>
  <c r="L42" i="9" s="1"/>
  <c r="S242" i="35"/>
  <c r="E24" i="8" s="1"/>
  <c r="L24" i="8" s="1"/>
  <c r="F267" i="35"/>
  <c r="E49" i="7" s="1"/>
  <c r="L49" i="7" s="1"/>
  <c r="F238" i="35"/>
  <c r="E20" i="7" s="1"/>
  <c r="L20" i="7" s="1"/>
  <c r="F237" i="35"/>
  <c r="E19" i="7" s="1"/>
  <c r="L19" i="7" s="1"/>
  <c r="S262" i="35"/>
  <c r="E44" i="8" s="1"/>
  <c r="L44" i="8" s="1"/>
  <c r="T267" i="33"/>
  <c r="T244" i="35"/>
  <c r="E26" i="9" s="1"/>
  <c r="L26" i="9" s="1"/>
  <c r="C241" i="35"/>
  <c r="E23" i="2" s="1"/>
  <c r="L23" i="2" s="1"/>
  <c r="T233" i="35"/>
  <c r="E15" i="9" s="1"/>
  <c r="L15" i="9" s="1"/>
  <c r="F224" i="33"/>
  <c r="C6" i="7" s="1"/>
  <c r="J6" i="7" s="1"/>
  <c r="S223" i="34"/>
  <c r="D5" i="8" s="1"/>
  <c r="K5" i="8" s="1"/>
  <c r="T225" i="34"/>
  <c r="D7" i="9" s="1"/>
  <c r="K7" i="9" s="1"/>
  <c r="S230" i="35"/>
  <c r="E12" i="8" s="1"/>
  <c r="L12" i="8" s="1"/>
  <c r="F230" i="35"/>
  <c r="E12" i="7" s="1"/>
  <c r="L12" i="7" s="1"/>
  <c r="F269" i="33"/>
  <c r="C51" i="7" s="1"/>
  <c r="J51" i="7" s="1"/>
  <c r="F276" i="34"/>
  <c r="D58" i="7" s="1"/>
  <c r="K58" i="7" s="1"/>
  <c r="F248" i="34"/>
  <c r="D30" i="7" s="1"/>
  <c r="K30" i="7" s="1"/>
  <c r="S241" i="34"/>
  <c r="D23" i="8" s="1"/>
  <c r="K23" i="8" s="1"/>
  <c r="C276" i="34"/>
  <c r="D58" i="2" s="1"/>
  <c r="K58" i="2" s="1"/>
  <c r="F235" i="35"/>
  <c r="E17" i="7" s="1"/>
  <c r="L17" i="7" s="1"/>
  <c r="T235" i="35"/>
  <c r="E17" i="9" s="1"/>
  <c r="L17" i="9" s="1"/>
  <c r="C240" i="35"/>
  <c r="E22" i="2" s="1"/>
  <c r="L22" i="2" s="1"/>
  <c r="F264" i="34"/>
  <c r="D46" i="7" s="1"/>
  <c r="K46" i="7" s="1"/>
  <c r="F244" i="33"/>
  <c r="C26" i="7" s="1"/>
  <c r="J26" i="7" s="1"/>
  <c r="F253" i="34"/>
  <c r="D35" i="7" s="1"/>
  <c r="K35" i="7" s="1"/>
  <c r="F276" i="35"/>
  <c r="E58" i="7" s="1"/>
  <c r="L58" i="7" s="1"/>
  <c r="T224" i="33"/>
  <c r="C223" i="34"/>
  <c r="D5" i="2" s="1"/>
  <c r="K5" i="2" s="1"/>
  <c r="S257" i="34"/>
  <c r="D39" i="8" s="1"/>
  <c r="K39" i="8" s="1"/>
  <c r="T232" i="34"/>
  <c r="D14" i="9" s="1"/>
  <c r="K14" i="9" s="1"/>
  <c r="T223" i="34"/>
  <c r="D5" i="9" s="1"/>
  <c r="K5" i="9" s="1"/>
  <c r="S280" i="33"/>
  <c r="C62" i="8" s="1"/>
  <c r="J62" i="8" s="1"/>
  <c r="S283" i="33"/>
  <c r="C65" i="8" s="1"/>
  <c r="J65" i="8" s="1"/>
  <c r="S274" i="33"/>
  <c r="C56" i="8" s="1"/>
  <c r="J56" i="8" s="1"/>
  <c r="T244" i="33"/>
  <c r="T242" i="34"/>
  <c r="D24" i="9" s="1"/>
  <c r="K24" i="9" s="1"/>
  <c r="C270" i="34"/>
  <c r="D52" i="2" s="1"/>
  <c r="K52" i="2" s="1"/>
  <c r="F244" i="34"/>
  <c r="D26" i="7" s="1"/>
  <c r="K26" i="7" s="1"/>
  <c r="T221" i="34"/>
  <c r="C257" i="34"/>
  <c r="D39" i="2" s="1"/>
  <c r="K39" i="2" s="1"/>
  <c r="C237" i="34"/>
  <c r="D19" i="2" s="1"/>
  <c r="K19" i="2" s="1"/>
  <c r="S252" i="34"/>
  <c r="D34" i="8" s="1"/>
  <c r="K34" i="8" s="1"/>
  <c r="F231" i="34"/>
  <c r="D13" i="7" s="1"/>
  <c r="K13" i="7" s="1"/>
  <c r="T251" i="34"/>
  <c r="D33" i="9" s="1"/>
  <c r="K33" i="9" s="1"/>
  <c r="F222" i="34"/>
  <c r="D4" i="7" s="1"/>
  <c r="K4" i="7" s="1"/>
  <c r="C221" i="35"/>
  <c r="S235" i="35"/>
  <c r="E17" i="8" s="1"/>
  <c r="L17" i="8" s="1"/>
  <c r="S269" i="35"/>
  <c r="E51" i="8" s="1"/>
  <c r="L51" i="8" s="1"/>
  <c r="T274" i="35"/>
  <c r="E56" i="9" s="1"/>
  <c r="L56" i="9" s="1"/>
  <c r="S282" i="35"/>
  <c r="E64" i="8" s="1"/>
  <c r="L64" i="8" s="1"/>
  <c r="S262" i="33"/>
  <c r="C44" i="8" s="1"/>
  <c r="J44" i="8" s="1"/>
  <c r="C274" i="33"/>
  <c r="C56" i="2" s="1"/>
  <c r="J56" i="2" s="1"/>
  <c r="T222" i="34"/>
  <c r="D4" i="9" s="1"/>
  <c r="K4" i="9" s="1"/>
  <c r="T283" i="35"/>
  <c r="E65" i="9" s="1"/>
  <c r="L65" i="9" s="1"/>
  <c r="S276" i="35"/>
  <c r="E58" i="8" s="1"/>
  <c r="L58" i="8" s="1"/>
  <c r="F221" i="35"/>
  <c r="C269" i="35"/>
  <c r="E51" i="2" s="1"/>
  <c r="L51" i="2" s="1"/>
  <c r="C283" i="35"/>
  <c r="E65" i="2" s="1"/>
  <c r="L65" i="2" s="1"/>
  <c r="C262" i="33"/>
  <c r="C44" i="2" s="1"/>
  <c r="J44" i="2" s="1"/>
  <c r="C259" i="34"/>
  <c r="D41" i="2" s="1"/>
  <c r="K41" i="2" s="1"/>
  <c r="C271" i="34"/>
  <c r="D53" i="2" s="1"/>
  <c r="K53" i="2" s="1"/>
  <c r="C239" i="34"/>
  <c r="D21" i="2" s="1"/>
  <c r="K21" i="2" s="1"/>
  <c r="F241" i="34"/>
  <c r="D23" i="7" s="1"/>
  <c r="K23" i="7" s="1"/>
  <c r="S262" i="34"/>
  <c r="D44" i="8" s="1"/>
  <c r="K44" i="8" s="1"/>
  <c r="F260" i="34"/>
  <c r="D42" i="7" s="1"/>
  <c r="K42" i="7" s="1"/>
  <c r="S253" i="34"/>
  <c r="D35" i="8" s="1"/>
  <c r="K35" i="8" s="1"/>
  <c r="F245" i="34"/>
  <c r="D27" i="7" s="1"/>
  <c r="K27" i="7" s="1"/>
  <c r="S274" i="32"/>
  <c r="B56" i="8" s="1"/>
  <c r="F268" i="33"/>
  <c r="C50" i="7" s="1"/>
  <c r="J50" i="7" s="1"/>
  <c r="C256" i="33"/>
  <c r="C38" i="2" s="1"/>
  <c r="J38" i="2" s="1"/>
  <c r="S229" i="34"/>
  <c r="D11" i="8" s="1"/>
  <c r="K11" i="8" s="1"/>
  <c r="S264" i="34"/>
  <c r="D46" i="8" s="1"/>
  <c r="K46" i="8" s="1"/>
  <c r="C241" i="34"/>
  <c r="D23" i="2" s="1"/>
  <c r="K23" i="2" s="1"/>
  <c r="C276" i="35"/>
  <c r="E58" i="2" s="1"/>
  <c r="L58" i="2" s="1"/>
  <c r="S223" i="35"/>
  <c r="E5" i="8" s="1"/>
  <c r="L5" i="8" s="1"/>
  <c r="F283" i="35"/>
  <c r="E65" i="7" s="1"/>
  <c r="L65" i="7" s="1"/>
  <c r="S274" i="35"/>
  <c r="E56" i="8" s="1"/>
  <c r="L56" i="8" s="1"/>
  <c r="T256" i="33"/>
  <c r="C274" i="32"/>
  <c r="B56" i="2" s="1"/>
  <c r="C272" i="33"/>
  <c r="C54" i="2" s="1"/>
  <c r="J54" i="2" s="1"/>
  <c r="S251" i="33"/>
  <c r="C33" i="8" s="1"/>
  <c r="J33" i="8" s="1"/>
  <c r="S244" i="33"/>
  <c r="C26" i="8" s="1"/>
  <c r="J26" i="8" s="1"/>
  <c r="S224" i="33"/>
  <c r="C6" i="8" s="1"/>
  <c r="J6" i="8" s="1"/>
  <c r="C231" i="34"/>
  <c r="D13" i="2" s="1"/>
  <c r="K13" i="2" s="1"/>
  <c r="T262" i="34"/>
  <c r="D44" i="9" s="1"/>
  <c r="K44" i="9" s="1"/>
  <c r="F229" i="34"/>
  <c r="D11" i="7" s="1"/>
  <c r="K11" i="7" s="1"/>
  <c r="S234" i="34"/>
  <c r="D16" i="8" s="1"/>
  <c r="K16" i="8" s="1"/>
  <c r="S249" i="34"/>
  <c r="D31" i="8" s="1"/>
  <c r="K31" i="8" s="1"/>
  <c r="C264" i="34"/>
  <c r="D46" i="2" s="1"/>
  <c r="K46" i="2" s="1"/>
  <c r="C248" i="34"/>
  <c r="D30" i="2" s="1"/>
  <c r="K30" i="2" s="1"/>
  <c r="F242" i="34"/>
  <c r="D24" i="7" s="1"/>
  <c r="K24" i="7" s="1"/>
  <c r="T248" i="34"/>
  <c r="D30" i="9" s="1"/>
  <c r="K30" i="9" s="1"/>
  <c r="S232" i="34"/>
  <c r="D14" i="8" s="1"/>
  <c r="K14" i="8" s="1"/>
  <c r="S222" i="34"/>
  <c r="D4" i="8" s="1"/>
  <c r="K4" i="8" s="1"/>
  <c r="S260" i="35"/>
  <c r="E42" i="8" s="1"/>
  <c r="L42" i="8" s="1"/>
  <c r="S221" i="35"/>
  <c r="S270" i="35"/>
  <c r="E52" i="8" s="1"/>
  <c r="L52" i="8" s="1"/>
  <c r="C261" i="35"/>
  <c r="E43" i="2" s="1"/>
  <c r="L43" i="2" s="1"/>
  <c r="F239" i="35"/>
  <c r="E21" i="7" s="1"/>
  <c r="L21" i="7" s="1"/>
  <c r="T227" i="35"/>
  <c r="E9" i="9" s="1"/>
  <c r="L9" i="9" s="1"/>
  <c r="S239" i="35"/>
  <c r="E21" i="8" s="1"/>
  <c r="L21" i="8" s="1"/>
  <c r="C222" i="35"/>
  <c r="E4" i="2" s="1"/>
  <c r="L4" i="2" s="1"/>
  <c r="T260" i="34"/>
  <c r="D42" i="9" s="1"/>
  <c r="K42" i="9" s="1"/>
  <c r="F274" i="33"/>
  <c r="C56" i="7" s="1"/>
  <c r="J56" i="7" s="1"/>
  <c r="C252" i="34"/>
  <c r="D34" i="2" s="1"/>
  <c r="K34" i="2" s="1"/>
  <c r="C276" i="33"/>
  <c r="C58" i="2" s="1"/>
  <c r="J58" i="2" s="1"/>
  <c r="C253" i="34"/>
  <c r="D35" i="2" s="1"/>
  <c r="K35" i="2" s="1"/>
  <c r="F227" i="34"/>
  <c r="D9" i="7" s="1"/>
  <c r="K9" i="7" s="1"/>
  <c r="C236" i="34"/>
  <c r="D18" i="2" s="1"/>
  <c r="K18" i="2" s="1"/>
  <c r="S261" i="35"/>
  <c r="E43" i="8" s="1"/>
  <c r="L43" i="8" s="1"/>
  <c r="S275" i="35"/>
  <c r="E57" i="8" s="1"/>
  <c r="L57" i="8" s="1"/>
  <c r="S222" i="35"/>
  <c r="E4" i="8" s="1"/>
  <c r="L4" i="8" s="1"/>
  <c r="C275" i="33"/>
  <c r="C57" i="2" s="1"/>
  <c r="J57" i="2" s="1"/>
  <c r="C251" i="33"/>
  <c r="C33" i="2" s="1"/>
  <c r="J33" i="2" s="1"/>
  <c r="F238" i="33"/>
  <c r="C20" i="7" s="1"/>
  <c r="J20" i="7" s="1"/>
  <c r="F281" i="33"/>
  <c r="C63" i="7" s="1"/>
  <c r="J63" i="7" s="1"/>
  <c r="T281" i="33"/>
  <c r="F232" i="33"/>
  <c r="C14" i="7" s="1"/>
  <c r="J14" i="7" s="1"/>
  <c r="F261" i="34"/>
  <c r="D43" i="7" s="1"/>
  <c r="K43" i="7" s="1"/>
  <c r="F225" i="34"/>
  <c r="D7" i="7" s="1"/>
  <c r="K7" i="7" s="1"/>
  <c r="C226" i="34"/>
  <c r="D8" i="2" s="1"/>
  <c r="K8" i="2" s="1"/>
  <c r="F232" i="34"/>
  <c r="D14" i="7" s="1"/>
  <c r="K14" i="7" s="1"/>
  <c r="S244" i="34"/>
  <c r="D26" i="8" s="1"/>
  <c r="K26" i="8" s="1"/>
  <c r="S225" i="34"/>
  <c r="D7" i="8" s="1"/>
  <c r="K7" i="8" s="1"/>
  <c r="F236" i="34"/>
  <c r="D18" i="7" s="1"/>
  <c r="K18" i="7" s="1"/>
  <c r="C260" i="35"/>
  <c r="E42" i="2" s="1"/>
  <c r="L42" i="2" s="1"/>
  <c r="F275" i="35"/>
  <c r="E57" i="7" s="1"/>
  <c r="L57" i="7" s="1"/>
  <c r="F278" i="35"/>
  <c r="E60" i="7" s="1"/>
  <c r="L60" i="7" s="1"/>
  <c r="F254" i="35"/>
  <c r="E36" i="7" s="1"/>
  <c r="L36" i="7" s="1"/>
  <c r="T264" i="35"/>
  <c r="E46" i="9" s="1"/>
  <c r="L46" i="9" s="1"/>
  <c r="C268" i="35"/>
  <c r="E50" i="2" s="1"/>
  <c r="L50" i="2" s="1"/>
  <c r="T242" i="35"/>
  <c r="E24" i="9" s="1"/>
  <c r="L24" i="9" s="1"/>
  <c r="S240" i="35"/>
  <c r="E22" i="8" s="1"/>
  <c r="L22" i="8" s="1"/>
  <c r="T249" i="35"/>
  <c r="E31" i="9" s="1"/>
  <c r="L31" i="9" s="1"/>
  <c r="T240" i="35"/>
  <c r="E22" i="9" s="1"/>
  <c r="L22" i="9" s="1"/>
  <c r="S232" i="35"/>
  <c r="E14" i="8" s="1"/>
  <c r="L14" i="8" s="1"/>
  <c r="S255" i="35"/>
  <c r="E37" i="8" s="1"/>
  <c r="L37" i="8" s="1"/>
  <c r="S227" i="35"/>
  <c r="E9" i="8" s="1"/>
  <c r="L9" i="8" s="1"/>
  <c r="C262" i="35"/>
  <c r="E44" i="2" s="1"/>
  <c r="L44" i="2" s="1"/>
  <c r="T255" i="35"/>
  <c r="E37" i="9" s="1"/>
  <c r="L37" i="9" s="1"/>
  <c r="T236" i="35"/>
  <c r="E18" i="9" s="1"/>
  <c r="L18" i="9" s="1"/>
  <c r="S249" i="35"/>
  <c r="E31" i="8" s="1"/>
  <c r="L31" i="8" s="1"/>
  <c r="C232" i="35"/>
  <c r="E14" i="2" s="1"/>
  <c r="L14" i="2" s="1"/>
  <c r="T262" i="35"/>
  <c r="E44" i="9" s="1"/>
  <c r="L44" i="9" s="1"/>
  <c r="S278" i="35"/>
  <c r="E60" i="8" s="1"/>
  <c r="L60" i="8" s="1"/>
  <c r="E38" i="3"/>
  <c r="L38" i="3" s="1"/>
  <c r="E16" i="6"/>
  <c r="L16" i="6" s="1"/>
  <c r="C244" i="35"/>
  <c r="E26" i="2" s="1"/>
  <c r="L26" i="2" s="1"/>
  <c r="T232" i="35"/>
  <c r="E14" i="9" s="1"/>
  <c r="L14" i="9" s="1"/>
  <c r="C278" i="35"/>
  <c r="E60" i="2" s="1"/>
  <c r="L60" i="2" s="1"/>
  <c r="S236" i="35"/>
  <c r="E18" i="8" s="1"/>
  <c r="L18" i="8" s="1"/>
  <c r="T254" i="35"/>
  <c r="E36" i="9" s="1"/>
  <c r="L36" i="9" s="1"/>
  <c r="S254" i="35"/>
  <c r="E36" i="8" s="1"/>
  <c r="L36" i="8" s="1"/>
  <c r="C236" i="35"/>
  <c r="E18" i="2" s="1"/>
  <c r="L18" i="2" s="1"/>
  <c r="E29" i="6"/>
  <c r="L29" i="6" s="1"/>
  <c r="E45" i="6"/>
  <c r="L45" i="6" s="1"/>
  <c r="E5" i="3"/>
  <c r="L5" i="3" s="1"/>
  <c r="E43" i="3"/>
  <c r="L43" i="3" s="1"/>
  <c r="E11" i="3"/>
  <c r="L11" i="3" s="1"/>
  <c r="E50" i="3"/>
  <c r="L50" i="3" s="1"/>
  <c r="E18" i="6"/>
  <c r="L18" i="6" s="1"/>
  <c r="E41" i="3"/>
  <c r="L41" i="3" s="1"/>
  <c r="E12" i="6"/>
  <c r="L12" i="6" s="1"/>
  <c r="E14" i="3"/>
  <c r="L14" i="3" s="1"/>
  <c r="E54" i="3"/>
  <c r="L54" i="3" s="1"/>
  <c r="E38" i="6"/>
  <c r="L38" i="6" s="1"/>
  <c r="E62" i="3"/>
  <c r="L62" i="3" s="1"/>
  <c r="E10" i="6"/>
  <c r="L10" i="6" s="1"/>
  <c r="E20" i="3"/>
  <c r="L20" i="3" s="1"/>
  <c r="E62" i="6"/>
  <c r="L62" i="6" s="1"/>
  <c r="E51" i="3"/>
  <c r="L51" i="3" s="1"/>
  <c r="E19" i="6"/>
  <c r="L19" i="6" s="1"/>
  <c r="E29" i="3"/>
  <c r="L29" i="3" s="1"/>
  <c r="E21" i="3"/>
  <c r="L21" i="3" s="1"/>
  <c r="E30" i="6"/>
  <c r="L30" i="6" s="1"/>
  <c r="E21" i="6"/>
  <c r="L21" i="6" s="1"/>
  <c r="E54" i="6"/>
  <c r="L54" i="6" s="1"/>
  <c r="E53" i="6"/>
  <c r="L53" i="6" s="1"/>
  <c r="E18" i="3"/>
  <c r="L18" i="3" s="1"/>
  <c r="E59" i="6"/>
  <c r="L59" i="6" s="1"/>
  <c r="E43" i="6"/>
  <c r="L43" i="6" s="1"/>
  <c r="E9" i="6"/>
  <c r="L9" i="6" s="1"/>
  <c r="E50" i="6"/>
  <c r="L50" i="6" s="1"/>
  <c r="E65" i="6"/>
  <c r="L65" i="6" s="1"/>
  <c r="E41" i="6"/>
  <c r="L41" i="6" s="1"/>
  <c r="E64" i="3"/>
  <c r="L64" i="3" s="1"/>
  <c r="E12" i="3"/>
  <c r="L12" i="3" s="1"/>
  <c r="S280" i="35"/>
  <c r="E62" i="8" s="1"/>
  <c r="L62" i="8" s="1"/>
  <c r="S264" i="35"/>
  <c r="E46" i="8" s="1"/>
  <c r="L46" i="8" s="1"/>
  <c r="S243" i="35"/>
  <c r="E25" i="8" s="1"/>
  <c r="L25" i="8" s="1"/>
  <c r="E31" i="3"/>
  <c r="L31" i="3" s="1"/>
  <c r="F272" i="35"/>
  <c r="E54" i="7" s="1"/>
  <c r="L54" i="7" s="1"/>
  <c r="E52" i="3"/>
  <c r="L52" i="3" s="1"/>
  <c r="E53" i="3"/>
  <c r="L53" i="3" s="1"/>
  <c r="E52" i="6"/>
  <c r="L52" i="6" s="1"/>
  <c r="E49" i="3"/>
  <c r="L49" i="3" s="1"/>
  <c r="E40" i="3"/>
  <c r="L40" i="3" s="1"/>
  <c r="E64" i="6"/>
  <c r="L64" i="6" s="1"/>
  <c r="E8" i="3"/>
  <c r="L8" i="3" s="1"/>
  <c r="T256" i="35"/>
  <c r="E38" i="9" s="1"/>
  <c r="L38" i="9" s="1"/>
  <c r="C280" i="35"/>
  <c r="E62" i="2" s="1"/>
  <c r="L62" i="2" s="1"/>
  <c r="C264" i="35"/>
  <c r="E46" i="2" s="1"/>
  <c r="L46" i="2" s="1"/>
  <c r="C243" i="35"/>
  <c r="E25" i="2" s="1"/>
  <c r="L25" i="2" s="1"/>
  <c r="S225" i="35"/>
  <c r="E7" i="8" s="1"/>
  <c r="L7" i="8" s="1"/>
  <c r="E31" i="6"/>
  <c r="L31" i="6" s="1"/>
  <c r="T241" i="35"/>
  <c r="E23" i="9" s="1"/>
  <c r="L23" i="9" s="1"/>
  <c r="E25" i="3"/>
  <c r="L25" i="3" s="1"/>
  <c r="E17" i="6"/>
  <c r="L17" i="6" s="1"/>
  <c r="E19" i="3"/>
  <c r="L19" i="3" s="1"/>
  <c r="E42" i="3"/>
  <c r="L42" i="3" s="1"/>
  <c r="E49" i="6"/>
  <c r="L49" i="6" s="1"/>
  <c r="E24" i="3"/>
  <c r="L24" i="3" s="1"/>
  <c r="E48" i="3"/>
  <c r="L48" i="3" s="1"/>
  <c r="E32" i="3"/>
  <c r="L32" i="3" s="1"/>
  <c r="E24" i="6"/>
  <c r="L24" i="6" s="1"/>
  <c r="E16" i="3"/>
  <c r="L16" i="3" s="1"/>
  <c r="T252" i="35"/>
  <c r="E34" i="9" s="1"/>
  <c r="L34" i="9" s="1"/>
  <c r="E23" i="3"/>
  <c r="L23" i="3" s="1"/>
  <c r="F268" i="35"/>
  <c r="E50" i="7" s="1"/>
  <c r="L50" i="7" s="1"/>
  <c r="E27" i="6"/>
  <c r="L27" i="6" s="1"/>
  <c r="E65" i="3"/>
  <c r="L65" i="3" s="1"/>
  <c r="C252" i="35"/>
  <c r="E34" i="2" s="1"/>
  <c r="L34" i="2" s="1"/>
  <c r="E13" i="6"/>
  <c r="L13" i="6" s="1"/>
  <c r="E61" i="3"/>
  <c r="L61" i="3" s="1"/>
  <c r="E51" i="6"/>
  <c r="L51" i="6" s="1"/>
  <c r="E58" i="3"/>
  <c r="L58" i="3" s="1"/>
  <c r="E42" i="6"/>
  <c r="L42" i="6" s="1"/>
  <c r="E57" i="3"/>
  <c r="L57" i="3" s="1"/>
  <c r="E48" i="6"/>
  <c r="L48" i="6" s="1"/>
  <c r="E47" i="3"/>
  <c r="L47" i="3" s="1"/>
  <c r="E28" i="6"/>
  <c r="L28" i="6" s="1"/>
  <c r="T280" i="35"/>
  <c r="E62" i="9" s="1"/>
  <c r="L62" i="9" s="1"/>
  <c r="E23" i="6"/>
  <c r="L23" i="6" s="1"/>
  <c r="E39" i="3"/>
  <c r="L39" i="3" s="1"/>
  <c r="E6" i="3"/>
  <c r="L6" i="3" s="1"/>
  <c r="C225" i="35"/>
  <c r="E7" i="2" s="1"/>
  <c r="L7" i="2" s="1"/>
  <c r="E56" i="6"/>
  <c r="L56" i="6" s="1"/>
  <c r="E46" i="3"/>
  <c r="L46" i="3" s="1"/>
  <c r="E61" i="6"/>
  <c r="L61" i="6" s="1"/>
  <c r="E11" i="6"/>
  <c r="L11" i="6" s="1"/>
  <c r="E60" i="3"/>
  <c r="L60" i="3" s="1"/>
  <c r="E44" i="6"/>
  <c r="L44" i="6" s="1"/>
  <c r="E35" i="6"/>
  <c r="L35" i="6" s="1"/>
  <c r="E58" i="6"/>
  <c r="L58" i="6" s="1"/>
  <c r="E34" i="3"/>
  <c r="L34" i="3" s="1"/>
  <c r="E57" i="6"/>
  <c r="L57" i="6" s="1"/>
  <c r="E47" i="6"/>
  <c r="L47" i="6" s="1"/>
  <c r="E28" i="3"/>
  <c r="L28" i="3" s="1"/>
  <c r="E14" i="6"/>
  <c r="L14" i="6" s="1"/>
  <c r="S272" i="35"/>
  <c r="E54" i="8" s="1"/>
  <c r="L54" i="8" s="1"/>
  <c r="S256" i="35"/>
  <c r="E38" i="8" s="1"/>
  <c r="L38" i="8" s="1"/>
  <c r="E63" i="3"/>
  <c r="L63" i="3" s="1"/>
  <c r="E7" i="6"/>
  <c r="L7" i="6" s="1"/>
  <c r="E39" i="6"/>
  <c r="L39" i="6" s="1"/>
  <c r="E6" i="6"/>
  <c r="L6" i="6" s="1"/>
  <c r="E36" i="6"/>
  <c r="L36" i="6" s="1"/>
  <c r="E4" i="3"/>
  <c r="L4" i="3" s="1"/>
  <c r="F228" i="35"/>
  <c r="E10" i="7" s="1"/>
  <c r="L10" i="7" s="1"/>
  <c r="E59" i="3"/>
  <c r="L59" i="3" s="1"/>
  <c r="E46" i="6"/>
  <c r="L46" i="6" s="1"/>
  <c r="E37" i="3"/>
  <c r="L37" i="3" s="1"/>
  <c r="E60" i="6"/>
  <c r="L60" i="6" s="1"/>
  <c r="E66" i="3"/>
  <c r="L66" i="3" s="1"/>
  <c r="E34" i="6"/>
  <c r="L34" i="6" s="1"/>
  <c r="E8" i="6"/>
  <c r="L8" i="6" s="1"/>
  <c r="E33" i="3"/>
  <c r="L33" i="3" s="1"/>
  <c r="E17" i="3"/>
  <c r="L17" i="3" s="1"/>
  <c r="E27" i="3"/>
  <c r="L27" i="3" s="1"/>
  <c r="T272" i="35"/>
  <c r="E54" i="9" s="1"/>
  <c r="L54" i="9" s="1"/>
  <c r="E44" i="3"/>
  <c r="L44" i="3" s="1"/>
  <c r="C256" i="35"/>
  <c r="E38" i="2" s="1"/>
  <c r="L38" i="2" s="1"/>
  <c r="E63" i="6"/>
  <c r="L63" i="6" s="1"/>
  <c r="E7" i="3"/>
  <c r="L7" i="3" s="1"/>
  <c r="T243" i="35"/>
  <c r="E25" i="9" s="1"/>
  <c r="L25" i="9" s="1"/>
  <c r="E22" i="6"/>
  <c r="L22" i="6" s="1"/>
  <c r="E5" i="6"/>
  <c r="L5" i="6" s="1"/>
  <c r="E36" i="3"/>
  <c r="L36" i="3" s="1"/>
  <c r="E4" i="6"/>
  <c r="L4" i="6" s="1"/>
  <c r="F225" i="35"/>
  <c r="E7" i="7" s="1"/>
  <c r="L7" i="7" s="1"/>
  <c r="E55" i="3"/>
  <c r="L55" i="3" s="1"/>
  <c r="E15" i="3"/>
  <c r="L15" i="3" s="1"/>
  <c r="F284" i="35"/>
  <c r="E66" i="7" s="1"/>
  <c r="L66" i="7" s="1"/>
  <c r="E25" i="6"/>
  <c r="L25" i="6" s="1"/>
  <c r="E32" i="6"/>
  <c r="L32" i="6" s="1"/>
  <c r="E45" i="3"/>
  <c r="L45" i="3" s="1"/>
  <c r="E37" i="6"/>
  <c r="L37" i="6" s="1"/>
  <c r="E13" i="3"/>
  <c r="L13" i="3" s="1"/>
  <c r="E26" i="3"/>
  <c r="L26" i="3" s="1"/>
  <c r="E66" i="6"/>
  <c r="L66" i="6" s="1"/>
  <c r="E26" i="6"/>
  <c r="L26" i="6" s="1"/>
  <c r="E33" i="6"/>
  <c r="L33" i="6" s="1"/>
  <c r="E9" i="3"/>
  <c r="L9" i="3" s="1"/>
  <c r="E56" i="3"/>
  <c r="L56" i="3" s="1"/>
  <c r="E40" i="6"/>
  <c r="L40" i="6" s="1"/>
  <c r="T268" i="35"/>
  <c r="E50" i="9" s="1"/>
  <c r="L50" i="9" s="1"/>
  <c r="E10" i="3"/>
  <c r="L10" i="3" s="1"/>
  <c r="S252" i="35"/>
  <c r="E34" i="8" s="1"/>
  <c r="L34" i="8" s="1"/>
  <c r="E30" i="3"/>
  <c r="L30" i="3" s="1"/>
  <c r="E22" i="3"/>
  <c r="L22" i="3" s="1"/>
  <c r="E35" i="3"/>
  <c r="L35" i="3" s="1"/>
  <c r="E20" i="6"/>
  <c r="L20" i="6" s="1"/>
  <c r="E55" i="6"/>
  <c r="L55" i="6" s="1"/>
  <c r="E15" i="6"/>
  <c r="L15" i="6" s="1"/>
  <c r="S280" i="34"/>
  <c r="D62" i="8" s="1"/>
  <c r="K62" i="8" s="1"/>
  <c r="F234" i="34"/>
  <c r="D16" i="7" s="1"/>
  <c r="K16" i="7" s="1"/>
  <c r="S235" i="34"/>
  <c r="D17" i="8" s="1"/>
  <c r="K17" i="8" s="1"/>
  <c r="D16" i="6"/>
  <c r="K16" i="6" s="1"/>
  <c r="S237" i="34"/>
  <c r="D19" i="8" s="1"/>
  <c r="K19" i="8" s="1"/>
  <c r="F277" i="34"/>
  <c r="D59" i="7" s="1"/>
  <c r="K59" i="7" s="1"/>
  <c r="F273" i="34"/>
  <c r="D55" i="7" s="1"/>
  <c r="K55" i="7" s="1"/>
  <c r="D47" i="6"/>
  <c r="K47" i="6" s="1"/>
  <c r="T234" i="34"/>
  <c r="D16" i="9" s="1"/>
  <c r="K16" i="9" s="1"/>
  <c r="C266" i="34"/>
  <c r="D48" i="2" s="1"/>
  <c r="K48" i="2" s="1"/>
  <c r="T273" i="34"/>
  <c r="D55" i="9" s="1"/>
  <c r="K55" i="9" s="1"/>
  <c r="C243" i="34"/>
  <c r="D25" i="2" s="1"/>
  <c r="K25" i="2" s="1"/>
  <c r="F239" i="34"/>
  <c r="D21" i="7" s="1"/>
  <c r="K21" i="7" s="1"/>
  <c r="T243" i="34"/>
  <c r="D25" i="9" s="1"/>
  <c r="K25" i="9" s="1"/>
  <c r="S243" i="34"/>
  <c r="D25" i="8" s="1"/>
  <c r="K25" i="8" s="1"/>
  <c r="C262" i="34"/>
  <c r="D44" i="2" s="1"/>
  <c r="K44" i="2" s="1"/>
  <c r="F272" i="34"/>
  <c r="D54" i="7" s="1"/>
  <c r="K54" i="7" s="1"/>
  <c r="C277" i="34"/>
  <c r="D59" i="2" s="1"/>
  <c r="K59" i="2" s="1"/>
  <c r="F237" i="34"/>
  <c r="D19" i="7" s="1"/>
  <c r="K19" i="7" s="1"/>
  <c r="C235" i="34"/>
  <c r="D17" i="2" s="1"/>
  <c r="K17" i="2" s="1"/>
  <c r="S239" i="34"/>
  <c r="D21" i="8" s="1"/>
  <c r="K21" i="8" s="1"/>
  <c r="C261" i="34"/>
  <c r="D43" i="2" s="1"/>
  <c r="K43" i="2" s="1"/>
  <c r="D18" i="6"/>
  <c r="K18" i="6" s="1"/>
  <c r="D23" i="3"/>
  <c r="K23" i="3" s="1"/>
  <c r="D17" i="3"/>
  <c r="K17" i="3" s="1"/>
  <c r="D27" i="3"/>
  <c r="K27" i="3" s="1"/>
  <c r="D12" i="3"/>
  <c r="K12" i="3" s="1"/>
  <c r="D41" i="3"/>
  <c r="K41" i="3" s="1"/>
  <c r="D7" i="6"/>
  <c r="K7" i="6" s="1"/>
  <c r="D40" i="3"/>
  <c r="K40" i="3" s="1"/>
  <c r="D64" i="3"/>
  <c r="K64" i="3" s="1"/>
  <c r="D42" i="3"/>
  <c r="K42" i="3" s="1"/>
  <c r="D20" i="6"/>
  <c r="K20" i="6" s="1"/>
  <c r="D4" i="3"/>
  <c r="K4" i="3" s="1"/>
  <c r="D59" i="3"/>
  <c r="K59" i="3" s="1"/>
  <c r="D44" i="6"/>
  <c r="K44" i="6" s="1"/>
  <c r="D39" i="6"/>
  <c r="K39" i="6" s="1"/>
  <c r="D15" i="3"/>
  <c r="K15" i="3" s="1"/>
  <c r="D51" i="3"/>
  <c r="K51" i="3" s="1"/>
  <c r="D4" i="6"/>
  <c r="K4" i="6" s="1"/>
  <c r="D10" i="6"/>
  <c r="K10" i="6" s="1"/>
  <c r="D43" i="3"/>
  <c r="K43" i="3" s="1"/>
  <c r="D26" i="3"/>
  <c r="K26" i="3" s="1"/>
  <c r="D29" i="6"/>
  <c r="K29" i="6" s="1"/>
  <c r="D11" i="3"/>
  <c r="K11" i="3" s="1"/>
  <c r="D28" i="3"/>
  <c r="K28" i="3" s="1"/>
  <c r="D65" i="3"/>
  <c r="K65" i="3" s="1"/>
  <c r="D20" i="3"/>
  <c r="K20" i="3" s="1"/>
  <c r="D58" i="6"/>
  <c r="K58" i="6" s="1"/>
  <c r="D15" i="6"/>
  <c r="K15" i="6" s="1"/>
  <c r="D27" i="6"/>
  <c r="K27" i="6" s="1"/>
  <c r="T226" i="34"/>
  <c r="D8" i="9" s="1"/>
  <c r="K8" i="9" s="1"/>
  <c r="D43" i="6"/>
  <c r="K43" i="6" s="1"/>
  <c r="D41" i="6"/>
  <c r="K41" i="6" s="1"/>
  <c r="D14" i="6"/>
  <c r="K14" i="6" s="1"/>
  <c r="D52" i="3"/>
  <c r="K52" i="3" s="1"/>
  <c r="D32" i="6"/>
  <c r="K32" i="6" s="1"/>
  <c r="D8" i="3"/>
  <c r="K8" i="3" s="1"/>
  <c r="S273" i="34"/>
  <c r="D55" i="8" s="1"/>
  <c r="K55" i="8" s="1"/>
  <c r="D65" i="6"/>
  <c r="K65" i="6" s="1"/>
  <c r="D49" i="3"/>
  <c r="K49" i="3" s="1"/>
  <c r="D6" i="3"/>
  <c r="K6" i="3" s="1"/>
  <c r="D46" i="3"/>
  <c r="K46" i="3" s="1"/>
  <c r="D37" i="3"/>
  <c r="K37" i="3" s="1"/>
  <c r="D5" i="6"/>
  <c r="K5" i="6" s="1"/>
  <c r="D29" i="3"/>
  <c r="K29" i="3" s="1"/>
  <c r="D58" i="3"/>
  <c r="K58" i="3" s="1"/>
  <c r="D60" i="3"/>
  <c r="K60" i="3" s="1"/>
  <c r="D52" i="6"/>
  <c r="K52" i="6" s="1"/>
  <c r="D21" i="6"/>
  <c r="K21" i="6" s="1"/>
  <c r="T269" i="34"/>
  <c r="D51" i="9" s="1"/>
  <c r="K51" i="9" s="1"/>
  <c r="D8" i="6"/>
  <c r="K8" i="6" s="1"/>
  <c r="D37" i="6"/>
  <c r="K37" i="6" s="1"/>
  <c r="D54" i="3"/>
  <c r="K54" i="3" s="1"/>
  <c r="D61" i="3"/>
  <c r="K61" i="3" s="1"/>
  <c r="D66" i="6"/>
  <c r="K66" i="6" s="1"/>
  <c r="D28" i="6"/>
  <c r="K28" i="6" s="1"/>
  <c r="D12" i="6"/>
  <c r="K12" i="6" s="1"/>
  <c r="D19" i="3"/>
  <c r="K19" i="3" s="1"/>
  <c r="T266" i="34"/>
  <c r="D48" i="9" s="1"/>
  <c r="K48" i="9" s="1"/>
  <c r="D34" i="3"/>
  <c r="K34" i="3" s="1"/>
  <c r="D18" i="3"/>
  <c r="K18" i="3" s="1"/>
  <c r="S258" i="34"/>
  <c r="D40" i="8" s="1"/>
  <c r="K40" i="8" s="1"/>
  <c r="D31" i="6"/>
  <c r="K31" i="6" s="1"/>
  <c r="D56" i="6"/>
  <c r="K56" i="6" s="1"/>
  <c r="D25" i="3"/>
  <c r="K25" i="3" s="1"/>
  <c r="D40" i="6"/>
  <c r="K40" i="6" s="1"/>
  <c r="D24" i="3"/>
  <c r="K24" i="3" s="1"/>
  <c r="S269" i="34"/>
  <c r="D51" i="8" s="1"/>
  <c r="K51" i="8" s="1"/>
  <c r="C280" i="34"/>
  <c r="D62" i="2" s="1"/>
  <c r="K62" i="2" s="1"/>
  <c r="F266" i="34"/>
  <c r="D48" i="7" s="1"/>
  <c r="K48" i="7" s="1"/>
  <c r="F226" i="34"/>
  <c r="D8" i="7" s="1"/>
  <c r="K8" i="7" s="1"/>
  <c r="D23" i="6"/>
  <c r="K23" i="6" s="1"/>
  <c r="S250" i="34"/>
  <c r="D32" i="8" s="1"/>
  <c r="K32" i="8" s="1"/>
  <c r="T280" i="34"/>
  <c r="D62" i="9" s="1"/>
  <c r="K62" i="9" s="1"/>
  <c r="D51" i="6"/>
  <c r="K51" i="6" s="1"/>
  <c r="D42" i="6"/>
  <c r="K42" i="6" s="1"/>
  <c r="F269" i="34"/>
  <c r="D51" i="7" s="1"/>
  <c r="K51" i="7" s="1"/>
  <c r="D55" i="6"/>
  <c r="K55" i="6" s="1"/>
  <c r="D62" i="3"/>
  <c r="K62" i="3" s="1"/>
  <c r="D54" i="6"/>
  <c r="K54" i="6" s="1"/>
  <c r="D47" i="3"/>
  <c r="K47" i="3" s="1"/>
  <c r="D61" i="6"/>
  <c r="K61" i="6" s="1"/>
  <c r="D45" i="3"/>
  <c r="K45" i="3" s="1"/>
  <c r="D36" i="3"/>
  <c r="K36" i="3" s="1"/>
  <c r="D19" i="6"/>
  <c r="K19" i="6" s="1"/>
  <c r="F265" i="34"/>
  <c r="D47" i="7" s="1"/>
  <c r="K47" i="7" s="1"/>
  <c r="D33" i="3"/>
  <c r="K33" i="3" s="1"/>
  <c r="D57" i="3"/>
  <c r="K57" i="3" s="1"/>
  <c r="D34" i="6"/>
  <c r="K34" i="6" s="1"/>
  <c r="C258" i="34"/>
  <c r="D40" i="2" s="1"/>
  <c r="K40" i="2" s="1"/>
  <c r="D24" i="6"/>
  <c r="K24" i="6" s="1"/>
  <c r="D56" i="3"/>
  <c r="K56" i="3" s="1"/>
  <c r="D25" i="6"/>
  <c r="K25" i="6" s="1"/>
  <c r="D9" i="3"/>
  <c r="K9" i="3" s="1"/>
  <c r="T281" i="34"/>
  <c r="D63" i="9" s="1"/>
  <c r="K63" i="9" s="1"/>
  <c r="T265" i="34"/>
  <c r="D47" i="9" s="1"/>
  <c r="K47" i="9" s="1"/>
  <c r="D38" i="3"/>
  <c r="K38" i="3" s="1"/>
  <c r="D14" i="3"/>
  <c r="K14" i="3" s="1"/>
  <c r="D17" i="6"/>
  <c r="K17" i="6" s="1"/>
  <c r="T250" i="34"/>
  <c r="D32" i="9" s="1"/>
  <c r="K32" i="9" s="1"/>
  <c r="D31" i="3"/>
  <c r="K31" i="3" s="1"/>
  <c r="D55" i="3"/>
  <c r="K55" i="3" s="1"/>
  <c r="D62" i="6"/>
  <c r="K62" i="6" s="1"/>
  <c r="D39" i="3"/>
  <c r="K39" i="3" s="1"/>
  <c r="D45" i="6"/>
  <c r="K45" i="6" s="1"/>
  <c r="D36" i="6"/>
  <c r="K36" i="6" s="1"/>
  <c r="D35" i="3"/>
  <c r="K35" i="3" s="1"/>
  <c r="D30" i="6"/>
  <c r="K30" i="6" s="1"/>
  <c r="D57" i="6"/>
  <c r="K57" i="6" s="1"/>
  <c r="D53" i="6"/>
  <c r="K53" i="6" s="1"/>
  <c r="T261" i="34"/>
  <c r="D43" i="9" s="1"/>
  <c r="K43" i="9" s="1"/>
  <c r="S281" i="34"/>
  <c r="D63" i="8" s="1"/>
  <c r="K63" i="8" s="1"/>
  <c r="S265" i="34"/>
  <c r="D47" i="8" s="1"/>
  <c r="K47" i="8" s="1"/>
  <c r="D38" i="6"/>
  <c r="K38" i="6" s="1"/>
  <c r="D22" i="3"/>
  <c r="K22" i="3" s="1"/>
  <c r="F258" i="34"/>
  <c r="D40" i="7" s="1"/>
  <c r="K40" i="7" s="1"/>
  <c r="T272" i="34"/>
  <c r="D54" i="9" s="1"/>
  <c r="K54" i="9" s="1"/>
  <c r="D63" i="6"/>
  <c r="K63" i="6" s="1"/>
  <c r="D50" i="3"/>
  <c r="K50" i="3" s="1"/>
  <c r="D22" i="6"/>
  <c r="K22" i="6" s="1"/>
  <c r="D35" i="6"/>
  <c r="K35" i="6" s="1"/>
  <c r="F281" i="34"/>
  <c r="D63" i="7" s="1"/>
  <c r="K63" i="7" s="1"/>
  <c r="D10" i="3"/>
  <c r="K10" i="3" s="1"/>
  <c r="D33" i="6"/>
  <c r="K33" i="6" s="1"/>
  <c r="T277" i="34"/>
  <c r="D59" i="9" s="1"/>
  <c r="K59" i="9" s="1"/>
  <c r="D16" i="3"/>
  <c r="K16" i="3" s="1"/>
  <c r="D6" i="6"/>
  <c r="K6" i="6" s="1"/>
  <c r="D30" i="3"/>
  <c r="K30" i="3" s="1"/>
  <c r="C272" i="34"/>
  <c r="D54" i="2" s="1"/>
  <c r="K54" i="2" s="1"/>
  <c r="D48" i="3"/>
  <c r="K48" i="3" s="1"/>
  <c r="D13" i="3"/>
  <c r="K13" i="3" s="1"/>
  <c r="F250" i="34"/>
  <c r="D32" i="7" s="1"/>
  <c r="K32" i="7" s="1"/>
  <c r="D32" i="3"/>
  <c r="K32" i="3" s="1"/>
  <c r="D53" i="3"/>
  <c r="K53" i="3" s="1"/>
  <c r="D66" i="3"/>
  <c r="K66" i="3" s="1"/>
  <c r="D49" i="6"/>
  <c r="K49" i="6" s="1"/>
  <c r="D5" i="3"/>
  <c r="K5" i="3" s="1"/>
  <c r="D64" i="6"/>
  <c r="K64" i="6" s="1"/>
  <c r="D63" i="3"/>
  <c r="K63" i="3" s="1"/>
  <c r="D46" i="6"/>
  <c r="K46" i="6" s="1"/>
  <c r="D50" i="6"/>
  <c r="K50" i="6" s="1"/>
  <c r="D60" i="6"/>
  <c r="K60" i="6" s="1"/>
  <c r="D9" i="6"/>
  <c r="K9" i="6" s="1"/>
  <c r="D59" i="6"/>
  <c r="K59" i="6" s="1"/>
  <c r="D44" i="3"/>
  <c r="K44" i="3" s="1"/>
  <c r="D11" i="6"/>
  <c r="K11" i="6" s="1"/>
  <c r="D26" i="6"/>
  <c r="K26" i="6" s="1"/>
  <c r="D7" i="3"/>
  <c r="K7" i="3" s="1"/>
  <c r="D48" i="6"/>
  <c r="K48" i="6" s="1"/>
  <c r="D13" i="6"/>
  <c r="K13" i="6" s="1"/>
  <c r="D21" i="3"/>
  <c r="K21" i="3" s="1"/>
  <c r="F228" i="33"/>
  <c r="C10" i="7" s="1"/>
  <c r="J10" i="7" s="1"/>
  <c r="T268" i="33"/>
  <c r="S230" i="33"/>
  <c r="C12" i="8" s="1"/>
  <c r="J12" i="8" s="1"/>
  <c r="F259" i="33"/>
  <c r="C41" i="7" s="1"/>
  <c r="J41" i="7" s="1"/>
  <c r="C50" i="6"/>
  <c r="J50" i="6" s="1"/>
  <c r="F252" i="33"/>
  <c r="C34" i="7" s="1"/>
  <c r="J34" i="7" s="1"/>
  <c r="S268" i="33"/>
  <c r="C50" i="8" s="1"/>
  <c r="J50" i="8" s="1"/>
  <c r="C45" i="3"/>
  <c r="J45" i="3" s="1"/>
  <c r="T252" i="33"/>
  <c r="C232" i="33"/>
  <c r="C14" i="2" s="1"/>
  <c r="J14" i="2" s="1"/>
  <c r="T273" i="33"/>
  <c r="S259" i="33"/>
  <c r="C41" i="8" s="1"/>
  <c r="J41" i="8" s="1"/>
  <c r="C252" i="33"/>
  <c r="C34" i="2" s="1"/>
  <c r="J34" i="2" s="1"/>
  <c r="F275" i="33"/>
  <c r="C57" i="7" s="1"/>
  <c r="J57" i="7" s="1"/>
  <c r="S272" i="33"/>
  <c r="C54" i="8" s="1"/>
  <c r="J54" i="8" s="1"/>
  <c r="C281" i="33"/>
  <c r="C63" i="2" s="1"/>
  <c r="J63" i="2" s="1"/>
  <c r="T275" i="33"/>
  <c r="S284" i="33"/>
  <c r="C66" i="8" s="1"/>
  <c r="J66" i="8" s="1"/>
  <c r="C14" i="6"/>
  <c r="J14" i="6" s="1"/>
  <c r="C17" i="3"/>
  <c r="J17" i="3" s="1"/>
  <c r="C58" i="6"/>
  <c r="J58" i="6" s="1"/>
  <c r="C42" i="3"/>
  <c r="J42" i="3" s="1"/>
  <c r="C24" i="3"/>
  <c r="J24" i="3" s="1"/>
  <c r="C39" i="3"/>
  <c r="J39" i="3" s="1"/>
  <c r="C29" i="6"/>
  <c r="J29" i="6" s="1"/>
  <c r="C45" i="6"/>
  <c r="J45" i="6" s="1"/>
  <c r="C66" i="3"/>
  <c r="J66" i="3" s="1"/>
  <c r="C21" i="3"/>
  <c r="J21" i="3" s="1"/>
  <c r="C16" i="6"/>
  <c r="J16" i="6" s="1"/>
  <c r="C22" i="6"/>
  <c r="J22" i="6" s="1"/>
  <c r="C20" i="6"/>
  <c r="J20" i="6" s="1"/>
  <c r="C9" i="3"/>
  <c r="J9" i="3" s="1"/>
  <c r="C30" i="3"/>
  <c r="J30" i="3" s="1"/>
  <c r="C60" i="3"/>
  <c r="J60" i="3" s="1"/>
  <c r="C51" i="3"/>
  <c r="J51" i="3" s="1"/>
  <c r="C51" i="6"/>
  <c r="J51" i="6" s="1"/>
  <c r="C41" i="6"/>
  <c r="J41" i="6" s="1"/>
  <c r="C13" i="3"/>
  <c r="J13" i="3" s="1"/>
  <c r="C22" i="3"/>
  <c r="J22" i="3" s="1"/>
  <c r="C29" i="3"/>
  <c r="J29" i="3" s="1"/>
  <c r="C41" i="3"/>
  <c r="J41" i="3" s="1"/>
  <c r="C21" i="6"/>
  <c r="J21" i="6" s="1"/>
  <c r="C4" i="6"/>
  <c r="J4" i="6" s="1"/>
  <c r="C54" i="3"/>
  <c r="J54" i="3" s="1"/>
  <c r="C38" i="6"/>
  <c r="J38" i="6" s="1"/>
  <c r="C53" i="3"/>
  <c r="J53" i="3" s="1"/>
  <c r="C44" i="3"/>
  <c r="J44" i="3" s="1"/>
  <c r="C12" i="3"/>
  <c r="J12" i="3" s="1"/>
  <c r="C10" i="6"/>
  <c r="J10" i="6" s="1"/>
  <c r="C11" i="6"/>
  <c r="J11" i="6" s="1"/>
  <c r="C42" i="6"/>
  <c r="J42" i="6" s="1"/>
  <c r="C62" i="3"/>
  <c r="J62" i="3" s="1"/>
  <c r="C46" i="3"/>
  <c r="J46" i="3" s="1"/>
  <c r="C24" i="6"/>
  <c r="J24" i="6" s="1"/>
  <c r="C44" i="6"/>
  <c r="J44" i="6" s="1"/>
  <c r="C26" i="6"/>
  <c r="J26" i="6" s="1"/>
  <c r="C59" i="3"/>
  <c r="J59" i="3" s="1"/>
  <c r="C27" i="3"/>
  <c r="J27" i="3" s="1"/>
  <c r="C19" i="6"/>
  <c r="J19" i="6" s="1"/>
  <c r="T238" i="33"/>
  <c r="C66" i="6"/>
  <c r="J66" i="6" s="1"/>
  <c r="C57" i="3"/>
  <c r="J57" i="3" s="1"/>
  <c r="C25" i="6"/>
  <c r="J25" i="6" s="1"/>
  <c r="F276" i="33"/>
  <c r="C58" i="7" s="1"/>
  <c r="J58" i="7" s="1"/>
  <c r="C40" i="6"/>
  <c r="J40" i="6" s="1"/>
  <c r="C16" i="3"/>
  <c r="J16" i="3" s="1"/>
  <c r="C39" i="6"/>
  <c r="J39" i="6" s="1"/>
  <c r="C15" i="3"/>
  <c r="J15" i="3" s="1"/>
  <c r="C55" i="3"/>
  <c r="J55" i="3" s="1"/>
  <c r="T284" i="33"/>
  <c r="F230" i="33"/>
  <c r="C12" i="7" s="1"/>
  <c r="J12" i="7" s="1"/>
  <c r="C6" i="6"/>
  <c r="J6" i="6" s="1"/>
  <c r="C62" i="6"/>
  <c r="J62" i="6" s="1"/>
  <c r="C46" i="6"/>
  <c r="J46" i="6" s="1"/>
  <c r="C12" i="6"/>
  <c r="J12" i="6" s="1"/>
  <c r="C52" i="3"/>
  <c r="J52" i="3" s="1"/>
  <c r="C59" i="6"/>
  <c r="J59" i="6" s="1"/>
  <c r="C35" i="3"/>
  <c r="J35" i="3" s="1"/>
  <c r="C27" i="6"/>
  <c r="J27" i="6" s="1"/>
  <c r="C34" i="6"/>
  <c r="J34" i="6" s="1"/>
  <c r="C64" i="3"/>
  <c r="J64" i="3" s="1"/>
  <c r="C32" i="3"/>
  <c r="J32" i="3" s="1"/>
  <c r="C8" i="3"/>
  <c r="J8" i="3" s="1"/>
  <c r="C15" i="6"/>
  <c r="J15" i="6" s="1"/>
  <c r="C55" i="6"/>
  <c r="J55" i="6" s="1"/>
  <c r="T228" i="33"/>
  <c r="C31" i="3"/>
  <c r="J31" i="3" s="1"/>
  <c r="S236" i="33"/>
  <c r="C18" i="8" s="1"/>
  <c r="J18" i="8" s="1"/>
  <c r="C47" i="6"/>
  <c r="J47" i="6" s="1"/>
  <c r="C63" i="3"/>
  <c r="J63" i="3" s="1"/>
  <c r="S238" i="33"/>
  <c r="C20" i="8" s="1"/>
  <c r="J20" i="8" s="1"/>
  <c r="T230" i="33"/>
  <c r="C19" i="3"/>
  <c r="J19" i="3" s="1"/>
  <c r="C26" i="3"/>
  <c r="J26" i="3" s="1"/>
  <c r="C56" i="6"/>
  <c r="J56" i="6" s="1"/>
  <c r="C30" i="6"/>
  <c r="J30" i="6" s="1"/>
  <c r="C61" i="3"/>
  <c r="J61" i="3" s="1"/>
  <c r="C52" i="6"/>
  <c r="J52" i="6" s="1"/>
  <c r="S263" i="33"/>
  <c r="C45" i="8" s="1"/>
  <c r="J45" i="8" s="1"/>
  <c r="C35" i="6"/>
  <c r="J35" i="6" s="1"/>
  <c r="C34" i="3"/>
  <c r="J34" i="3" s="1"/>
  <c r="C65" i="3"/>
  <c r="J65" i="3" s="1"/>
  <c r="C9" i="6"/>
  <c r="J9" i="6" s="1"/>
  <c r="C64" i="6"/>
  <c r="J64" i="6" s="1"/>
  <c r="C32" i="6"/>
  <c r="J32" i="6" s="1"/>
  <c r="T276" i="33"/>
  <c r="C31" i="6"/>
  <c r="J31" i="6" s="1"/>
  <c r="C260" i="33"/>
  <c r="C42" i="2" s="1"/>
  <c r="J42" i="2" s="1"/>
  <c r="C236" i="33"/>
  <c r="C18" i="2" s="1"/>
  <c r="J18" i="2" s="1"/>
  <c r="C246" i="33"/>
  <c r="C28" i="2" s="1"/>
  <c r="J28" i="2" s="1"/>
  <c r="C63" i="6"/>
  <c r="J63" i="6" s="1"/>
  <c r="T222" i="33"/>
  <c r="S246" i="33"/>
  <c r="C28" i="8" s="1"/>
  <c r="J28" i="8" s="1"/>
  <c r="C40" i="3"/>
  <c r="J40" i="3" s="1"/>
  <c r="C4" i="3"/>
  <c r="J4" i="3" s="1"/>
  <c r="C14" i="3"/>
  <c r="J14" i="3" s="1"/>
  <c r="C18" i="6"/>
  <c r="J18" i="6" s="1"/>
  <c r="C61" i="6"/>
  <c r="J61" i="6" s="1"/>
  <c r="C37" i="3"/>
  <c r="J37" i="3" s="1"/>
  <c r="C13" i="6"/>
  <c r="J13" i="6" s="1"/>
  <c r="C263" i="33"/>
  <c r="C45" i="2" s="1"/>
  <c r="J45" i="2" s="1"/>
  <c r="C43" i="3"/>
  <c r="J43" i="3" s="1"/>
  <c r="C50" i="3"/>
  <c r="J50" i="3" s="1"/>
  <c r="C57" i="6"/>
  <c r="J57" i="6" s="1"/>
  <c r="C65" i="6"/>
  <c r="J65" i="6" s="1"/>
  <c r="C33" i="6"/>
  <c r="J33" i="6" s="1"/>
  <c r="F222" i="33"/>
  <c r="C4" i="7" s="1"/>
  <c r="J4" i="7" s="1"/>
  <c r="C23" i="3"/>
  <c r="J23" i="3" s="1"/>
  <c r="C222" i="33"/>
  <c r="C4" i="2" s="1"/>
  <c r="J4" i="2" s="1"/>
  <c r="C37" i="6"/>
  <c r="J37" i="6" s="1"/>
  <c r="C36" i="3"/>
  <c r="J36" i="3" s="1"/>
  <c r="C28" i="6"/>
  <c r="J28" i="6" s="1"/>
  <c r="C43" i="6"/>
  <c r="J43" i="6" s="1"/>
  <c r="C49" i="3"/>
  <c r="J49" i="3" s="1"/>
  <c r="C48" i="3"/>
  <c r="J48" i="3" s="1"/>
  <c r="F260" i="33"/>
  <c r="C42" i="7" s="1"/>
  <c r="J42" i="7" s="1"/>
  <c r="C23" i="6"/>
  <c r="J23" i="6" s="1"/>
  <c r="C54" i="6"/>
  <c r="J54" i="6" s="1"/>
  <c r="C38" i="3"/>
  <c r="J38" i="3" s="1"/>
  <c r="C25" i="3"/>
  <c r="J25" i="3" s="1"/>
  <c r="C60" i="6"/>
  <c r="J60" i="6" s="1"/>
  <c r="C36" i="6"/>
  <c r="J36" i="6" s="1"/>
  <c r="C28" i="3"/>
  <c r="J28" i="3" s="1"/>
  <c r="C58" i="3"/>
  <c r="J58" i="3" s="1"/>
  <c r="C10" i="3"/>
  <c r="J10" i="3" s="1"/>
  <c r="C33" i="3"/>
  <c r="J33" i="3" s="1"/>
  <c r="C49" i="6"/>
  <c r="J49" i="6" s="1"/>
  <c r="C17" i="6"/>
  <c r="J17" i="6" s="1"/>
  <c r="C48" i="6"/>
  <c r="J48" i="6" s="1"/>
  <c r="F236" i="33"/>
  <c r="C18" i="7" s="1"/>
  <c r="J18" i="7" s="1"/>
  <c r="F263" i="33"/>
  <c r="C45" i="7" s="1"/>
  <c r="J45" i="7" s="1"/>
  <c r="C7" i="3"/>
  <c r="J7" i="3" s="1"/>
  <c r="C47" i="3"/>
  <c r="J47" i="3" s="1"/>
  <c r="C8" i="6"/>
  <c r="J8" i="6" s="1"/>
  <c r="C53" i="6"/>
  <c r="J53" i="6" s="1"/>
  <c r="C20" i="3"/>
  <c r="J20" i="3" s="1"/>
  <c r="C6" i="3"/>
  <c r="J6" i="3" s="1"/>
  <c r="C11" i="3"/>
  <c r="J11" i="3" s="1"/>
  <c r="T246" i="33"/>
  <c r="C18" i="3"/>
  <c r="J18" i="3" s="1"/>
  <c r="C5" i="3"/>
  <c r="J5" i="3" s="1"/>
  <c r="C56" i="3"/>
  <c r="J56" i="3" s="1"/>
  <c r="C7" i="6"/>
  <c r="J7" i="6" s="1"/>
  <c r="C5" i="6"/>
  <c r="J5" i="6" s="1"/>
  <c r="T253" i="32"/>
  <c r="C278" i="32"/>
  <c r="B60" i="2" s="1"/>
  <c r="F274" i="32"/>
  <c r="B56" i="7" s="1"/>
  <c r="F228" i="32"/>
  <c r="B10" i="7" s="1"/>
  <c r="C263" i="32"/>
  <c r="B45" i="2" s="1"/>
  <c r="S268" i="32"/>
  <c r="B50" i="8" s="1"/>
  <c r="F224" i="32"/>
  <c r="B6" i="7" s="1"/>
  <c r="F280" i="32"/>
  <c r="B62" i="7" s="1"/>
  <c r="F279" i="32"/>
  <c r="B61" i="7" s="1"/>
  <c r="S224" i="32"/>
  <c r="B6" i="8" s="1"/>
  <c r="T224" i="32"/>
  <c r="S279" i="32"/>
  <c r="B61" i="8" s="1"/>
  <c r="T241" i="32"/>
  <c r="C228" i="32"/>
  <c r="B10" i="2" s="1"/>
  <c r="T263" i="32"/>
  <c r="C277" i="32"/>
  <c r="B59" i="2" s="1"/>
  <c r="T254" i="32"/>
  <c r="S265" i="32"/>
  <c r="B47" i="8" s="1"/>
  <c r="T255" i="32"/>
  <c r="C225" i="32"/>
  <c r="B7" i="2" s="1"/>
  <c r="F278" i="32"/>
  <c r="B60" i="7" s="1"/>
  <c r="C282" i="32"/>
  <c r="B64" i="2" s="1"/>
  <c r="C268" i="32"/>
  <c r="T259" i="32"/>
  <c r="S277" i="32"/>
  <c r="B59" i="8" s="1"/>
  <c r="F282" i="32"/>
  <c r="B64" i="7" s="1"/>
  <c r="T279" i="32"/>
  <c r="F264" i="32"/>
  <c r="B46" i="7" s="1"/>
  <c r="C264" i="32"/>
  <c r="B46" i="2" s="1"/>
  <c r="F277" i="32"/>
  <c r="B59" i="7" s="1"/>
  <c r="C261" i="32"/>
  <c r="B43" i="2" s="1"/>
  <c r="S280" i="32"/>
  <c r="B62" i="8" s="1"/>
  <c r="S239" i="32"/>
  <c r="B21" i="8" s="1"/>
  <c r="S255" i="32"/>
  <c r="B37" i="8" s="1"/>
  <c r="S253" i="32"/>
  <c r="B35" i="8" s="1"/>
  <c r="F253" i="32"/>
  <c r="B35" i="7" s="1"/>
  <c r="T264" i="32"/>
  <c r="T261" i="32"/>
  <c r="S278" i="32"/>
  <c r="B60" i="8" s="1"/>
  <c r="T271" i="32"/>
  <c r="T228" i="32"/>
  <c r="F271" i="32"/>
  <c r="B53" i="7" s="1"/>
  <c r="T269" i="32"/>
  <c r="F284" i="32"/>
  <c r="B66" i="7" s="1"/>
  <c r="T246" i="32"/>
  <c r="C229" i="32"/>
  <c r="B11" i="2" s="1"/>
  <c r="T268" i="32"/>
  <c r="F254" i="32"/>
  <c r="B36" i="7" s="1"/>
  <c r="S266" i="32"/>
  <c r="B48" i="8" s="1"/>
  <c r="T247" i="32"/>
  <c r="F247" i="32"/>
  <c r="B29" i="7" s="1"/>
  <c r="S254" i="32"/>
  <c r="B36" i="8" s="1"/>
  <c r="S232" i="32"/>
  <c r="B14" i="8" s="1"/>
  <c r="C237" i="32"/>
  <c r="B19" i="2" s="1"/>
  <c r="C266" i="32"/>
  <c r="B48" i="2" s="1"/>
  <c r="T270" i="32"/>
  <c r="S225" i="32"/>
  <c r="B7" i="8" s="1"/>
  <c r="F244" i="32"/>
  <c r="B26" i="7" s="1"/>
  <c r="C232" i="32"/>
  <c r="B14" i="2" s="1"/>
  <c r="F229" i="32"/>
  <c r="B11" i="7" s="1"/>
  <c r="T237" i="32"/>
  <c r="S257" i="32"/>
  <c r="B39" i="8" s="1"/>
  <c r="F225" i="32"/>
  <c r="B7" i="7" s="1"/>
  <c r="F236" i="32"/>
  <c r="B18" i="7" s="1"/>
  <c r="C257" i="32"/>
  <c r="B39" i="2" s="1"/>
  <c r="C255" i="32"/>
  <c r="B37" i="2" s="1"/>
  <c r="F262" i="32"/>
  <c r="B44" i="7" s="1"/>
  <c r="T233" i="32"/>
  <c r="F283" i="32"/>
  <c r="B65" i="7" s="1"/>
  <c r="C247" i="32"/>
  <c r="B29" i="2" s="1"/>
  <c r="S270" i="32"/>
  <c r="B52" i="8" s="1"/>
  <c r="F270" i="32"/>
  <c r="B52" i="7" s="1"/>
  <c r="S262" i="32"/>
  <c r="B44" i="8" s="1"/>
  <c r="F232" i="32"/>
  <c r="B14" i="7" s="1"/>
  <c r="S229" i="32"/>
  <c r="B11" i="8" s="1"/>
  <c r="C262" i="32"/>
  <c r="B44" i="2" s="1"/>
  <c r="T257" i="32"/>
  <c r="S237" i="32"/>
  <c r="B19" i="8" s="1"/>
  <c r="T244" i="32"/>
  <c r="F269" i="32"/>
  <c r="B51" i="7" s="1"/>
  <c r="C283" i="32"/>
  <c r="B65" i="2" s="1"/>
  <c r="T280" i="32"/>
  <c r="T283" i="32"/>
  <c r="C265" i="32"/>
  <c r="B47" i="2" s="1"/>
  <c r="S233" i="32"/>
  <c r="B15" i="8" s="1"/>
  <c r="F263" i="32"/>
  <c r="B45" i="7" s="1"/>
  <c r="F248" i="32"/>
  <c r="B30" i="7" s="1"/>
  <c r="F265" i="32"/>
  <c r="B47" i="7" s="1"/>
  <c r="T248" i="32"/>
  <c r="T245" i="32"/>
  <c r="S248" i="32"/>
  <c r="B30" i="8" s="1"/>
  <c r="F245" i="32"/>
  <c r="B27" i="7" s="1"/>
  <c r="C230" i="32"/>
  <c r="B12" i="2" s="1"/>
  <c r="S245" i="32"/>
  <c r="B27" i="8" s="1"/>
  <c r="F221" i="32"/>
  <c r="B8" i="3"/>
  <c r="B47" i="6"/>
  <c r="T230" i="32"/>
  <c r="C284" i="32"/>
  <c r="B66" i="2" s="1"/>
  <c r="B57" i="6"/>
  <c r="C226" i="32"/>
  <c r="B8" i="2" s="1"/>
  <c r="F260" i="32"/>
  <c r="B42" i="7" s="1"/>
  <c r="S271" i="32"/>
  <c r="B53" i="8" s="1"/>
  <c r="F259" i="32"/>
  <c r="B41" i="7" s="1"/>
  <c r="F233" i="32"/>
  <c r="B15" i="7" s="1"/>
  <c r="C244" i="32"/>
  <c r="B26" i="2" s="1"/>
  <c r="T239" i="32"/>
  <c r="C239" i="32"/>
  <c r="B21" i="2" s="1"/>
  <c r="T220" i="32"/>
  <c r="S220" i="32"/>
  <c r="F220" i="32"/>
  <c r="C220" i="32"/>
  <c r="B31" i="6"/>
  <c r="T234" i="32"/>
  <c r="F250" i="32"/>
  <c r="B32" i="7" s="1"/>
  <c r="F276" i="32"/>
  <c r="B58" i="7" s="1"/>
  <c r="S246" i="32"/>
  <c r="B28" i="8" s="1"/>
  <c r="S269" i="32"/>
  <c r="B51" i="8" s="1"/>
  <c r="S221" i="32"/>
  <c r="B58" i="6"/>
  <c r="B49" i="6"/>
  <c r="C246" i="32"/>
  <c r="B28" i="2" s="1"/>
  <c r="F252" i="32"/>
  <c r="B34" i="7" s="1"/>
  <c r="S259" i="32"/>
  <c r="B41" i="8" s="1"/>
  <c r="T221" i="32"/>
  <c r="F266" i="32"/>
  <c r="B48" i="7" s="1"/>
  <c r="T252" i="32"/>
  <c r="S261" i="32"/>
  <c r="B43" i="8" s="1"/>
  <c r="S241" i="32"/>
  <c r="B23" i="8" s="1"/>
  <c r="S260" i="32"/>
  <c r="B42" i="8" s="1"/>
  <c r="S230" i="32"/>
  <c r="B12" i="8" s="1"/>
  <c r="F241" i="32"/>
  <c r="B23" i="7" s="1"/>
  <c r="S284" i="32"/>
  <c r="B66" i="8" s="1"/>
  <c r="S275" i="32"/>
  <c r="B57" i="8" s="1"/>
  <c r="B18" i="3"/>
  <c r="B64" i="3"/>
  <c r="T273" i="32"/>
  <c r="C281" i="32"/>
  <c r="B63" i="2" s="1"/>
  <c r="B7" i="3"/>
  <c r="T226" i="32"/>
  <c r="T249" i="32"/>
  <c r="F234" i="32"/>
  <c r="B16" i="7" s="1"/>
  <c r="C222" i="32"/>
  <c r="B4" i="2" s="1"/>
  <c r="C275" i="32"/>
  <c r="B57" i="2" s="1"/>
  <c r="T276" i="32"/>
  <c r="T236" i="32"/>
  <c r="C260" i="32"/>
  <c r="B42" i="2" s="1"/>
  <c r="S236" i="32"/>
  <c r="B18" i="8" s="1"/>
  <c r="S222" i="32"/>
  <c r="B4" i="8" s="1"/>
  <c r="S242" i="32"/>
  <c r="B24" i="8" s="1"/>
  <c r="F222" i="32"/>
  <c r="B4" i="7" s="1"/>
  <c r="S231" i="32"/>
  <c r="B13" i="8" s="1"/>
  <c r="F273" i="32"/>
  <c r="B55" i="7" s="1"/>
  <c r="F275" i="32"/>
  <c r="B57" i="7" s="1"/>
  <c r="S252" i="32"/>
  <c r="B34" i="8" s="1"/>
  <c r="B24" i="6"/>
  <c r="B8" i="6"/>
  <c r="S273" i="32"/>
  <c r="B55" i="8" s="1"/>
  <c r="C231" i="32"/>
  <c r="B13" i="2" s="1"/>
  <c r="B4" i="3"/>
  <c r="S276" i="32"/>
  <c r="B58" i="8" s="1"/>
  <c r="S281" i="32"/>
  <c r="B63" i="8" s="1"/>
  <c r="B7" i="6"/>
  <c r="T258" i="32"/>
  <c r="B10" i="3"/>
  <c r="S249" i="32"/>
  <c r="B31" i="8" s="1"/>
  <c r="B4" i="6"/>
  <c r="F281" i="32"/>
  <c r="B63" i="7" s="1"/>
  <c r="B14" i="3"/>
  <c r="B26" i="6"/>
  <c r="F249" i="32"/>
  <c r="B31" i="7" s="1"/>
  <c r="B9" i="3"/>
  <c r="B34" i="3"/>
  <c r="B36" i="3"/>
  <c r="B43" i="3"/>
  <c r="C223" i="32"/>
  <c r="B5" i="2" s="1"/>
  <c r="S258" i="32"/>
  <c r="B40" i="8" s="1"/>
  <c r="S226" i="32"/>
  <c r="B8" i="8" s="1"/>
  <c r="B12" i="3"/>
  <c r="C272" i="32"/>
  <c r="B54" i="2" s="1"/>
  <c r="C227" i="32"/>
  <c r="B9" i="2" s="1"/>
  <c r="B32" i="2"/>
  <c r="B55" i="3"/>
  <c r="B38" i="6"/>
  <c r="B22" i="6"/>
  <c r="B45" i="3"/>
  <c r="B13" i="3"/>
  <c r="T272" i="32"/>
  <c r="B6" i="3"/>
  <c r="B39" i="6"/>
  <c r="B57" i="3"/>
  <c r="B41" i="6"/>
  <c r="B48" i="3"/>
  <c r="B24" i="3"/>
  <c r="F272" i="32"/>
  <c r="B54" i="7" s="1"/>
  <c r="B55" i="6"/>
  <c r="B46" i="3"/>
  <c r="B22" i="3"/>
  <c r="B14" i="6"/>
  <c r="B36" i="6"/>
  <c r="B43" i="6"/>
  <c r="T250" i="32"/>
  <c r="C256" i="32"/>
  <c r="B45" i="6"/>
  <c r="B18" i="6"/>
  <c r="F256" i="32"/>
  <c r="B38" i="7" s="1"/>
  <c r="B13" i="6"/>
  <c r="S256" i="32"/>
  <c r="B38" i="8" s="1"/>
  <c r="B6" i="2"/>
  <c r="B6" i="6"/>
  <c r="F242" i="32"/>
  <c r="B24" i="7" s="1"/>
  <c r="B50" i="3"/>
  <c r="B46" i="6"/>
  <c r="B22" i="2"/>
  <c r="B17" i="6"/>
  <c r="T240" i="32"/>
  <c r="B25" i="3"/>
  <c r="B52" i="2"/>
  <c r="B15" i="3"/>
  <c r="B63" i="3"/>
  <c r="B54" i="3"/>
  <c r="B30" i="3"/>
  <c r="B44" i="6"/>
  <c r="B20" i="3"/>
  <c r="B21" i="3"/>
  <c r="T282" i="32"/>
  <c r="C258" i="32"/>
  <c r="C242" i="32"/>
  <c r="B15" i="6"/>
  <c r="B5" i="3"/>
  <c r="B53" i="3"/>
  <c r="F231" i="32"/>
  <c r="B13" i="7" s="1"/>
  <c r="B29" i="6"/>
  <c r="C234" i="32"/>
  <c r="B26" i="3"/>
  <c r="B41" i="3"/>
  <c r="B44" i="3"/>
  <c r="B12" i="6"/>
  <c r="S240" i="32"/>
  <c r="B22" i="8" s="1"/>
  <c r="B50" i="6"/>
  <c r="B58" i="3"/>
  <c r="B65" i="3"/>
  <c r="B25" i="6"/>
  <c r="B17" i="3"/>
  <c r="B16" i="3"/>
  <c r="B63" i="6"/>
  <c r="B39" i="3"/>
  <c r="B54" i="6"/>
  <c r="B30" i="6"/>
  <c r="B52" i="6"/>
  <c r="B20" i="6"/>
  <c r="B21" i="6"/>
  <c r="B19" i="3"/>
  <c r="F240" i="32"/>
  <c r="B22" i="7" s="1"/>
  <c r="B10" i="6"/>
  <c r="B51" i="3"/>
  <c r="B5" i="6"/>
  <c r="B53" i="6"/>
  <c r="B11" i="6"/>
  <c r="B29" i="3"/>
  <c r="T227" i="32"/>
  <c r="B32" i="3"/>
  <c r="B52" i="3"/>
  <c r="B34" i="6"/>
  <c r="B11" i="3"/>
  <c r="B56" i="6"/>
  <c r="B23" i="3"/>
  <c r="B55" i="2"/>
  <c r="B66" i="3"/>
  <c r="B42" i="3"/>
  <c r="B49" i="3"/>
  <c r="B33" i="6"/>
  <c r="B56" i="3"/>
  <c r="B40" i="6"/>
  <c r="B23" i="6"/>
  <c r="B62" i="6"/>
  <c r="B60" i="3"/>
  <c r="B28" i="6"/>
  <c r="B61" i="3"/>
  <c r="S250" i="32"/>
  <c r="B32" i="8" s="1"/>
  <c r="B9" i="6"/>
  <c r="B59" i="6"/>
  <c r="B37" i="3"/>
  <c r="B35" i="6"/>
  <c r="F223" i="32"/>
  <c r="B5" i="7" s="1"/>
  <c r="S227" i="32"/>
  <c r="B9" i="8" s="1"/>
  <c r="B27" i="3"/>
  <c r="T223" i="32"/>
  <c r="B48" i="6"/>
  <c r="B65" i="6"/>
  <c r="B40" i="3"/>
  <c r="B16" i="6"/>
  <c r="B62" i="3"/>
  <c r="B28" i="3"/>
  <c r="B19" i="6"/>
  <c r="B35" i="3"/>
  <c r="B51" i="6"/>
  <c r="B66" i="6"/>
  <c r="B42" i="6"/>
  <c r="B33" i="3"/>
  <c r="B47" i="3"/>
  <c r="B64" i="6"/>
  <c r="B32" i="6"/>
  <c r="B31" i="3"/>
  <c r="B38" i="3"/>
  <c r="B60" i="6"/>
  <c r="B61" i="6"/>
  <c r="B59" i="3"/>
  <c r="B37" i="6"/>
  <c r="B31" i="2"/>
  <c r="B27" i="6"/>
  <c r="F29" i="8" l="1"/>
  <c r="M29" i="8" s="1"/>
  <c r="F29" i="9"/>
  <c r="M29" i="9" s="1"/>
  <c r="F49" i="8"/>
  <c r="M49" i="8" s="1"/>
  <c r="F22" i="9"/>
  <c r="M22" i="9" s="1"/>
  <c r="F39" i="7"/>
  <c r="M39" i="7" s="1"/>
  <c r="F40" i="7"/>
  <c r="M40" i="7" s="1"/>
  <c r="F16" i="8"/>
  <c r="M16" i="8" s="1"/>
  <c r="F25" i="7"/>
  <c r="M25" i="7" s="1"/>
  <c r="F28" i="7"/>
  <c r="M28" i="7" s="1"/>
  <c r="F17" i="7"/>
  <c r="M17" i="7" s="1"/>
  <c r="E3" i="3"/>
  <c r="L3" i="3" s="1"/>
  <c r="D355" i="35"/>
  <c r="AO26" i="10" s="1"/>
  <c r="G355" i="35"/>
  <c r="AR26" i="10" s="1"/>
  <c r="E3" i="8"/>
  <c r="L3" i="8" s="1"/>
  <c r="F355" i="35"/>
  <c r="AQ26" i="10" s="1"/>
  <c r="E3" i="7"/>
  <c r="L3" i="7" s="1"/>
  <c r="F64" i="8"/>
  <c r="M64" i="8" s="1"/>
  <c r="F37" i="7"/>
  <c r="M37" i="7" s="1"/>
  <c r="F65" i="9"/>
  <c r="M65" i="9" s="1"/>
  <c r="E355" i="35"/>
  <c r="AP26" i="10" s="1"/>
  <c r="E3" i="6"/>
  <c r="L3" i="6" s="1"/>
  <c r="F21" i="9"/>
  <c r="M21" i="9" s="1"/>
  <c r="E3" i="2"/>
  <c r="L3" i="2" s="1"/>
  <c r="C355" i="35"/>
  <c r="AN26" i="10" s="1"/>
  <c r="F15" i="9"/>
  <c r="M15" i="9" s="1"/>
  <c r="F56" i="9"/>
  <c r="M56" i="9" s="1"/>
  <c r="F10" i="8"/>
  <c r="M10" i="8" s="1"/>
  <c r="F33" i="7"/>
  <c r="M33" i="7" s="1"/>
  <c r="F46" i="9"/>
  <c r="M46" i="9" s="1"/>
  <c r="H355" i="35"/>
  <c r="AS26" i="10" s="1"/>
  <c r="F23" i="9"/>
  <c r="M23" i="9" s="1"/>
  <c r="F18" i="9"/>
  <c r="M18" i="9" s="1"/>
  <c r="F17" i="9"/>
  <c r="M17" i="9" s="1"/>
  <c r="F46" i="8"/>
  <c r="M46" i="8" s="1"/>
  <c r="F8" i="7"/>
  <c r="M8" i="7" s="1"/>
  <c r="F32" i="9"/>
  <c r="M32" i="9" s="1"/>
  <c r="F8" i="9"/>
  <c r="M8" i="9" s="1"/>
  <c r="F24" i="9"/>
  <c r="M24" i="9" s="1"/>
  <c r="F48" i="9"/>
  <c r="M48" i="9" s="1"/>
  <c r="F25" i="9"/>
  <c r="M25" i="9" s="1"/>
  <c r="F355" i="34"/>
  <c r="AQ25" i="10" s="1"/>
  <c r="F43" i="7"/>
  <c r="M43" i="7" s="1"/>
  <c r="F5" i="8"/>
  <c r="M5" i="8" s="1"/>
  <c r="F14" i="9"/>
  <c r="M14" i="9" s="1"/>
  <c r="G355" i="34"/>
  <c r="AR25" i="10" s="1"/>
  <c r="F21" i="7"/>
  <c r="M21" i="7" s="1"/>
  <c r="F9" i="7"/>
  <c r="M9" i="7" s="1"/>
  <c r="F7" i="9"/>
  <c r="M7" i="9" s="1"/>
  <c r="F54" i="9"/>
  <c r="M54" i="9" s="1"/>
  <c r="D3" i="3"/>
  <c r="K3" i="3" s="1"/>
  <c r="D355" i="34"/>
  <c r="AO25" i="10" s="1"/>
  <c r="F44" i="9"/>
  <c r="M44" i="9" s="1"/>
  <c r="F16" i="9"/>
  <c r="M16" i="9" s="1"/>
  <c r="H355" i="34"/>
  <c r="AS25" i="10" s="1"/>
  <c r="D3" i="9"/>
  <c r="K3" i="9" s="1"/>
  <c r="E355" i="34"/>
  <c r="AP25" i="10" s="1"/>
  <c r="D3" i="6"/>
  <c r="K3" i="6" s="1"/>
  <c r="F19" i="7"/>
  <c r="M19" i="7" s="1"/>
  <c r="C355" i="34"/>
  <c r="AN25" i="10" s="1"/>
  <c r="F43" i="9"/>
  <c r="M43" i="9" s="1"/>
  <c r="F17" i="8"/>
  <c r="M17" i="8" s="1"/>
  <c r="F42" i="9"/>
  <c r="M42" i="9" s="1"/>
  <c r="F45" i="9"/>
  <c r="M45" i="9" s="1"/>
  <c r="F33" i="9"/>
  <c r="M33" i="9" s="1"/>
  <c r="F47" i="9"/>
  <c r="M47" i="9" s="1"/>
  <c r="F5" i="9"/>
  <c r="M5" i="9" s="1"/>
  <c r="F30" i="9"/>
  <c r="M30" i="9" s="1"/>
  <c r="F58" i="9"/>
  <c r="M58" i="9" s="1"/>
  <c r="J58" i="9"/>
  <c r="F26" i="9"/>
  <c r="M26" i="9" s="1"/>
  <c r="J26" i="9"/>
  <c r="F6" i="9"/>
  <c r="M6" i="9" s="1"/>
  <c r="J6" i="9"/>
  <c r="F36" i="9"/>
  <c r="M36" i="9" s="1"/>
  <c r="J36" i="9"/>
  <c r="F26" i="8"/>
  <c r="M26" i="8" s="1"/>
  <c r="F12" i="7"/>
  <c r="M12" i="7" s="1"/>
  <c r="F64" i="9"/>
  <c r="M64" i="9" s="1"/>
  <c r="J64" i="9"/>
  <c r="G355" i="33"/>
  <c r="AR24" i="10" s="1"/>
  <c r="F20" i="9"/>
  <c r="M20" i="9" s="1"/>
  <c r="J20" i="9"/>
  <c r="F55" i="9"/>
  <c r="M55" i="9" s="1"/>
  <c r="J55" i="9"/>
  <c r="F41" i="9"/>
  <c r="M41" i="9" s="1"/>
  <c r="J41" i="9"/>
  <c r="F52" i="9"/>
  <c r="M52" i="9" s="1"/>
  <c r="J52" i="9"/>
  <c r="J3" i="9"/>
  <c r="F4" i="9"/>
  <c r="M4" i="9" s="1"/>
  <c r="J4" i="9"/>
  <c r="E355" i="33"/>
  <c r="AP24" i="10" s="1"/>
  <c r="C3" i="6"/>
  <c r="J3" i="6" s="1"/>
  <c r="F50" i="9"/>
  <c r="M50" i="9" s="1"/>
  <c r="J50" i="9"/>
  <c r="F31" i="9"/>
  <c r="M31" i="9" s="1"/>
  <c r="J31" i="9"/>
  <c r="F62" i="9"/>
  <c r="M62" i="9" s="1"/>
  <c r="J62" i="9"/>
  <c r="F53" i="9"/>
  <c r="M53" i="9" s="1"/>
  <c r="J53" i="9"/>
  <c r="F20" i="7"/>
  <c r="M20" i="7" s="1"/>
  <c r="F54" i="8"/>
  <c r="M54" i="8" s="1"/>
  <c r="F20" i="8"/>
  <c r="M20" i="8" s="1"/>
  <c r="F25" i="8"/>
  <c r="M25" i="8" s="1"/>
  <c r="H355" i="33"/>
  <c r="AS24" i="10" s="1"/>
  <c r="C3" i="3"/>
  <c r="J3" i="3" s="1"/>
  <c r="D355" i="33"/>
  <c r="AO24" i="10" s="1"/>
  <c r="F28" i="9"/>
  <c r="M28" i="9" s="1"/>
  <c r="J28" i="9"/>
  <c r="F57" i="9"/>
  <c r="M57" i="9" s="1"/>
  <c r="J57" i="9"/>
  <c r="F34" i="9"/>
  <c r="M34" i="9" s="1"/>
  <c r="J34" i="9"/>
  <c r="F37" i="9"/>
  <c r="M37" i="9" s="1"/>
  <c r="J37" i="9"/>
  <c r="F61" i="9"/>
  <c r="M61" i="9" s="1"/>
  <c r="J61" i="9"/>
  <c r="F59" i="9"/>
  <c r="M59" i="9" s="1"/>
  <c r="J59" i="9"/>
  <c r="F10" i="9"/>
  <c r="M10" i="9" s="1"/>
  <c r="J10" i="9"/>
  <c r="F9" i="9"/>
  <c r="M9" i="9" s="1"/>
  <c r="J9" i="9"/>
  <c r="F45" i="8"/>
  <c r="M45" i="8" s="1"/>
  <c r="F355" i="33"/>
  <c r="AQ24" i="10" s="1"/>
  <c r="C355" i="33"/>
  <c r="AN24" i="10" s="1"/>
  <c r="F35" i="9"/>
  <c r="M35" i="9" s="1"/>
  <c r="J35" i="9"/>
  <c r="F66" i="9"/>
  <c r="M66" i="9" s="1"/>
  <c r="J66" i="9"/>
  <c r="F38" i="9"/>
  <c r="M38" i="9" s="1"/>
  <c r="J38" i="9"/>
  <c r="F49" i="9"/>
  <c r="M49" i="9" s="1"/>
  <c r="J49" i="9"/>
  <c r="F51" i="9"/>
  <c r="M51" i="9" s="1"/>
  <c r="J51" i="9"/>
  <c r="F12" i="9"/>
  <c r="M12" i="9" s="1"/>
  <c r="J12" i="9"/>
  <c r="F63" i="9"/>
  <c r="M63" i="9" s="1"/>
  <c r="J63" i="9"/>
  <c r="F65" i="8"/>
  <c r="M65" i="8" s="1"/>
  <c r="F50" i="7"/>
  <c r="M50" i="7" s="1"/>
  <c r="F33" i="8"/>
  <c r="M33" i="8" s="1"/>
  <c r="F49" i="7"/>
  <c r="M49" i="7" s="1"/>
  <c r="I5" i="6"/>
  <c r="F5" i="6"/>
  <c r="M5" i="6" s="1"/>
  <c r="F23" i="7"/>
  <c r="M23" i="7" s="1"/>
  <c r="I23" i="7"/>
  <c r="F57" i="6"/>
  <c r="M57" i="6" s="1"/>
  <c r="I57" i="6"/>
  <c r="F11" i="7"/>
  <c r="M11" i="7" s="1"/>
  <c r="I11" i="7"/>
  <c r="F36" i="8"/>
  <c r="M36" i="8" s="1"/>
  <c r="I36" i="8"/>
  <c r="F66" i="7"/>
  <c r="M66" i="7" s="1"/>
  <c r="I66" i="7"/>
  <c r="F35" i="7"/>
  <c r="M35" i="7" s="1"/>
  <c r="I35" i="7"/>
  <c r="F46" i="7"/>
  <c r="M46" i="7" s="1"/>
  <c r="I46" i="7"/>
  <c r="F61" i="8"/>
  <c r="M61" i="8" s="1"/>
  <c r="I61" i="8"/>
  <c r="F10" i="7"/>
  <c r="M10" i="7" s="1"/>
  <c r="I10" i="7"/>
  <c r="I27" i="6"/>
  <c r="F27" i="6"/>
  <c r="M27" i="6" s="1"/>
  <c r="F32" i="8"/>
  <c r="M32" i="8" s="1"/>
  <c r="I32" i="8"/>
  <c r="F33" i="6"/>
  <c r="M33" i="6" s="1"/>
  <c r="I33" i="6"/>
  <c r="I34" i="6"/>
  <c r="F34" i="6"/>
  <c r="M34" i="6" s="1"/>
  <c r="F54" i="6"/>
  <c r="M54" i="6" s="1"/>
  <c r="I54" i="6"/>
  <c r="I50" i="6"/>
  <c r="F50" i="6"/>
  <c r="M50" i="6" s="1"/>
  <c r="F13" i="7"/>
  <c r="M13" i="7" s="1"/>
  <c r="I13" i="7"/>
  <c r="F38" i="8"/>
  <c r="M38" i="8" s="1"/>
  <c r="I38" i="8"/>
  <c r="I43" i="6"/>
  <c r="F43" i="6"/>
  <c r="M43" i="6" s="1"/>
  <c r="F22" i="6"/>
  <c r="M22" i="6" s="1"/>
  <c r="I22" i="6"/>
  <c r="F40" i="8"/>
  <c r="M40" i="8" s="1"/>
  <c r="I40" i="8"/>
  <c r="F26" i="6"/>
  <c r="M26" i="6" s="1"/>
  <c r="I26" i="6"/>
  <c r="F7" i="6"/>
  <c r="M7" i="6" s="1"/>
  <c r="I7" i="6"/>
  <c r="F34" i="8"/>
  <c r="M34" i="8" s="1"/>
  <c r="I34" i="8"/>
  <c r="F12" i="8"/>
  <c r="M12" i="8" s="1"/>
  <c r="I12" i="8"/>
  <c r="F34" i="7"/>
  <c r="M34" i="7" s="1"/>
  <c r="I34" i="7"/>
  <c r="F32" i="7"/>
  <c r="M32" i="7" s="1"/>
  <c r="I32" i="7"/>
  <c r="F30" i="8"/>
  <c r="M30" i="8" s="1"/>
  <c r="I30" i="8"/>
  <c r="F11" i="8"/>
  <c r="M11" i="8" s="1"/>
  <c r="I11" i="8"/>
  <c r="F44" i="7"/>
  <c r="M44" i="7" s="1"/>
  <c r="I44" i="7"/>
  <c r="F29" i="7"/>
  <c r="M29" i="7" s="1"/>
  <c r="I29" i="7"/>
  <c r="F35" i="8"/>
  <c r="M35" i="8" s="1"/>
  <c r="I35" i="8"/>
  <c r="F56" i="7"/>
  <c r="M56" i="7" s="1"/>
  <c r="I56" i="7"/>
  <c r="I51" i="6"/>
  <c r="F51" i="6"/>
  <c r="M51" i="6" s="1"/>
  <c r="F18" i="8"/>
  <c r="M18" i="8" s="1"/>
  <c r="I18" i="8"/>
  <c r="F27" i="7"/>
  <c r="M27" i="7" s="1"/>
  <c r="I27" i="7"/>
  <c r="I19" i="6"/>
  <c r="F19" i="6"/>
  <c r="M19" i="6" s="1"/>
  <c r="I36" i="6"/>
  <c r="F36" i="6"/>
  <c r="M36" i="6" s="1"/>
  <c r="F48" i="8"/>
  <c r="M48" i="8" s="1"/>
  <c r="I48" i="8"/>
  <c r="F21" i="8"/>
  <c r="M21" i="8" s="1"/>
  <c r="I21" i="8"/>
  <c r="F59" i="8"/>
  <c r="M59" i="8" s="1"/>
  <c r="I59" i="8"/>
  <c r="F61" i="7"/>
  <c r="M61" i="7" s="1"/>
  <c r="I61" i="7"/>
  <c r="F9" i="6"/>
  <c r="M9" i="6" s="1"/>
  <c r="I9" i="6"/>
  <c r="I29" i="6"/>
  <c r="F29" i="6"/>
  <c r="M29" i="6" s="1"/>
  <c r="F22" i="8"/>
  <c r="M22" i="8" s="1"/>
  <c r="I22" i="8"/>
  <c r="I13" i="6"/>
  <c r="F13" i="6"/>
  <c r="M13" i="6" s="1"/>
  <c r="F53" i="7"/>
  <c r="M53" i="7" s="1"/>
  <c r="I53" i="7"/>
  <c r="F64" i="7"/>
  <c r="M64" i="7" s="1"/>
  <c r="I64" i="7"/>
  <c r="F55" i="7"/>
  <c r="M55" i="7" s="1"/>
  <c r="I55" i="7"/>
  <c r="F49" i="6"/>
  <c r="M49" i="6" s="1"/>
  <c r="I49" i="6"/>
  <c r="F15" i="7"/>
  <c r="M15" i="7" s="1"/>
  <c r="I15" i="7"/>
  <c r="F5" i="7"/>
  <c r="M5" i="7" s="1"/>
  <c r="I5" i="7"/>
  <c r="F15" i="6"/>
  <c r="M15" i="6" s="1"/>
  <c r="I15" i="6"/>
  <c r="F46" i="6"/>
  <c r="M46" i="6" s="1"/>
  <c r="I46" i="6"/>
  <c r="I18" i="6"/>
  <c r="F18" i="6"/>
  <c r="M18" i="6" s="1"/>
  <c r="F39" i="6"/>
  <c r="M39" i="6" s="1"/>
  <c r="I39" i="6"/>
  <c r="I4" i="6"/>
  <c r="F4" i="6"/>
  <c r="M4" i="6" s="1"/>
  <c r="F13" i="8"/>
  <c r="M13" i="8" s="1"/>
  <c r="I13" i="8"/>
  <c r="F43" i="8"/>
  <c r="M43" i="8" s="1"/>
  <c r="I43" i="8"/>
  <c r="F58" i="6"/>
  <c r="M58" i="6" s="1"/>
  <c r="I58" i="6"/>
  <c r="F41" i="7"/>
  <c r="M41" i="7" s="1"/>
  <c r="I41" i="7"/>
  <c r="F47" i="7"/>
  <c r="M47" i="7" s="1"/>
  <c r="I47" i="7"/>
  <c r="F51" i="7"/>
  <c r="M51" i="7" s="1"/>
  <c r="I51" i="7"/>
  <c r="F52" i="7"/>
  <c r="M52" i="7" s="1"/>
  <c r="I52" i="7"/>
  <c r="F18" i="7"/>
  <c r="M18" i="7" s="1"/>
  <c r="I18" i="7"/>
  <c r="F36" i="7"/>
  <c r="M36" i="7" s="1"/>
  <c r="I36" i="7"/>
  <c r="F62" i="8"/>
  <c r="M62" i="8" s="1"/>
  <c r="I62" i="8"/>
  <c r="F62" i="7"/>
  <c r="M62" i="7" s="1"/>
  <c r="I62" i="7"/>
  <c r="F30" i="6"/>
  <c r="M30" i="6" s="1"/>
  <c r="I30" i="6"/>
  <c r="F24" i="6"/>
  <c r="M24" i="6" s="1"/>
  <c r="I24" i="6"/>
  <c r="F41" i="8"/>
  <c r="M41" i="8" s="1"/>
  <c r="I41" i="8"/>
  <c r="F32" i="6"/>
  <c r="M32" i="6" s="1"/>
  <c r="I32" i="6"/>
  <c r="F44" i="6"/>
  <c r="M44" i="6" s="1"/>
  <c r="I44" i="6"/>
  <c r="F41" i="6"/>
  <c r="M41" i="6" s="1"/>
  <c r="I41" i="6"/>
  <c r="F63" i="8"/>
  <c r="M63" i="8" s="1"/>
  <c r="I63" i="8"/>
  <c r="F14" i="7"/>
  <c r="M14" i="7" s="1"/>
  <c r="I14" i="7"/>
  <c r="F37" i="8"/>
  <c r="M37" i="8" s="1"/>
  <c r="I37" i="8"/>
  <c r="F6" i="8"/>
  <c r="M6" i="8" s="1"/>
  <c r="I6" i="8"/>
  <c r="F64" i="6"/>
  <c r="M64" i="6" s="1"/>
  <c r="I64" i="6"/>
  <c r="F63" i="6"/>
  <c r="M63" i="6" s="1"/>
  <c r="I63" i="6"/>
  <c r="F14" i="6"/>
  <c r="M14" i="6" s="1"/>
  <c r="I14" i="6"/>
  <c r="F63" i="7"/>
  <c r="M63" i="7" s="1"/>
  <c r="I63" i="7"/>
  <c r="F31" i="6"/>
  <c r="M31" i="6" s="1"/>
  <c r="I31" i="6"/>
  <c r="F47" i="6"/>
  <c r="M47" i="6" s="1"/>
  <c r="I47" i="6"/>
  <c r="F7" i="8"/>
  <c r="M7" i="8" s="1"/>
  <c r="I7" i="8"/>
  <c r="I61" i="6"/>
  <c r="F61" i="6"/>
  <c r="M61" i="6" s="1"/>
  <c r="F16" i="6"/>
  <c r="M16" i="6" s="1"/>
  <c r="I16" i="6"/>
  <c r="I35" i="6"/>
  <c r="F35" i="6"/>
  <c r="M35" i="6" s="1"/>
  <c r="F62" i="6"/>
  <c r="M62" i="6" s="1"/>
  <c r="I62" i="6"/>
  <c r="I21" i="6"/>
  <c r="F21" i="6"/>
  <c r="M21" i="6" s="1"/>
  <c r="I45" i="6"/>
  <c r="F45" i="6"/>
  <c r="M45" i="6" s="1"/>
  <c r="F31" i="8"/>
  <c r="M31" i="8" s="1"/>
  <c r="I31" i="8"/>
  <c r="F4" i="7"/>
  <c r="M4" i="7" s="1"/>
  <c r="I4" i="7"/>
  <c r="G355" i="32"/>
  <c r="AR23" i="10" s="1"/>
  <c r="B3" i="8"/>
  <c r="F53" i="8"/>
  <c r="M53" i="8" s="1"/>
  <c r="I53" i="8"/>
  <c r="F355" i="32"/>
  <c r="AQ23" i="10" s="1"/>
  <c r="B3" i="7"/>
  <c r="F30" i="7"/>
  <c r="M30" i="7" s="1"/>
  <c r="I30" i="7"/>
  <c r="F52" i="8"/>
  <c r="M52" i="8" s="1"/>
  <c r="I52" i="8"/>
  <c r="F7" i="7"/>
  <c r="M7" i="7" s="1"/>
  <c r="I7" i="7"/>
  <c r="F60" i="8"/>
  <c r="M60" i="8" s="1"/>
  <c r="I60" i="8"/>
  <c r="F6" i="7"/>
  <c r="M6" i="7" s="1"/>
  <c r="I6" i="7"/>
  <c r="F56" i="8"/>
  <c r="M56" i="8" s="1"/>
  <c r="I56" i="8"/>
  <c r="F48" i="6"/>
  <c r="M48" i="6" s="1"/>
  <c r="I48" i="6"/>
  <c r="F31" i="7"/>
  <c r="M31" i="7" s="1"/>
  <c r="I31" i="7"/>
  <c r="F58" i="7"/>
  <c r="M58" i="7" s="1"/>
  <c r="I58" i="7"/>
  <c r="F38" i="6"/>
  <c r="M38" i="6" s="1"/>
  <c r="I38" i="6"/>
  <c r="F57" i="7"/>
  <c r="M57" i="7" s="1"/>
  <c r="I57" i="7"/>
  <c r="F47" i="8"/>
  <c r="M47" i="8" s="1"/>
  <c r="I47" i="8"/>
  <c r="F9" i="8"/>
  <c r="M9" i="8" s="1"/>
  <c r="I9" i="8"/>
  <c r="F22" i="7"/>
  <c r="M22" i="7" s="1"/>
  <c r="I22" i="7"/>
  <c r="F58" i="8"/>
  <c r="M58" i="8" s="1"/>
  <c r="I58" i="8"/>
  <c r="F44" i="8"/>
  <c r="M44" i="8" s="1"/>
  <c r="I44" i="8"/>
  <c r="B3" i="3"/>
  <c r="I3" i="3" s="1"/>
  <c r="D355" i="32"/>
  <c r="AO23" i="10" s="1"/>
  <c r="I42" i="6"/>
  <c r="F42" i="6"/>
  <c r="M42" i="6" s="1"/>
  <c r="F23" i="6"/>
  <c r="M23" i="6" s="1"/>
  <c r="I23" i="6"/>
  <c r="I11" i="6"/>
  <c r="F11" i="6"/>
  <c r="M11" i="6" s="1"/>
  <c r="I20" i="6"/>
  <c r="F20" i="6"/>
  <c r="M20" i="6" s="1"/>
  <c r="F25" i="6"/>
  <c r="M25" i="6" s="1"/>
  <c r="I25" i="6"/>
  <c r="F24" i="7"/>
  <c r="M24" i="7" s="1"/>
  <c r="I24" i="7"/>
  <c r="F55" i="6"/>
  <c r="M55" i="6" s="1"/>
  <c r="I55" i="6"/>
  <c r="F55" i="8"/>
  <c r="M55" i="8" s="1"/>
  <c r="I55" i="8"/>
  <c r="F24" i="8"/>
  <c r="M24" i="8" s="1"/>
  <c r="I24" i="8"/>
  <c r="F16" i="7"/>
  <c r="M16" i="7" s="1"/>
  <c r="I16" i="7"/>
  <c r="F57" i="8"/>
  <c r="M57" i="8" s="1"/>
  <c r="I57" i="8"/>
  <c r="F48" i="7"/>
  <c r="M48" i="7" s="1"/>
  <c r="I48" i="7"/>
  <c r="F51" i="8"/>
  <c r="M51" i="8" s="1"/>
  <c r="I51" i="8"/>
  <c r="F42" i="7"/>
  <c r="M42" i="7" s="1"/>
  <c r="I42" i="7"/>
  <c r="F27" i="8"/>
  <c r="M27" i="8" s="1"/>
  <c r="I27" i="8"/>
  <c r="F45" i="7"/>
  <c r="M45" i="7" s="1"/>
  <c r="I45" i="7"/>
  <c r="F19" i="8"/>
  <c r="M19" i="8" s="1"/>
  <c r="I19" i="8"/>
  <c r="F39" i="8"/>
  <c r="M39" i="8" s="1"/>
  <c r="I39" i="8"/>
  <c r="F59" i="7"/>
  <c r="M59" i="7" s="1"/>
  <c r="I59" i="7"/>
  <c r="F50" i="8"/>
  <c r="M50" i="8" s="1"/>
  <c r="I50" i="8"/>
  <c r="F8" i="8"/>
  <c r="M8" i="8" s="1"/>
  <c r="I8" i="8"/>
  <c r="F10" i="6"/>
  <c r="M10" i="6" s="1"/>
  <c r="I10" i="6"/>
  <c r="F17" i="6"/>
  <c r="M17" i="6" s="1"/>
  <c r="I17" i="6"/>
  <c r="F42" i="8"/>
  <c r="M42" i="8" s="1"/>
  <c r="I42" i="8"/>
  <c r="F26" i="7"/>
  <c r="M26" i="7" s="1"/>
  <c r="I26" i="7"/>
  <c r="I37" i="6"/>
  <c r="F37" i="6"/>
  <c r="M37" i="6" s="1"/>
  <c r="F28" i="6"/>
  <c r="M28" i="6" s="1"/>
  <c r="I28" i="6"/>
  <c r="I12" i="6"/>
  <c r="F12" i="6"/>
  <c r="M12" i="6" s="1"/>
  <c r="F38" i="7"/>
  <c r="M38" i="7" s="1"/>
  <c r="I38" i="7"/>
  <c r="E355" i="32"/>
  <c r="AP23" i="10" s="1"/>
  <c r="B3" i="6"/>
  <c r="F23" i="8"/>
  <c r="M23" i="8" s="1"/>
  <c r="I23" i="8"/>
  <c r="F60" i="6"/>
  <c r="M60" i="6" s="1"/>
  <c r="I60" i="6"/>
  <c r="I66" i="6"/>
  <c r="F66" i="6"/>
  <c r="M66" i="6" s="1"/>
  <c r="F65" i="6"/>
  <c r="M65" i="6" s="1"/>
  <c r="I65" i="6"/>
  <c r="I59" i="6"/>
  <c r="F59" i="6"/>
  <c r="M59" i="6" s="1"/>
  <c r="F40" i="6"/>
  <c r="M40" i="6" s="1"/>
  <c r="I40" i="6"/>
  <c r="F56" i="6"/>
  <c r="M56" i="6" s="1"/>
  <c r="I56" i="6"/>
  <c r="I53" i="6"/>
  <c r="F53" i="6"/>
  <c r="M53" i="6" s="1"/>
  <c r="I52" i="6"/>
  <c r="F52" i="6"/>
  <c r="M52" i="6" s="1"/>
  <c r="F6" i="6"/>
  <c r="M6" i="6" s="1"/>
  <c r="I6" i="6"/>
  <c r="F54" i="7"/>
  <c r="M54" i="7" s="1"/>
  <c r="I54" i="7"/>
  <c r="F8" i="6"/>
  <c r="M8" i="6" s="1"/>
  <c r="I8" i="6"/>
  <c r="F4" i="8"/>
  <c r="M4" i="8" s="1"/>
  <c r="I4" i="8"/>
  <c r="F66" i="8"/>
  <c r="M66" i="8" s="1"/>
  <c r="I66" i="8"/>
  <c r="H355" i="32"/>
  <c r="AS23" i="10" s="1"/>
  <c r="F28" i="8"/>
  <c r="M28" i="8" s="1"/>
  <c r="I28" i="8"/>
  <c r="F15" i="8"/>
  <c r="M15" i="8" s="1"/>
  <c r="I15" i="8"/>
  <c r="F65" i="7"/>
  <c r="M65" i="7" s="1"/>
  <c r="I65" i="7"/>
  <c r="F14" i="8"/>
  <c r="M14" i="8" s="1"/>
  <c r="I14" i="8"/>
  <c r="F60" i="7"/>
  <c r="M60" i="7" s="1"/>
  <c r="I60" i="7"/>
  <c r="F17" i="2"/>
  <c r="M17" i="2" s="1"/>
  <c r="F60" i="3"/>
  <c r="M60" i="3" s="1"/>
  <c r="I60" i="3"/>
  <c r="F16" i="3"/>
  <c r="M16" i="3" s="1"/>
  <c r="I16" i="3"/>
  <c r="F22" i="3"/>
  <c r="M22" i="3" s="1"/>
  <c r="I22" i="3"/>
  <c r="F33" i="3"/>
  <c r="M33" i="3" s="1"/>
  <c r="I33" i="3"/>
  <c r="F29" i="3"/>
  <c r="M29" i="3" s="1"/>
  <c r="I29" i="3"/>
  <c r="F17" i="3"/>
  <c r="M17" i="3" s="1"/>
  <c r="I17" i="3"/>
  <c r="F41" i="3"/>
  <c r="M41" i="3" s="1"/>
  <c r="I41" i="3"/>
  <c r="F63" i="3"/>
  <c r="M63" i="3" s="1"/>
  <c r="I63" i="3"/>
  <c r="F50" i="3"/>
  <c r="M50" i="3" s="1"/>
  <c r="I50" i="3"/>
  <c r="F46" i="3"/>
  <c r="M46" i="3" s="1"/>
  <c r="I46" i="3"/>
  <c r="F43" i="3"/>
  <c r="M43" i="3" s="1"/>
  <c r="I43" i="3"/>
  <c r="F4" i="3"/>
  <c r="M4" i="3" s="1"/>
  <c r="I4" i="3"/>
  <c r="F64" i="3"/>
  <c r="M64" i="3" s="1"/>
  <c r="I64" i="3"/>
  <c r="F8" i="3"/>
  <c r="M8" i="3" s="1"/>
  <c r="I8" i="3"/>
  <c r="F42" i="3"/>
  <c r="M42" i="3" s="1"/>
  <c r="I42" i="3"/>
  <c r="F14" i="3"/>
  <c r="M14" i="3" s="1"/>
  <c r="I14" i="3"/>
  <c r="F66" i="3"/>
  <c r="M66" i="3" s="1"/>
  <c r="I66" i="3"/>
  <c r="F44" i="3"/>
  <c r="M44" i="3" s="1"/>
  <c r="I44" i="3"/>
  <c r="F37" i="3"/>
  <c r="M37" i="3" s="1"/>
  <c r="I37" i="3"/>
  <c r="F23" i="3"/>
  <c r="M23" i="3" s="1"/>
  <c r="I23" i="3"/>
  <c r="F26" i="3"/>
  <c r="M26" i="3" s="1"/>
  <c r="I26" i="3"/>
  <c r="F15" i="3"/>
  <c r="M15" i="3" s="1"/>
  <c r="I15" i="3"/>
  <c r="F6" i="3"/>
  <c r="M6" i="3" s="1"/>
  <c r="I6" i="3"/>
  <c r="F36" i="3"/>
  <c r="M36" i="3" s="1"/>
  <c r="I36" i="3"/>
  <c r="F18" i="3"/>
  <c r="M18" i="3" s="1"/>
  <c r="I18" i="3"/>
  <c r="F47" i="3"/>
  <c r="M47" i="3" s="1"/>
  <c r="I47" i="3"/>
  <c r="F19" i="3"/>
  <c r="M19" i="3" s="1"/>
  <c r="I19" i="3"/>
  <c r="F40" i="3"/>
  <c r="M40" i="3" s="1"/>
  <c r="I40" i="3"/>
  <c r="F65" i="3"/>
  <c r="M65" i="3" s="1"/>
  <c r="I65" i="3"/>
  <c r="F34" i="3"/>
  <c r="M34" i="3" s="1"/>
  <c r="I34" i="3"/>
  <c r="F28" i="3"/>
  <c r="M28" i="3" s="1"/>
  <c r="I28" i="3"/>
  <c r="F5" i="3"/>
  <c r="M5" i="3" s="1"/>
  <c r="I5" i="3"/>
  <c r="F54" i="3"/>
  <c r="M54" i="3" s="1"/>
  <c r="I54" i="3"/>
  <c r="F57" i="3"/>
  <c r="M57" i="3" s="1"/>
  <c r="I57" i="3"/>
  <c r="F38" i="3"/>
  <c r="M38" i="3" s="1"/>
  <c r="I38" i="3"/>
  <c r="F56" i="3"/>
  <c r="M56" i="3" s="1"/>
  <c r="I56" i="3"/>
  <c r="F11" i="3"/>
  <c r="M11" i="3" s="1"/>
  <c r="I11" i="3"/>
  <c r="F58" i="3"/>
  <c r="M58" i="3" s="1"/>
  <c r="I58" i="3"/>
  <c r="F21" i="3"/>
  <c r="M21" i="3" s="1"/>
  <c r="I21" i="3"/>
  <c r="F25" i="3"/>
  <c r="M25" i="3" s="1"/>
  <c r="I25" i="3"/>
  <c r="F24" i="3"/>
  <c r="M24" i="3" s="1"/>
  <c r="I24" i="3"/>
  <c r="F13" i="3"/>
  <c r="M13" i="3" s="1"/>
  <c r="I13" i="3"/>
  <c r="F12" i="3"/>
  <c r="M12" i="3" s="1"/>
  <c r="I12" i="3"/>
  <c r="F9" i="3"/>
  <c r="M9" i="3" s="1"/>
  <c r="I9" i="3"/>
  <c r="F10" i="3"/>
  <c r="M10" i="3" s="1"/>
  <c r="I10" i="3"/>
  <c r="F32" i="3"/>
  <c r="M32" i="3" s="1"/>
  <c r="I32" i="3"/>
  <c r="F30" i="3"/>
  <c r="M30" i="3" s="1"/>
  <c r="I30" i="3"/>
  <c r="F62" i="3"/>
  <c r="M62" i="3" s="1"/>
  <c r="I62" i="3"/>
  <c r="F55" i="3"/>
  <c r="M55" i="3" s="1"/>
  <c r="I55" i="3"/>
  <c r="F31" i="3"/>
  <c r="M31" i="3" s="1"/>
  <c r="I31" i="3"/>
  <c r="F35" i="3"/>
  <c r="M35" i="3" s="1"/>
  <c r="I35" i="3"/>
  <c r="F51" i="3"/>
  <c r="M51" i="3" s="1"/>
  <c r="I51" i="3"/>
  <c r="F20" i="3"/>
  <c r="M20" i="3" s="1"/>
  <c r="I20" i="3"/>
  <c r="F48" i="3"/>
  <c r="M48" i="3" s="1"/>
  <c r="I48" i="3"/>
  <c r="F45" i="3"/>
  <c r="M45" i="3" s="1"/>
  <c r="I45" i="3"/>
  <c r="F59" i="3"/>
  <c r="M59" i="3" s="1"/>
  <c r="I59" i="3"/>
  <c r="F27" i="3"/>
  <c r="M27" i="3" s="1"/>
  <c r="I27" i="3"/>
  <c r="F61" i="3"/>
  <c r="M61" i="3" s="1"/>
  <c r="I61" i="3"/>
  <c r="F49" i="3"/>
  <c r="M49" i="3" s="1"/>
  <c r="I49" i="3"/>
  <c r="F52" i="3"/>
  <c r="M52" i="3" s="1"/>
  <c r="I52" i="3"/>
  <c r="F39" i="3"/>
  <c r="M39" i="3" s="1"/>
  <c r="I39" i="3"/>
  <c r="F53" i="3"/>
  <c r="M53" i="3" s="1"/>
  <c r="I53" i="3"/>
  <c r="F7" i="3"/>
  <c r="M7" i="3" s="1"/>
  <c r="I7" i="3"/>
  <c r="F53" i="2"/>
  <c r="M53" i="2" s="1"/>
  <c r="F41" i="2"/>
  <c r="M41" i="2" s="1"/>
  <c r="F30" i="2"/>
  <c r="M30" i="2" s="1"/>
  <c r="F33" i="2"/>
  <c r="M33" i="2" s="1"/>
  <c r="F34" i="2"/>
  <c r="M34" i="2" s="1"/>
  <c r="F15" i="2"/>
  <c r="M15" i="2" s="1"/>
  <c r="F58" i="2"/>
  <c r="M58" i="2" s="1"/>
  <c r="F35" i="2"/>
  <c r="M35" i="2" s="1"/>
  <c r="F23" i="2"/>
  <c r="M23" i="2" s="1"/>
  <c r="F51" i="2"/>
  <c r="M51" i="2" s="1"/>
  <c r="F18" i="2"/>
  <c r="M18" i="2" s="1"/>
  <c r="F62" i="2"/>
  <c r="M62" i="2" s="1"/>
  <c r="F25" i="2"/>
  <c r="M25" i="2" s="1"/>
  <c r="F21" i="2"/>
  <c r="M21" i="2" s="1"/>
  <c r="I21" i="2"/>
  <c r="F56" i="2"/>
  <c r="M56" i="2" s="1"/>
  <c r="I56" i="2"/>
  <c r="F14" i="2"/>
  <c r="M14" i="2" s="1"/>
  <c r="I14" i="2"/>
  <c r="F63" i="2"/>
  <c r="M63" i="2" s="1"/>
  <c r="I63" i="2"/>
  <c r="F60" i="2"/>
  <c r="M60" i="2" s="1"/>
  <c r="I60" i="2"/>
  <c r="F65" i="2"/>
  <c r="M65" i="2" s="1"/>
  <c r="I65" i="2"/>
  <c r="F39" i="2"/>
  <c r="M39" i="2" s="1"/>
  <c r="I39" i="2"/>
  <c r="F47" i="2"/>
  <c r="M47" i="2" s="1"/>
  <c r="I47" i="2"/>
  <c r="F66" i="2"/>
  <c r="M66" i="2" s="1"/>
  <c r="I66" i="2"/>
  <c r="F5" i="2"/>
  <c r="M5" i="2" s="1"/>
  <c r="I5" i="2"/>
  <c r="F28" i="2"/>
  <c r="M28" i="2" s="1"/>
  <c r="I28" i="2"/>
  <c r="F55" i="2"/>
  <c r="M55" i="2" s="1"/>
  <c r="I55" i="2"/>
  <c r="F32" i="2"/>
  <c r="M32" i="2" s="1"/>
  <c r="I32" i="2"/>
  <c r="F57" i="2"/>
  <c r="M57" i="2" s="1"/>
  <c r="I57" i="2"/>
  <c r="F59" i="2"/>
  <c r="M59" i="2" s="1"/>
  <c r="I59" i="2"/>
  <c r="F7" i="2"/>
  <c r="M7" i="2" s="1"/>
  <c r="I7" i="2"/>
  <c r="F31" i="2"/>
  <c r="M31" i="2" s="1"/>
  <c r="I31" i="2"/>
  <c r="F22" i="2"/>
  <c r="M22" i="2" s="1"/>
  <c r="I22" i="2"/>
  <c r="F37" i="2"/>
  <c r="M37" i="2" s="1"/>
  <c r="I37" i="2"/>
  <c r="F9" i="2"/>
  <c r="M9" i="2" s="1"/>
  <c r="I9" i="2"/>
  <c r="F13" i="2"/>
  <c r="M13" i="2" s="1"/>
  <c r="I13" i="2"/>
  <c r="F4" i="2"/>
  <c r="M4" i="2" s="1"/>
  <c r="I4" i="2"/>
  <c r="F48" i="2"/>
  <c r="M48" i="2" s="1"/>
  <c r="I48" i="2"/>
  <c r="F43" i="2"/>
  <c r="M43" i="2" s="1"/>
  <c r="I43" i="2"/>
  <c r="F52" i="2"/>
  <c r="M52" i="2" s="1"/>
  <c r="I52" i="2"/>
  <c r="F54" i="2"/>
  <c r="M54" i="2" s="1"/>
  <c r="I54" i="2"/>
  <c r="F29" i="2"/>
  <c r="M29" i="2" s="1"/>
  <c r="I29" i="2"/>
  <c r="F19" i="2"/>
  <c r="M19" i="2" s="1"/>
  <c r="I19" i="2"/>
  <c r="F11" i="2"/>
  <c r="M11" i="2" s="1"/>
  <c r="I11" i="2"/>
  <c r="F64" i="2"/>
  <c r="M64" i="2" s="1"/>
  <c r="I64" i="2"/>
  <c r="F10" i="2"/>
  <c r="M10" i="2" s="1"/>
  <c r="I10" i="2"/>
  <c r="F44" i="2"/>
  <c r="M44" i="2" s="1"/>
  <c r="I44" i="2"/>
  <c r="F42" i="2"/>
  <c r="M42" i="2" s="1"/>
  <c r="I42" i="2"/>
  <c r="F26" i="2"/>
  <c r="M26" i="2" s="1"/>
  <c r="I26" i="2"/>
  <c r="F6" i="2"/>
  <c r="M6" i="2" s="1"/>
  <c r="I6" i="2"/>
  <c r="F8" i="2"/>
  <c r="M8" i="2" s="1"/>
  <c r="I8" i="2"/>
  <c r="F12" i="2"/>
  <c r="M12" i="2" s="1"/>
  <c r="I12" i="2"/>
  <c r="F46" i="2"/>
  <c r="M46" i="2" s="1"/>
  <c r="I46" i="2"/>
  <c r="F45" i="2"/>
  <c r="M45" i="2" s="1"/>
  <c r="I45" i="2"/>
  <c r="B50" i="2"/>
  <c r="B40" i="2"/>
  <c r="B38" i="2"/>
  <c r="B16" i="2"/>
  <c r="B24" i="2"/>
  <c r="F3" i="3" l="1"/>
  <c r="M3" i="3" s="1"/>
  <c r="AS27" i="10"/>
  <c r="AP27" i="10"/>
  <c r="AO27" i="10"/>
  <c r="AR27" i="10"/>
  <c r="AQ27" i="10"/>
  <c r="F3" i="2"/>
  <c r="M3" i="2" s="1"/>
  <c r="F3" i="9"/>
  <c r="M3" i="9" s="1"/>
  <c r="F3" i="7"/>
  <c r="M3" i="7" s="1"/>
  <c r="I3" i="7"/>
  <c r="I3" i="6"/>
  <c r="F3" i="6"/>
  <c r="M3" i="6" s="1"/>
  <c r="F3" i="8"/>
  <c r="M3" i="8" s="1"/>
  <c r="I3" i="8"/>
  <c r="C355" i="32"/>
  <c r="AN23" i="10" s="1"/>
  <c r="AN27" i="10" s="1"/>
  <c r="F40" i="2"/>
  <c r="M40" i="2" s="1"/>
  <c r="I40" i="2"/>
  <c r="F50" i="2"/>
  <c r="M50" i="2" s="1"/>
  <c r="I50" i="2"/>
  <c r="F24" i="2"/>
  <c r="M24" i="2" s="1"/>
  <c r="I24" i="2"/>
  <c r="F16" i="2"/>
  <c r="M16" i="2" s="1"/>
  <c r="I16" i="2"/>
  <c r="F38" i="2"/>
  <c r="M38" i="2" s="1"/>
  <c r="I38" i="2"/>
  <c r="I68" i="2" l="1"/>
  <c r="M68" i="2"/>
  <c r="M67" i="2"/>
  <c r="I67" i="2"/>
</calcChain>
</file>

<file path=xl/sharedStrings.xml><?xml version="1.0" encoding="utf-8"?>
<sst xmlns="http://schemas.openxmlformats.org/spreadsheetml/2006/main" count="1523" uniqueCount="313">
  <si>
    <t>Year</t>
  </si>
  <si>
    <t>FAD</t>
  </si>
  <si>
    <t>DWS</t>
  </si>
  <si>
    <t>GP</t>
  </si>
  <si>
    <t>P</t>
  </si>
  <si>
    <t>End terrace (ENDW)</t>
  </si>
  <si>
    <t>Mid terrace (ENDW)</t>
  </si>
  <si>
    <t>Semi detached (ENDW)</t>
  </si>
  <si>
    <t>Detached (ENDW)</t>
  </si>
  <si>
    <t>Bungalow (ENDW)</t>
  </si>
  <si>
    <t>Coverted flat (ENDW)</t>
  </si>
  <si>
    <t>Purpose built flat (ENDW)</t>
  </si>
  <si>
    <t>EN</t>
  </si>
  <si>
    <t>SC</t>
  </si>
  <si>
    <t>WA</t>
  </si>
  <si>
    <t>NI</t>
  </si>
  <si>
    <t>UK</t>
  </si>
  <si>
    <t xml:space="preserve">End terrace </t>
  </si>
  <si>
    <t xml:space="preserve">Mid terrace </t>
  </si>
  <si>
    <t xml:space="preserve">Semi–detached </t>
  </si>
  <si>
    <t xml:space="preserve">Detached </t>
  </si>
  <si>
    <t xml:space="preserve">Bungalow </t>
  </si>
  <si>
    <t xml:space="preserve">Coverted flat </t>
  </si>
  <si>
    <t xml:space="preserve">Purpose built flat </t>
  </si>
  <si>
    <t>Purpose built flat</t>
  </si>
  <si>
    <t>End terrace</t>
  </si>
  <si>
    <t>Mid terrace</t>
  </si>
  <si>
    <t>Semi detached</t>
  </si>
  <si>
    <t>Detached</t>
  </si>
  <si>
    <t>Bungalow</t>
  </si>
  <si>
    <t>Coverted flat</t>
  </si>
  <si>
    <t>1945-1964</t>
  </si>
  <si>
    <t>1965-1974</t>
  </si>
  <si>
    <t>1975-1980</t>
  </si>
  <si>
    <t>1981-1990</t>
  </si>
  <si>
    <t>1991-2002</t>
  </si>
  <si>
    <t>Post 2002</t>
  </si>
  <si>
    <t>bungalow</t>
  </si>
  <si>
    <t>coverted flat</t>
  </si>
  <si>
    <t>purpose built flat</t>
  </si>
  <si>
    <t>FASE</t>
  </si>
  <si>
    <t>DTE</t>
  </si>
  <si>
    <t>EOE</t>
  </si>
  <si>
    <t>PCE</t>
  </si>
  <si>
    <t>CICE</t>
  </si>
  <si>
    <t xml:space="preserve">Converted flat </t>
  </si>
  <si>
    <t>Converted flat</t>
  </si>
  <si>
    <t>DDE</t>
  </si>
  <si>
    <t>UKPOP</t>
  </si>
  <si>
    <t xml:space="preserve">UKDW  </t>
  </si>
  <si>
    <t>England</t>
  </si>
  <si>
    <t>Scotland</t>
  </si>
  <si>
    <t>Wales</t>
  </si>
  <si>
    <t>Northern Ireland</t>
  </si>
  <si>
    <t xml:space="preserve">Year </t>
  </si>
  <si>
    <t>Number of dwelling</t>
  </si>
  <si>
    <r>
      <t>He He</t>
    </r>
    <r>
      <rPr>
        <vertAlign val="superscript"/>
        <sz val="12"/>
        <color theme="1"/>
        <rFont val="Times New Roman"/>
        <family val="1"/>
      </rPr>
      <t xml:space="preserve"> 1,2,a</t>
    </r>
    <r>
      <rPr>
        <sz val="12"/>
        <color theme="1"/>
        <rFont val="Times New Roman"/>
        <family val="1"/>
      </rPr>
      <t xml:space="preserve">, Rupert J. Myers </t>
    </r>
    <r>
      <rPr>
        <vertAlign val="superscript"/>
        <sz val="12"/>
        <color theme="1"/>
        <rFont val="Times New Roman"/>
        <family val="1"/>
      </rPr>
      <t>1,2,b,*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</si>
  <si>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School of Engineering, The University of Edinburgh, King’s Buildings, Sanderson Building, Edinburgh, EH9 3FB, United Kingdom</t>
    </r>
  </si>
  <si>
    <t>Outline of Sheets</t>
  </si>
  <si>
    <t>End terrace (ENFA)</t>
  </si>
  <si>
    <t>Mid terrace (ENFA)</t>
  </si>
  <si>
    <t>Semi detached (ENFA)</t>
  </si>
  <si>
    <t>Detached (ENFA)</t>
  </si>
  <si>
    <t>Bungalow (ENFA)</t>
  </si>
  <si>
    <t>Coverted flat (ENFA)</t>
  </si>
  <si>
    <t>Purpose built flat (ENFA)</t>
  </si>
  <si>
    <t>End terrace (SCDW)</t>
  </si>
  <si>
    <t>Mid terrace (SCDW)</t>
  </si>
  <si>
    <t>Semi detached (SCDW)</t>
  </si>
  <si>
    <t>Detached (SCDW)</t>
  </si>
  <si>
    <t>Coverted flat (SCDW)</t>
  </si>
  <si>
    <t>Purpose built flat (SCDW)</t>
  </si>
  <si>
    <t>End terrace (SCFA)</t>
  </si>
  <si>
    <t>Mid terrace (SCFA)</t>
  </si>
  <si>
    <t>Semi detached (SCFA)</t>
  </si>
  <si>
    <t>Detached (SCFA)</t>
  </si>
  <si>
    <t>Bungalow (SCFA)</t>
  </si>
  <si>
    <t>End terrace (WADW)</t>
  </si>
  <si>
    <t>Mid terrace (WADW)</t>
  </si>
  <si>
    <t>Semi detached (WADW)</t>
  </si>
  <si>
    <t>Detached (WADW)</t>
  </si>
  <si>
    <t>Bungalow (WADW)</t>
  </si>
  <si>
    <t>Coverted flat (WADW)</t>
  </si>
  <si>
    <t>Purpose built flat (WADW)</t>
  </si>
  <si>
    <t>End terrace (WAFA)</t>
  </si>
  <si>
    <t>Mid terrace (WAFA)</t>
  </si>
  <si>
    <t>Semi detached (WAFA)</t>
  </si>
  <si>
    <t>Detached (WAFA)</t>
  </si>
  <si>
    <t>Bungalow (WAFA)</t>
  </si>
  <si>
    <t>Coverted flat (WAFA)</t>
  </si>
  <si>
    <t>Purpose built flat (WAFA)</t>
  </si>
  <si>
    <t>End terrace (NIDW)</t>
  </si>
  <si>
    <t>Mid terrace (NIDW)</t>
  </si>
  <si>
    <t>Semi detached (NIDW)</t>
  </si>
  <si>
    <t>Detached (NIDW)</t>
  </si>
  <si>
    <t>Coverted flat (NIDW)</t>
  </si>
  <si>
    <t>Purpose built flat (NIDW)</t>
  </si>
  <si>
    <t>End terrace (NIFA)</t>
  </si>
  <si>
    <t>Mid terrace (NIFA)</t>
  </si>
  <si>
    <t>Semi detached (NIFA)</t>
  </si>
  <si>
    <t>Detached (NIFA)</t>
  </si>
  <si>
    <t>Bungalow (NIFA)</t>
  </si>
  <si>
    <t>Coverted flat (NIFA)</t>
  </si>
  <si>
    <t>Purpose built flat (NIFA)</t>
  </si>
  <si>
    <t>End terrace (ENDWC)</t>
  </si>
  <si>
    <t>Mid terrace (ENDWC)</t>
  </si>
  <si>
    <t>Semi detached (ENDWC)</t>
  </si>
  <si>
    <t>Detached (ENDWC)</t>
  </si>
  <si>
    <t>bungalow (ENDWC)</t>
  </si>
  <si>
    <t>coverted flat (ENDWC)</t>
  </si>
  <si>
    <t>purpose built flat (ENDWC)</t>
  </si>
  <si>
    <t>End terrace (SCDWC)</t>
  </si>
  <si>
    <t>Mid terrace (SCDWC)</t>
  </si>
  <si>
    <t>Semi detached (SCDWC)</t>
  </si>
  <si>
    <t>Detached (SCDWC)</t>
  </si>
  <si>
    <t>Tenement (SCDWC)</t>
  </si>
  <si>
    <t>Coverted flat (SCDWC)</t>
  </si>
  <si>
    <t>Purpose built flat (SCDWC)</t>
  </si>
  <si>
    <t>End terrace (WADWC)</t>
  </si>
  <si>
    <t>Mid terrace (WADWC)</t>
  </si>
  <si>
    <t>Semi detached (WADWC)</t>
  </si>
  <si>
    <t>Detached (WADWC)</t>
  </si>
  <si>
    <t>Tenement (WADWC)</t>
  </si>
  <si>
    <t>Coverted flat (WADWC)</t>
  </si>
  <si>
    <t>Purpose built flat (WADWC)</t>
  </si>
  <si>
    <t>End terrace (NIDWC)</t>
  </si>
  <si>
    <t>Mid terrace (NIDWC)</t>
  </si>
  <si>
    <t>Semi detached (NIDWC)</t>
  </si>
  <si>
    <t>Detached (NIDWC)</t>
  </si>
  <si>
    <t>Tenement (NIDWC)</t>
  </si>
  <si>
    <t>Coverted flat (NIDWC)</t>
  </si>
  <si>
    <t>Purpose built flat (NIDWC)</t>
  </si>
  <si>
    <t>Data Sheet 1</t>
  </si>
  <si>
    <t>Data Sheet 2</t>
  </si>
  <si>
    <t>Data Sheet 3</t>
  </si>
  <si>
    <t>Data Sheet 4</t>
  </si>
  <si>
    <t>Source</t>
  </si>
  <si>
    <t>https://www.gov.uk/government/statistical-data-sets/live-tables-on-house-building</t>
  </si>
  <si>
    <t>https://www.gov.scot/publications/scottish-house-condition-survey-2017-key-findings/pages/4/</t>
  </si>
  <si>
    <t>https://www.gov.uk/government/statistics/english-housing-survey-2017-to-2018-headline-report</t>
  </si>
  <si>
    <t xml:space="preserve"> </t>
  </si>
  <si>
    <t>Interpolated fractions of dwelling types in England for years</t>
  </si>
  <si>
    <t>The fractions of dwelling types in England for cohorts</t>
  </si>
  <si>
    <t>The fractions of dwelling types in Scotland for cohorts</t>
  </si>
  <si>
    <t>Interpolated fractions of dwelling types in Scotland for years</t>
  </si>
  <si>
    <t>Assuption for Wales</t>
  </si>
  <si>
    <t>Assuption for Northern Ireland</t>
  </si>
  <si>
    <r>
      <t>The floor area of each dwelling type in England for cohorts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</si>
  <si>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Interpolated floor area of each dwelling type in England for cohorts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</si>
  <si>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Interpolated  floor area of each dwelling type in Scotland for year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</si>
  <si>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Northern Ireland has the same floor area of each dwelling type as England for years.</t>
  </si>
  <si>
    <t>Northern Ireland has the fractions of dwelling types as England for years.</t>
  </si>
  <si>
    <t>Wales has the fractions of dwelling types as England for years.</t>
  </si>
  <si>
    <r>
      <t>The floor area of each dwelling type in Scotland for years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</si>
  <si>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Wales has the same floor area of each dwelling type as Scotland for years.</t>
  </si>
  <si>
    <t>Data Sheet 5</t>
  </si>
  <si>
    <t>Bungalow (NIDW)</t>
  </si>
  <si>
    <t>Data Sheet 6</t>
  </si>
  <si>
    <t>Bungalow (SCDW)</t>
  </si>
  <si>
    <t>Data Sheet 7</t>
  </si>
  <si>
    <t>Data Sheet 8</t>
  </si>
  <si>
    <t>Data Sheet 9</t>
  </si>
  <si>
    <r>
      <t>Population in England, Scotland, Wales, and Northern Ireland (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)</t>
    </r>
  </si>
  <si>
    <r>
      <t>The total amount of new dwelling stocks in England, Scotland, Wales, and Northern Ireland (</t>
    </r>
    <r>
      <rPr>
        <i/>
        <sz val="12"/>
        <color theme="1"/>
        <rFont val="Times New Roman"/>
        <family val="1"/>
      </rPr>
      <t>DW</t>
    </r>
    <r>
      <rPr>
        <sz val="12"/>
        <color theme="1"/>
        <rFont val="Times New Roman"/>
        <family val="1"/>
      </rPr>
      <t>)</t>
    </r>
  </si>
  <si>
    <r>
      <t>The total amount of each dwelling type in England, Scotland, Wales, and Northern Ireland (</t>
    </r>
    <r>
      <rPr>
        <i/>
        <sz val="12"/>
        <color theme="1"/>
        <rFont val="Times New Roman"/>
        <family val="1"/>
      </rPr>
      <t>DW</t>
    </r>
    <r>
      <rPr>
        <i/>
        <vertAlign val="subscript"/>
        <sz val="12"/>
        <color theme="1"/>
        <rFont val="Times New Roman"/>
        <family val="1"/>
      </rPr>
      <t>j</t>
    </r>
    <r>
      <rPr>
        <sz val="12"/>
        <color theme="1"/>
        <rFont val="Times New Roman"/>
        <family val="1"/>
      </rPr>
      <t>)</t>
    </r>
  </si>
  <si>
    <r>
      <t>The gross value added of the Construction sector (GVA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) in England, Scotland, Wales, and Northern Ireland</t>
    </r>
  </si>
  <si>
    <t>Unit: million</t>
  </si>
  <si>
    <t>Data Sheet 10</t>
  </si>
  <si>
    <t>https://www.ons.gov.uk/peoplepopulationandcommunity/populationandmigration/populationestimates/datasets/populationestimatestimeseriesdataset</t>
  </si>
  <si>
    <t>Retail Prices Index</t>
  </si>
  <si>
    <t>Base</t>
  </si>
  <si>
    <r>
      <t>GVA</t>
    </r>
    <r>
      <rPr>
        <vertAlign val="subscript"/>
        <sz val="12"/>
        <color theme="1"/>
        <rFont val="Times New Roman"/>
        <family val="1"/>
      </rPr>
      <t>C</t>
    </r>
  </si>
  <si>
    <r>
      <t>Deflated GVA</t>
    </r>
    <r>
      <rPr>
        <vertAlign val="subscript"/>
        <sz val="12"/>
        <color theme="1"/>
        <rFont val="Times New Roman"/>
        <family val="1"/>
      </rPr>
      <t>C</t>
    </r>
  </si>
  <si>
    <t>The LMDI decomposition in England</t>
  </si>
  <si>
    <t>Data Sheet 11</t>
  </si>
  <si>
    <t>Data Sheet 12</t>
  </si>
  <si>
    <t>The LMDI decomposition in Scotland</t>
  </si>
  <si>
    <t>The LMDI decomposition in Northern Ireland</t>
  </si>
  <si>
    <t>MI</t>
  </si>
  <si>
    <t>DWG</t>
  </si>
  <si>
    <t>Decompose</t>
  </si>
  <si>
    <t>Base year=previous year</t>
  </si>
  <si>
    <t>Floor area of each type</t>
  </si>
  <si>
    <t>SUM</t>
  </si>
  <si>
    <t>Base year=PREVIOUSE YEAR</t>
  </si>
  <si>
    <t xml:space="preserve">Semi detached </t>
  </si>
  <si>
    <t>Result</t>
  </si>
  <si>
    <t>Data Sheet 13</t>
  </si>
  <si>
    <t>Data Sheet 14</t>
  </si>
  <si>
    <t>Data Sheet 15</t>
  </si>
  <si>
    <t>Data Sheet 16</t>
  </si>
  <si>
    <t>Data Sheet 17</t>
  </si>
  <si>
    <t>Data Sheet 18</t>
  </si>
  <si>
    <t>Data Sheet 19</t>
  </si>
  <si>
    <t>Data Sheet 20</t>
  </si>
  <si>
    <t>Data Sheet 21</t>
  </si>
  <si>
    <t>Data Sheet 22</t>
  </si>
  <si>
    <t>Data Sheet 23</t>
  </si>
  <si>
    <t>Data Sheet 24</t>
  </si>
  <si>
    <t>Data Sheet 25</t>
  </si>
  <si>
    <t>Data Sheet 26</t>
  </si>
  <si>
    <t>Data Sheet 27</t>
  </si>
  <si>
    <r>
      <t>UKGVA</t>
    </r>
    <r>
      <rPr>
        <sz val="12"/>
        <color theme="1"/>
        <rFont val="Palatino Linotype"/>
        <family val="1"/>
      </rPr>
      <t>c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</si>
  <si>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h.he@imperical.ac.uk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</si>
  <si>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Current address: Department of Civil and Environmental Engineering, Imperial College London, Skempton Building, London, SW7 2AZ, United Kingdom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</si>
  <si>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r.myers@imperial.ac.uk</t>
    </r>
  </si>
  <si>
    <t>Log mean divisia index decomposition analysis of the demand for building materials: application to concrete, dwellings, and the UK</t>
  </si>
  <si>
    <r>
      <t>B</t>
    </r>
    <r>
      <rPr>
        <i/>
        <vertAlign val="subscript"/>
        <sz val="12"/>
        <color theme="1"/>
        <rFont val="Times New Roman"/>
        <family val="1"/>
      </rPr>
      <t>MI</t>
    </r>
  </si>
  <si>
    <r>
      <t>B</t>
    </r>
    <r>
      <rPr>
        <i/>
        <vertAlign val="subscript"/>
        <sz val="12"/>
        <color theme="1"/>
        <rFont val="Times New Roman"/>
        <family val="1"/>
      </rPr>
      <t>FAS</t>
    </r>
  </si>
  <si>
    <r>
      <t>B</t>
    </r>
    <r>
      <rPr>
        <i/>
        <vertAlign val="subscript"/>
        <sz val="12"/>
        <color theme="1"/>
        <rFont val="Times New Roman"/>
        <family val="1"/>
      </rPr>
      <t>DT</t>
    </r>
  </si>
  <si>
    <r>
      <t>B</t>
    </r>
    <r>
      <rPr>
        <i/>
        <vertAlign val="subscript"/>
        <sz val="12"/>
        <color theme="1"/>
        <rFont val="Times New Roman"/>
        <family val="1"/>
      </rPr>
      <t>EO</t>
    </r>
  </si>
  <si>
    <r>
      <t>B</t>
    </r>
    <r>
      <rPr>
        <i/>
        <vertAlign val="subscript"/>
        <sz val="12"/>
        <color theme="1"/>
        <rFont val="Times New Roman"/>
        <family val="1"/>
      </rPr>
      <t>PC</t>
    </r>
  </si>
  <si>
    <t>Material intensity effect on demand for concrete in new dwellings in (a) the UK and (b) its four subregions from 1951 to 2014 (Fig. 2)</t>
  </si>
  <si>
    <t>Floor area shape effect on concrete change in the UK and its subregions during 1951–2014 (Fig. 3)</t>
  </si>
  <si>
    <t>Dwelling type effect to concrete change in the UK and its subregions during 1951–2014 (Fig. 4)</t>
  </si>
  <si>
    <t>sum</t>
  </si>
  <si>
    <t>Economic output effect to concrete change in the UK and its subregions during 1951–2014 (Fig.7)</t>
  </si>
  <si>
    <t>Sum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</si>
  <si>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</si>
  <si>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</si>
  <si>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</si>
  <si>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</si>
  <si>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</si>
  <si>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</si>
  <si>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</si>
  <si>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</si>
  <si>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</si>
  <si>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</si>
  <si>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</si>
  <si>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</si>
  <si>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</si>
  <si>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</si>
  <si>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</si>
  <si>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</si>
  <si>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</si>
  <si>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</si>
  <si>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</si>
  <si>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</si>
  <si>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</si>
  <si>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</si>
  <si>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</si>
  <si>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</si>
  <si>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</si>
  <si>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Data Sheet 28</t>
  </si>
  <si>
    <t>floor area of each dwelling type in the UK for year (m2)</t>
  </si>
  <si>
    <t>Dwelling density effect</t>
  </si>
  <si>
    <t>Economic output effect</t>
  </si>
  <si>
    <t xml:space="preserve">material intensity effect </t>
  </si>
  <si>
    <t>Total effect</t>
  </si>
  <si>
    <t>Population change effect</t>
  </si>
  <si>
    <t xml:space="preserve">dwelling density effect </t>
  </si>
  <si>
    <t xml:space="preserve">Material intensity effect </t>
  </si>
  <si>
    <t xml:space="preserve">Floor area shape effect </t>
  </si>
  <si>
    <t xml:space="preserve">Dwelling type effect </t>
  </si>
  <si>
    <t xml:space="preserve">The proportion of the number of each type of new dwelling to the total number of new dwellings in England during 1951–2014 (Fig. 5b) </t>
  </si>
  <si>
    <t xml:space="preserve">Dwelling type effect to concrete change of seven types of new dwellings in England during 1951–2014 (Fig. 5a) </t>
  </si>
  <si>
    <t>Sweden</t>
  </si>
  <si>
    <t>Data Sheet 29</t>
  </si>
  <si>
    <t>Dwelling intensity effect</t>
  </si>
  <si>
    <t>Dwelling intensity effect to concrete change in the UK and its subregions during 1951–2014 (Fig. 6)</t>
  </si>
  <si>
    <t>Data Sheet 30</t>
  </si>
  <si>
    <t>Number of new dwelling</t>
  </si>
  <si>
    <t>GVAc</t>
  </si>
  <si>
    <t xml:space="preserve">Average  price per new house  </t>
  </si>
  <si>
    <t xml:space="preserve">Source </t>
  </si>
  <si>
    <t>uk-house-price-since-1952</t>
  </si>
  <si>
    <t>Data Sheet 31</t>
  </si>
  <si>
    <t xml:space="preserve">Concrete </t>
  </si>
  <si>
    <t>New dwellings</t>
  </si>
  <si>
    <r>
      <t>B</t>
    </r>
    <r>
      <rPr>
        <i/>
        <vertAlign val="subscript"/>
        <sz val="12"/>
        <color theme="1"/>
        <rFont val="Times New Roman"/>
        <family val="1"/>
      </rPr>
      <t>DI</t>
    </r>
  </si>
  <si>
    <t>BMI</t>
  </si>
  <si>
    <t>BFAS</t>
  </si>
  <si>
    <t>BDT</t>
  </si>
  <si>
    <t>BDI</t>
  </si>
  <si>
    <t>BEO</t>
  </si>
  <si>
    <t>BPC</t>
  </si>
  <si>
    <t>5-year moving average</t>
  </si>
  <si>
    <t>Acceleration</t>
  </si>
  <si>
    <t>Norway</t>
  </si>
  <si>
    <t>UK (observed)</t>
  </si>
  <si>
    <t>UK (estimated)</t>
  </si>
  <si>
    <t>Netherlands</t>
  </si>
  <si>
    <r>
      <t>The fractions of dwelling types in England, Scotland, Wales, and Northern Ireland (</t>
    </r>
    <r>
      <rPr>
        <i/>
        <sz val="12"/>
        <color theme="1"/>
        <rFont val="Times New Roman"/>
        <family val="1"/>
      </rPr>
      <t>DT</t>
    </r>
    <r>
      <rPr>
        <sz val="12"/>
        <color theme="1"/>
        <rFont val="Times New Roman"/>
        <family val="1"/>
      </rPr>
      <t>)</t>
    </r>
  </si>
  <si>
    <t>The LMDI decomposition in Wales</t>
  </si>
  <si>
    <t>Floor area of different types of new dwellings in the Uk (m2)</t>
  </si>
  <si>
    <t>Total floor area (m2)</t>
  </si>
  <si>
    <t>Concrete intensity for new dwellings (kg/m2)</t>
  </si>
  <si>
    <t>The number of new dwellings</t>
  </si>
  <si>
    <t>Ratio of residential buildings</t>
  </si>
  <si>
    <r>
      <t>Inflow of floor area into the in-use stock (km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</si>
  <si>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Inflow of concrete into the in-use stock (kt)</t>
  </si>
  <si>
    <t>Inflow of concrete into the in-use stock (Mt)</t>
  </si>
  <si>
    <t>Inflow of concrete in residential buildings into the in-use stock (Mt)</t>
  </si>
  <si>
    <t>Data Sheet 32</t>
  </si>
  <si>
    <t>Average velocity (UK)</t>
  </si>
  <si>
    <t>Average velocity (EN)</t>
  </si>
  <si>
    <r>
      <t>The average floor area of each dwelling type in England, Scotland, Wales, and Northern Ireland (</t>
    </r>
    <r>
      <rPr>
        <i/>
        <sz val="12"/>
        <color theme="1"/>
        <rFont val="Times New Roman"/>
        <family val="1"/>
      </rPr>
      <t>FAS</t>
    </r>
    <r>
      <rPr>
        <sz val="12"/>
        <color theme="1"/>
        <rFont val="Times New Roman"/>
        <family val="1"/>
      </rPr>
      <t>) (Fig. S1)</t>
    </r>
  </si>
  <si>
    <r>
      <t>The total floor area of each dwelling type in England, Scotland, Wales, and Northern Ireland (</t>
    </r>
    <r>
      <rPr>
        <i/>
        <sz val="12"/>
        <color theme="1"/>
        <rFont val="Times New Roman"/>
        <family val="1"/>
      </rPr>
      <t>FA</t>
    </r>
    <r>
      <rPr>
        <sz val="12"/>
        <color theme="1"/>
        <rFont val="Times New Roman"/>
        <family val="1"/>
      </rPr>
      <t>)</t>
    </r>
  </si>
  <si>
    <r>
      <t>The amount of concrete in each dwelling type (</t>
    </r>
    <r>
      <rPr>
        <i/>
        <sz val="12"/>
        <color theme="1"/>
        <rFont val="Times New Roman"/>
        <family val="1"/>
      </rPr>
      <t>BM</t>
    </r>
    <r>
      <rPr>
        <i/>
        <vertAlign val="subscript"/>
        <sz val="12"/>
        <color theme="1"/>
        <rFont val="Times New Roman"/>
        <family val="1"/>
      </rPr>
      <t>i</t>
    </r>
    <r>
      <rPr>
        <sz val="12"/>
        <color theme="1"/>
        <rFont val="Times New Roman"/>
        <family val="1"/>
      </rPr>
      <t>)</t>
    </r>
  </si>
  <si>
    <r>
      <t>The material intensity (concrete) in the UK (</t>
    </r>
    <r>
      <rPr>
        <i/>
        <sz val="12"/>
        <color theme="1"/>
        <rFont val="Times New Roman"/>
        <family val="1"/>
      </rPr>
      <t>MI</t>
    </r>
    <r>
      <rPr>
        <sz val="12"/>
        <color theme="1"/>
        <rFont val="Times New Roman"/>
        <family val="1"/>
      </rPr>
      <t>) (Fig. S4)</t>
    </r>
  </si>
  <si>
    <t>Socio-economic drivers of new dwelling construction in the UK from 1951 to 2014 (Fig. S2a)</t>
  </si>
  <si>
    <t>The populations of UK subregions from 1951 to 2014 (Fig. S2b)</t>
  </si>
  <si>
    <r>
      <t>The deflated GVA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values of UK subregions from 1951 to 2014 (Fig. S2c)</t>
    </r>
  </si>
  <si>
    <t>The number of dwellings constructed in UK subregions from 1951 to 2014 (Fig. S2d)</t>
  </si>
  <si>
    <t>Floor area shape effect to concrete change of seven types of new dwellings in England during 1951–2014 (Fig. S6)</t>
  </si>
  <si>
    <t>The analysis for the number of new dwellings and the amount of new concrete demand</t>
  </si>
  <si>
    <t>The relation of the ‘density effect’ to house prices (Fig. S8)</t>
  </si>
  <si>
    <t>The multiple relationships between the GVAc and the number of new dwellings (Fig. S7)</t>
  </si>
  <si>
    <t>Inflows of concrete and floor area into the in-use stock (Fig. S3)</t>
  </si>
  <si>
    <t>Population effect to concrete change in the UK and its subregions during 1951–2014 (Fig. 8)</t>
  </si>
  <si>
    <t>The overall contribution of different effects to concrete change in four regions during 1951–2014 (Fig. 9)</t>
  </si>
  <si>
    <t>The analysis of correlation between dwelling intensity effect and economic output effect (Table S3)</t>
  </si>
  <si>
    <t>* Corresponding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</si>
</sst>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top"/>
    </xf>
    <xf numFmtId="9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64" fontId="3" fillId="0" borderId="0" xfId="0" applyNumberFormat="1" applyFont="1"/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7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/>
    <xf numFmtId="0" fontId="11" fillId="0" borderId="0" xfId="0" applyFont="1"/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8" borderId="0" xfId="0" applyFont="1" applyFill="1"/>
    <xf numFmtId="0" fontId="3" fillId="8" borderId="0" xfId="0" applyFont="1" applyFill="1"/>
    <xf numFmtId="0" fontId="6" fillId="8" borderId="0" xfId="0" applyFont="1" applyFill="1"/>
    <xf numFmtId="0" fontId="7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9" borderId="0" xfId="0" applyFill="1" applyAlignment="1">
      <alignment wrapText="1"/>
    </xf>
    <xf numFmtId="0" fontId="0" fillId="2" borderId="1" xfId="0" applyFill="1" applyBorder="1" applyAlignment="1"/>
    <xf numFmtId="0" fontId="14" fillId="0" borderId="0" xfId="0" applyFont="1"/>
    <xf numFmtId="0" fontId="0" fillId="8" borderId="0" xfId="0" applyFill="1" applyAlignment="1">
      <alignment wrapText="1"/>
    </xf>
    <xf numFmtId="0" fontId="15" fillId="2" borderId="0" xfId="0" applyFont="1" applyFill="1" applyBorder="1" applyAlignment="1"/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12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 wrapText="1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left" vertical="center"/>
    </xf>
    <xf numFmtId="0" fontId="0" fillId="8" borderId="0" xfId="0" applyFill="1"/>
    <xf numFmtId="0" fontId="0" fillId="2" borderId="0" xfId="0" applyFill="1"/>
    <xf numFmtId="0" fontId="18" fillId="0" borderId="0" xfId="1"/>
    <xf numFmtId="0" fontId="15" fillId="0" borderId="0" xfId="0" applyFont="1"/>
    <xf numFmtId="0" fontId="7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800"/>
              <a:t>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02980877390326"/>
          <c:y val="5.8743871638686676E-2"/>
          <c:w val="0.86577762714326345"/>
          <c:h val="0.88251225672262668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612061240"/>
        <c:axId val="612061568"/>
      </c:scatterChart>
      <c:valAx>
        <c:axId val="612061240"/>
        <c:scaling>
          <c:orientation val="minMax"/>
          <c:max val="2014"/>
          <c:min val="1951"/>
        </c:scaling>
        <c:delete val="1"/>
        <c:axPos val="b"/>
        <c:numFmt formatCode="General" sourceLinked="1"/>
        <c:majorTickMark val="none"/>
        <c:minorTickMark val="none"/>
        <c:tickLblPos val="nextTo"/>
        <c:crossAx val="612061568"/>
        <c:crosses val="autoZero"/>
        <c:crossBetween val="midCat"/>
        <c:majorUnit val="7"/>
      </c:valAx>
      <c:valAx>
        <c:axId val="612061568"/>
        <c:scaling>
          <c:orientation val="minMax"/>
          <c:max val="60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/>
                  <a:t>Concrete change (unit: 10</a:t>
                </a:r>
                <a:r>
                  <a:rPr lang="en-GB" sz="1400" baseline="30000"/>
                  <a:t>3</a:t>
                </a:r>
                <a:r>
                  <a:rPr lang="en-GB" sz="1400"/>
                  <a:t> 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2061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73</xdr:row>
      <xdr:rowOff>520700</xdr:rowOff>
    </xdr:from>
    <xdr:to>
      <xdr:col>3</xdr:col>
      <xdr:colOff>63500</xdr:colOff>
      <xdr:row>74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90CBE8-3C5E-46DB-8D7F-4FFDB0CB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50" y="14516100"/>
          <a:ext cx="66675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427B14-5806-4CD5-9DCB-B1591544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43250"/>
          <a:ext cx="114300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279400</xdr:colOff>
      <xdr:row>146</xdr:row>
      <xdr:rowOff>107950</xdr:rowOff>
    </xdr:from>
    <xdr:to>
      <xdr:col>12</xdr:col>
      <xdr:colOff>50800</xdr:colOff>
      <xdr:row>147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588C74-EBAB-4928-BEA0-218FB10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28467050"/>
          <a:ext cx="9906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6</xdr:col>
      <xdr:colOff>127000</xdr:colOff>
      <xdr:row>217</xdr:row>
      <xdr:rowOff>539750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879701-63EB-4DAC-8DF6-36649DA1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091100"/>
          <a:ext cx="256540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73</xdr:row>
      <xdr:rowOff>520700</xdr:rowOff>
    </xdr:from>
    <xdr:to>
      <xdr:col>3</xdr:col>
      <xdr:colOff>63500</xdr:colOff>
      <xdr:row>74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86443B-7FF8-4616-AC61-6E7A3212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5246350"/>
          <a:ext cx="8763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A4B511-918C-4C85-9A52-83A9D727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38700"/>
          <a:ext cx="1143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279400</xdr:colOff>
      <xdr:row>146</xdr:row>
      <xdr:rowOff>107950</xdr:rowOff>
    </xdr:from>
    <xdr:to>
      <xdr:col>12</xdr:col>
      <xdr:colOff>50800</xdr:colOff>
      <xdr:row>147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8056B9-352B-417C-82BE-3F4FAA3C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600" y="30149800"/>
          <a:ext cx="1492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6</xdr:col>
      <xdr:colOff>127000</xdr:colOff>
      <xdr:row>217</xdr:row>
      <xdr:rowOff>539750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28E137-F927-4DE5-812A-A5178988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4570650"/>
          <a:ext cx="355600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73</xdr:row>
      <xdr:rowOff>520700</xdr:rowOff>
    </xdr:from>
    <xdr:to>
      <xdr:col>3</xdr:col>
      <xdr:colOff>63500</xdr:colOff>
      <xdr:row>74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1AC93-D79D-45C6-98AC-0AD497AA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5246350"/>
          <a:ext cx="8763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FAF903-EEEC-4A17-99C7-8734FC09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38700"/>
          <a:ext cx="1143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279400</xdr:colOff>
      <xdr:row>146</xdr:row>
      <xdr:rowOff>107950</xdr:rowOff>
    </xdr:from>
    <xdr:to>
      <xdr:col>12</xdr:col>
      <xdr:colOff>50800</xdr:colOff>
      <xdr:row>147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64AC49-91FD-4815-B427-E2FC4018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600" y="30149800"/>
          <a:ext cx="1492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6</xdr:col>
      <xdr:colOff>127000</xdr:colOff>
      <xdr:row>217</xdr:row>
      <xdr:rowOff>539750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6A951A-A903-4E07-BF19-8B877E3B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4570650"/>
          <a:ext cx="355600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73</xdr:row>
      <xdr:rowOff>520700</xdr:rowOff>
    </xdr:from>
    <xdr:to>
      <xdr:col>3</xdr:col>
      <xdr:colOff>63500</xdr:colOff>
      <xdr:row>74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C59BEB-0FFF-4429-B03C-B8203E07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5246350"/>
          <a:ext cx="8763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533400</xdr:colOff>
      <xdr:row>148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AA3D7-83F2-4903-85EF-6C502897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38700"/>
          <a:ext cx="1143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279400</xdr:colOff>
      <xdr:row>146</xdr:row>
      <xdr:rowOff>107950</xdr:rowOff>
    </xdr:from>
    <xdr:to>
      <xdr:col>12</xdr:col>
      <xdr:colOff>50800</xdr:colOff>
      <xdr:row>147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60598C-9D1B-4197-9BAD-A917D7D8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600" y="30149800"/>
          <a:ext cx="1492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6</xdr:col>
      <xdr:colOff>127000</xdr:colOff>
      <xdr:row>217</xdr:row>
      <xdr:rowOff>539750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5410F6-5947-4442-947E-5F4B0797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4570650"/>
          <a:ext cx="355600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63500</xdr:rowOff>
    </xdr:from>
    <xdr:to>
      <xdr:col>11</xdr:col>
      <xdr:colOff>50800</xdr:colOff>
      <xdr:row>16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476635-0E15-4B1B-9338-4A060E730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al-data-sets/live-tables-on-house-building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english-housing-survey-2017-to-2018-headline-repor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english-housing-survey-2017-to-2018-headline-repor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estimates/datasets/populationestimatestimeseriesdata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9215-A712-4B1D-9055-564CC9FEDB66}">
  <dimension ref="A1:B42"/>
  <sheetViews>
    <sheetView tabSelected="1" zoomScale="70" zoomScaleNormal="70" workbookViewId="0"/>
  </sheetViews>
  <sheetFormatPr defaultColWidth="8.77734375" defaultRowHeight="15.6"/>
  <cols>
    <col min="1" max="1" width="13.21875" style="40" customWidth="1"/>
    <col min="2" max="16384" width="8.77734375" style="40"/>
  </cols>
  <sheetData>
    <row r="1" spans="1:2" s="39" customFormat="1">
      <c r="A1" s="39" t="s">
        <v>206</v>
      </c>
    </row>
    <row r="2" spans="1:2" ht="18.600000000000001">
      <c r="A2" s="40" t="s">
        <v>56</v>
      </c>
    </row>
    <row r="3" spans="1:2" ht="18.600000000000001">
      <c r="A3" s="40" t="s">
        <v>204</v>
      </c>
    </row>
    <row r="4" spans="1:2" ht="18.600000000000001">
      <c r="A4" s="40" t="s">
        <v>57</v>
      </c>
    </row>
    <row r="5" spans="1:2" ht="18.600000000000001">
      <c r="A5" s="40" t="s">
        <v>203</v>
      </c>
    </row>
    <row r="6" spans="1:2" ht="18.600000000000001">
      <c r="A6" s="40" t="s">
        <v>205</v>
      </c>
    </row>
    <row r="7" spans="1:2" ht="18.600000000000001">
      <c r="A7" s="40" t="s">
        <v>312</v>
      </c>
    </row>
    <row r="9" spans="1:2">
      <c r="A9" s="41" t="s">
        <v>58</v>
      </c>
    </row>
    <row r="11" spans="1:2">
      <c r="A11" s="40" t="s">
        <v>132</v>
      </c>
      <c r="B11" s="40" t="s">
        <v>163</v>
      </c>
    </row>
    <row r="12" spans="1:2">
      <c r="A12" s="40" t="s">
        <v>133</v>
      </c>
      <c r="B12" s="40" t="s">
        <v>282</v>
      </c>
    </row>
    <row r="13" spans="1:2" ht="18">
      <c r="A13" s="40" t="s">
        <v>134</v>
      </c>
      <c r="B13" s="40" t="s">
        <v>164</v>
      </c>
    </row>
    <row r="14" spans="1:2">
      <c r="A14" s="40" t="s">
        <v>135</v>
      </c>
      <c r="B14" s="40" t="s">
        <v>296</v>
      </c>
    </row>
    <row r="15" spans="1:2">
      <c r="A15" s="40" t="s">
        <v>155</v>
      </c>
      <c r="B15" s="40" t="s">
        <v>297</v>
      </c>
    </row>
    <row r="16" spans="1:2">
      <c r="A16" s="40" t="s">
        <v>157</v>
      </c>
      <c r="B16" s="40" t="s">
        <v>299</v>
      </c>
    </row>
    <row r="17" spans="1:2" ht="18">
      <c r="A17" s="40" t="s">
        <v>159</v>
      </c>
      <c r="B17" s="40" t="s">
        <v>298</v>
      </c>
    </row>
    <row r="18" spans="1:2">
      <c r="A18" s="40" t="s">
        <v>160</v>
      </c>
      <c r="B18" s="40" t="s">
        <v>162</v>
      </c>
    </row>
    <row r="19" spans="1:2" ht="18">
      <c r="A19" s="40" t="s">
        <v>161</v>
      </c>
      <c r="B19" s="40" t="s">
        <v>165</v>
      </c>
    </row>
    <row r="20" spans="1:2">
      <c r="A20" s="40" t="s">
        <v>167</v>
      </c>
      <c r="B20" s="40" t="s">
        <v>173</v>
      </c>
    </row>
    <row r="21" spans="1:2">
      <c r="A21" s="40" t="s">
        <v>174</v>
      </c>
      <c r="B21" s="40" t="s">
        <v>176</v>
      </c>
    </row>
    <row r="22" spans="1:2">
      <c r="A22" s="40" t="s">
        <v>175</v>
      </c>
      <c r="B22" s="40" t="s">
        <v>283</v>
      </c>
    </row>
    <row r="23" spans="1:2">
      <c r="A23" s="40" t="s">
        <v>187</v>
      </c>
      <c r="B23" s="40" t="s">
        <v>177</v>
      </c>
    </row>
    <row r="24" spans="1:2">
      <c r="A24" s="40" t="s">
        <v>188</v>
      </c>
      <c r="B24" s="40" t="s">
        <v>300</v>
      </c>
    </row>
    <row r="25" spans="1:2">
      <c r="A25" s="40" t="s">
        <v>189</v>
      </c>
      <c r="B25" s="40" t="s">
        <v>301</v>
      </c>
    </row>
    <row r="26" spans="1:2" ht="18">
      <c r="A26" s="40" t="s">
        <v>190</v>
      </c>
      <c r="B26" s="40" t="s">
        <v>302</v>
      </c>
    </row>
    <row r="27" spans="1:2">
      <c r="A27" s="40" t="s">
        <v>191</v>
      </c>
      <c r="B27" s="40" t="s">
        <v>303</v>
      </c>
    </row>
    <row r="28" spans="1:2">
      <c r="A28" s="40" t="s">
        <v>192</v>
      </c>
      <c r="B28" s="40" t="s">
        <v>212</v>
      </c>
    </row>
    <row r="29" spans="1:2">
      <c r="A29" s="40" t="s">
        <v>193</v>
      </c>
      <c r="B29" s="40" t="s">
        <v>213</v>
      </c>
    </row>
    <row r="30" spans="1:2">
      <c r="A30" s="40" t="s">
        <v>194</v>
      </c>
      <c r="B30" s="40" t="s">
        <v>304</v>
      </c>
    </row>
    <row r="31" spans="1:2">
      <c r="A31" s="40" t="s">
        <v>195</v>
      </c>
      <c r="B31" s="40" t="s">
        <v>214</v>
      </c>
    </row>
    <row r="32" spans="1:2">
      <c r="A32" s="40" t="s">
        <v>196</v>
      </c>
      <c r="B32" s="40" t="s">
        <v>255</v>
      </c>
    </row>
    <row r="33" spans="1:2">
      <c r="A33" s="40" t="s">
        <v>197</v>
      </c>
      <c r="B33" s="40" t="s">
        <v>254</v>
      </c>
    </row>
    <row r="34" spans="1:2">
      <c r="A34" s="40" t="s">
        <v>198</v>
      </c>
      <c r="B34" s="40" t="s">
        <v>259</v>
      </c>
    </row>
    <row r="35" spans="1:2">
      <c r="A35" s="40" t="s">
        <v>199</v>
      </c>
      <c r="B35" s="40" t="s">
        <v>216</v>
      </c>
    </row>
    <row r="36" spans="1:2">
      <c r="A36" s="40" t="s">
        <v>200</v>
      </c>
      <c r="B36" s="40" t="s">
        <v>309</v>
      </c>
    </row>
    <row r="37" spans="1:2">
      <c r="A37" s="40" t="s">
        <v>201</v>
      </c>
      <c r="B37" s="40" t="s">
        <v>310</v>
      </c>
    </row>
    <row r="38" spans="1:2">
      <c r="A38" s="40" t="s">
        <v>243</v>
      </c>
      <c r="B38" s="40" t="s">
        <v>311</v>
      </c>
    </row>
    <row r="39" spans="1:2">
      <c r="A39" s="40" t="s">
        <v>257</v>
      </c>
      <c r="B39" s="40" t="s">
        <v>305</v>
      </c>
    </row>
    <row r="40" spans="1:2">
      <c r="A40" s="40" t="s">
        <v>260</v>
      </c>
      <c r="B40" s="40" t="s">
        <v>307</v>
      </c>
    </row>
    <row r="41" spans="1:2">
      <c r="A41" s="40" t="s">
        <v>266</v>
      </c>
      <c r="B41" s="40" t="s">
        <v>306</v>
      </c>
    </row>
    <row r="42" spans="1:2">
      <c r="A42" s="40" t="s">
        <v>293</v>
      </c>
      <c r="B42" s="40" t="s">
        <v>308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8795-00E6-4A08-98C7-F51B67CD0B77}">
  <dimension ref="A1:W74"/>
  <sheetViews>
    <sheetView zoomScale="55" zoomScaleNormal="55" workbookViewId="0"/>
  </sheetViews>
  <sheetFormatPr defaultColWidth="8.77734375" defaultRowHeight="15.6"/>
  <cols>
    <col min="1" max="16384" width="8.77734375" style="4"/>
  </cols>
  <sheetData>
    <row r="1" spans="1:23" ht="46.8">
      <c r="A1" s="4" t="s">
        <v>171</v>
      </c>
      <c r="H1" s="4" t="s">
        <v>0</v>
      </c>
      <c r="I1" s="4" t="s">
        <v>169</v>
      </c>
      <c r="J1" s="4" t="s">
        <v>170</v>
      </c>
      <c r="M1" s="4" t="s">
        <v>172</v>
      </c>
    </row>
    <row r="2" spans="1:23" ht="31.2">
      <c r="A2" s="4" t="s">
        <v>0</v>
      </c>
      <c r="B2" s="18" t="s">
        <v>50</v>
      </c>
      <c r="C2" s="19" t="s">
        <v>51</v>
      </c>
      <c r="D2" s="23" t="s">
        <v>52</v>
      </c>
      <c r="E2" s="21" t="s">
        <v>53</v>
      </c>
      <c r="H2" s="4">
        <v>1945</v>
      </c>
      <c r="I2" s="4">
        <v>26.2</v>
      </c>
      <c r="J2" s="4">
        <v>100</v>
      </c>
      <c r="M2" s="4" t="s">
        <v>0</v>
      </c>
      <c r="N2" s="18" t="s">
        <v>50</v>
      </c>
      <c r="O2" s="19" t="s">
        <v>51</v>
      </c>
      <c r="P2" s="23" t="s">
        <v>52</v>
      </c>
      <c r="Q2" s="21" t="s">
        <v>53</v>
      </c>
    </row>
    <row r="3" spans="1:23">
      <c r="A3" s="4">
        <v>1950</v>
      </c>
      <c r="B3" s="4">
        <v>507.39946300304376</v>
      </c>
      <c r="C3" s="4">
        <v>69.878816285553143</v>
      </c>
      <c r="D3" s="4">
        <v>29.220783595866735</v>
      </c>
      <c r="E3" s="4">
        <v>28.179863302866458</v>
      </c>
      <c r="H3" s="4">
        <v>1946</v>
      </c>
      <c r="I3" s="4">
        <v>27</v>
      </c>
      <c r="J3" s="4">
        <v>103.05343511450383</v>
      </c>
      <c r="M3" s="4">
        <v>1950</v>
      </c>
      <c r="N3" s="4">
        <v>402.84442214181047</v>
      </c>
      <c r="O3" s="4">
        <v>55.479545050954314</v>
      </c>
      <c r="P3" s="4">
        <v>23.199531218536617</v>
      </c>
      <c r="Q3" s="4">
        <v>22.373103591972761</v>
      </c>
      <c r="S3"/>
      <c r="T3"/>
      <c r="U3"/>
      <c r="V3"/>
      <c r="W3"/>
    </row>
    <row r="4" spans="1:23">
      <c r="A4" s="4">
        <v>1951</v>
      </c>
      <c r="B4" s="4">
        <v>569.31367726351789</v>
      </c>
      <c r="C4" s="4">
        <v>77.972710003177298</v>
      </c>
      <c r="D4" s="4">
        <v>32.622508544542846</v>
      </c>
      <c r="E4" s="4">
        <v>31.331158990402717</v>
      </c>
      <c r="H4" s="4">
        <v>1947</v>
      </c>
      <c r="I4" s="4">
        <v>28.9</v>
      </c>
      <c r="J4" s="4">
        <v>110.30534351145039</v>
      </c>
      <c r="M4" s="4">
        <v>1951</v>
      </c>
      <c r="N4" s="4">
        <v>414.33384289733795</v>
      </c>
      <c r="O4" s="4">
        <v>56.746805613423469</v>
      </c>
      <c r="P4" s="4">
        <v>23.741936774083957</v>
      </c>
      <c r="Q4" s="4">
        <v>22.802121265237531</v>
      </c>
    </row>
    <row r="5" spans="1:23">
      <c r="A5" s="4">
        <v>1952</v>
      </c>
      <c r="B5" s="4">
        <v>623.36125975245898</v>
      </c>
      <c r="C5" s="4">
        <v>84.903253695732772</v>
      </c>
      <c r="D5" s="4">
        <v>35.540930980358148</v>
      </c>
      <c r="E5" s="4">
        <v>33.99249480059828</v>
      </c>
      <c r="H5" s="4">
        <v>1948</v>
      </c>
      <c r="I5" s="4">
        <v>31.1</v>
      </c>
      <c r="J5" s="4">
        <v>118.70229007633588</v>
      </c>
      <c r="M5" s="4">
        <v>1952</v>
      </c>
      <c r="N5" s="4">
        <v>415.574173168306</v>
      </c>
      <c r="O5" s="4">
        <v>56.602169130488512</v>
      </c>
      <c r="P5" s="4">
        <v>23.693953986905434</v>
      </c>
      <c r="Q5" s="4">
        <v>22.661663200398856</v>
      </c>
    </row>
    <row r="6" spans="1:23">
      <c r="A6" s="4">
        <v>1953</v>
      </c>
      <c r="B6" s="4">
        <v>671.81747387337555</v>
      </c>
      <c r="C6" s="4">
        <v>90.997054444648541</v>
      </c>
      <c r="D6" s="4">
        <v>38.112100781783624</v>
      </c>
      <c r="E6" s="4">
        <v>36.299032837276286</v>
      </c>
      <c r="H6" s="4">
        <v>1949</v>
      </c>
      <c r="I6" s="4">
        <v>32</v>
      </c>
      <c r="J6" s="4">
        <v>122.13740458015268</v>
      </c>
      <c r="M6" s="4">
        <v>1953</v>
      </c>
      <c r="N6" s="4">
        <v>434.60784729586265</v>
      </c>
      <c r="O6" s="4">
        <v>58.867230282710906</v>
      </c>
      <c r="P6" s="4">
        <v>24.655235567474836</v>
      </c>
      <c r="Q6" s="4">
        <v>23.482337292262681</v>
      </c>
    </row>
    <row r="7" spans="1:23">
      <c r="A7" s="4">
        <v>1954</v>
      </c>
      <c r="B7" s="4">
        <v>713.43937613144681</v>
      </c>
      <c r="C7" s="4">
        <v>96.099823055203061</v>
      </c>
      <c r="D7" s="4">
        <v>40.270830657111652</v>
      </c>
      <c r="E7" s="4">
        <v>38.192950286930518</v>
      </c>
      <c r="H7" s="4">
        <v>1950</v>
      </c>
      <c r="I7" s="4">
        <v>33</v>
      </c>
      <c r="J7" s="4">
        <v>125.95419847328245</v>
      </c>
      <c r="M7" s="4">
        <v>1954</v>
      </c>
      <c r="N7" s="4">
        <v>452.59350253375078</v>
      </c>
      <c r="O7" s="4">
        <v>60.964052398215983</v>
      </c>
      <c r="P7" s="4">
        <v>25.547112910806906</v>
      </c>
      <c r="Q7" s="4">
        <v>24.228941828512824</v>
      </c>
    </row>
    <row r="8" spans="1:23">
      <c r="A8" s="4">
        <v>1955</v>
      </c>
      <c r="B8" s="4">
        <v>776.10391070117817</v>
      </c>
      <c r="C8" s="4">
        <v>103.96155786827576</v>
      </c>
      <c r="D8" s="4">
        <v>43.588768085330095</v>
      </c>
      <c r="E8" s="4">
        <v>41.163275783855894</v>
      </c>
      <c r="H8" s="4">
        <v>1951</v>
      </c>
      <c r="I8" s="4">
        <v>36</v>
      </c>
      <c r="J8" s="4">
        <v>137.40458015267177</v>
      </c>
      <c r="M8" s="4">
        <v>1955</v>
      </c>
      <c r="N8" s="4">
        <v>471.78474386011288</v>
      </c>
      <c r="O8" s="4">
        <v>63.197049098580614</v>
      </c>
      <c r="P8" s="4">
        <v>26.49711656231203</v>
      </c>
      <c r="Q8" s="4">
        <v>25.022687367448359</v>
      </c>
    </row>
    <row r="9" spans="1:23">
      <c r="A9" s="4">
        <v>1956</v>
      </c>
      <c r="B9" s="4">
        <v>847.73304753161187</v>
      </c>
      <c r="C9" s="4">
        <v>112.92687115246258</v>
      </c>
      <c r="D9" s="4">
        <v>47.37337333077123</v>
      </c>
      <c r="E9" s="4">
        <v>44.544526085594939</v>
      </c>
      <c r="H9" s="4">
        <v>1952</v>
      </c>
      <c r="I9" s="4">
        <v>39.299999999999997</v>
      </c>
      <c r="J9" s="4">
        <v>150</v>
      </c>
      <c r="M9" s="4">
        <v>1956</v>
      </c>
      <c r="N9" s="4">
        <v>490.30034978649519</v>
      </c>
      <c r="O9" s="4">
        <v>65.313113116876821</v>
      </c>
      <c r="P9" s="4">
        <v>27.399169564375413</v>
      </c>
      <c r="Q9" s="4">
        <v>25.76305923714321</v>
      </c>
    </row>
    <row r="10" spans="1:23">
      <c r="A10" s="4">
        <v>1957</v>
      </c>
      <c r="B10" s="4">
        <v>905.93863856699613</v>
      </c>
      <c r="C10" s="4">
        <v>120.01073050244132</v>
      </c>
      <c r="D10" s="4">
        <v>50.372521252838531</v>
      </c>
      <c r="E10" s="4">
        <v>47.158515170449519</v>
      </c>
      <c r="H10" s="4">
        <v>1953</v>
      </c>
      <c r="I10" s="4">
        <v>40.5</v>
      </c>
      <c r="J10" s="4">
        <v>154.58015267175574</v>
      </c>
      <c r="M10" s="4">
        <v>1957</v>
      </c>
      <c r="N10" s="4">
        <v>506.0893887090682</v>
      </c>
      <c r="O10" s="4">
        <v>67.042241773218819</v>
      </c>
      <c r="P10" s="4">
        <v>28.139873279837303</v>
      </c>
      <c r="Q10" s="4">
        <v>26.344415724217001</v>
      </c>
    </row>
    <row r="11" spans="1:23">
      <c r="A11" s="4">
        <v>1958</v>
      </c>
      <c r="B11" s="4">
        <v>955.84842674228992</v>
      </c>
      <c r="C11" s="4">
        <v>125.91899268871765</v>
      </c>
      <c r="D11" s="4">
        <v>52.881388739808308</v>
      </c>
      <c r="E11" s="4">
        <v>49.289805360953331</v>
      </c>
      <c r="H11" s="4">
        <v>1954</v>
      </c>
      <c r="I11" s="4">
        <v>41.3</v>
      </c>
      <c r="J11" s="4">
        <v>157.63358778625954</v>
      </c>
      <c r="M11" s="4">
        <v>1958</v>
      </c>
      <c r="N11" s="4">
        <v>517.42208224479327</v>
      </c>
      <c r="O11" s="4">
        <v>68.162760505049633</v>
      </c>
      <c r="P11" s="4">
        <v>28.625875722788795</v>
      </c>
      <c r="Q11" s="4">
        <v>26.681671497044984</v>
      </c>
    </row>
    <row r="12" spans="1:23">
      <c r="A12" s="4">
        <v>1959</v>
      </c>
      <c r="B12" s="4">
        <v>1004.7104286043171</v>
      </c>
      <c r="C12" s="4">
        <v>131.61997235225166</v>
      </c>
      <c r="D12" s="4">
        <v>55.306073673027363</v>
      </c>
      <c r="E12" s="4">
        <v>51.321107419693092</v>
      </c>
      <c r="H12" s="4">
        <v>1955</v>
      </c>
      <c r="I12" s="4">
        <v>43.1</v>
      </c>
      <c r="J12" s="4">
        <v>164.50381679389315</v>
      </c>
      <c r="M12" s="4">
        <v>1959</v>
      </c>
      <c r="N12" s="4">
        <v>541.63401706652485</v>
      </c>
      <c r="O12" s="4">
        <v>70.955622955329076</v>
      </c>
      <c r="P12" s="4">
        <v>29.81520844101475</v>
      </c>
      <c r="Q12" s="4">
        <v>27.666934452591747</v>
      </c>
    </row>
    <row r="13" spans="1:23">
      <c r="A13" s="4">
        <v>1960</v>
      </c>
      <c r="B13" s="4">
        <v>1089.1929753957922</v>
      </c>
      <c r="C13" s="4">
        <v>141.89337191593171</v>
      </c>
      <c r="D13" s="4">
        <v>59.655981627263209</v>
      </c>
      <c r="E13" s="4">
        <v>55.10956074543779</v>
      </c>
      <c r="H13" s="4">
        <v>1956</v>
      </c>
      <c r="I13" s="4">
        <v>45.3</v>
      </c>
      <c r="J13" s="4">
        <v>172.90076335877862</v>
      </c>
      <c r="M13" s="4">
        <v>1960</v>
      </c>
      <c r="N13" s="4">
        <v>581.1986956287119</v>
      </c>
      <c r="O13" s="4">
        <v>75.714996826831168</v>
      </c>
      <c r="P13" s="4">
        <v>31.832723393773847</v>
      </c>
      <c r="Q13" s="4">
        <v>29.406730988400611</v>
      </c>
    </row>
    <row r="14" spans="1:23">
      <c r="A14" s="4">
        <v>1961</v>
      </c>
      <c r="B14" s="4">
        <v>1166.3038493954584</v>
      </c>
      <c r="C14" s="4">
        <v>151.09255193294845</v>
      </c>
      <c r="D14" s="4">
        <v>63.559027523835908</v>
      </c>
      <c r="E14" s="4">
        <v>58.449456012918432</v>
      </c>
      <c r="H14" s="4">
        <v>1957</v>
      </c>
      <c r="I14" s="4">
        <v>46.9</v>
      </c>
      <c r="J14" s="4">
        <v>179.00763358778627</v>
      </c>
      <c r="M14" s="4">
        <v>1961</v>
      </c>
      <c r="N14" s="4">
        <v>601.51891445198839</v>
      </c>
      <c r="O14" s="4">
        <v>77.92568623313484</v>
      </c>
      <c r="P14" s="4">
        <v>32.780443329222457</v>
      </c>
      <c r="Q14" s="4">
        <v>30.145191880678407</v>
      </c>
    </row>
    <row r="15" spans="1:23">
      <c r="A15" s="4">
        <v>1962</v>
      </c>
      <c r="B15" s="4">
        <v>1221.6849203869276</v>
      </c>
      <c r="C15" s="4">
        <v>157.3846116594853</v>
      </c>
      <c r="D15" s="4">
        <v>66.243033670592652</v>
      </c>
      <c r="E15" s="4">
        <v>60.639263868842804</v>
      </c>
      <c r="H15" s="4">
        <v>1958</v>
      </c>
      <c r="I15" s="4">
        <v>48.4</v>
      </c>
      <c r="J15" s="4">
        <v>184.73282442748092</v>
      </c>
      <c r="M15" s="4">
        <v>1962</v>
      </c>
      <c r="N15" s="4">
        <v>603.9272625308962</v>
      </c>
      <c r="O15" s="4">
        <v>77.80144953733047</v>
      </c>
      <c r="P15" s="4">
        <v>32.746556267349575</v>
      </c>
      <c r="Q15" s="4">
        <v>29.976390818182669</v>
      </c>
    </row>
    <row r="16" spans="1:23">
      <c r="A16" s="4">
        <v>1963</v>
      </c>
      <c r="B16" s="4">
        <v>1307.4183967895619</v>
      </c>
      <c r="C16" s="4">
        <v>167.48925314132592</v>
      </c>
      <c r="D16" s="4">
        <v>70.535885645524445</v>
      </c>
      <c r="E16" s="4">
        <v>64.270871378347934</v>
      </c>
      <c r="H16" s="4">
        <v>1959</v>
      </c>
      <c r="I16" s="4">
        <v>48.6</v>
      </c>
      <c r="J16" s="4">
        <v>185.49618320610688</v>
      </c>
      <c r="M16" s="4">
        <v>1963</v>
      </c>
      <c r="N16" s="4">
        <v>634.34003696086143</v>
      </c>
      <c r="O16" s="4">
        <v>81.263304301902565</v>
      </c>
      <c r="P16" s="4">
        <v>34.222966739124821</v>
      </c>
      <c r="Q16" s="4">
        <v>31.183274631716955</v>
      </c>
    </row>
    <row r="17" spans="1:17">
      <c r="A17" s="4">
        <v>1964</v>
      </c>
      <c r="B17" s="4">
        <v>1426.9255418915359</v>
      </c>
      <c r="C17" s="4">
        <v>181.77766483496495</v>
      </c>
      <c r="D17" s="4">
        <v>76.596762644770635</v>
      </c>
      <c r="E17" s="4">
        <v>69.467934637476986</v>
      </c>
      <c r="H17" s="4">
        <v>1960</v>
      </c>
      <c r="I17" s="4">
        <v>49.1</v>
      </c>
      <c r="J17" s="4">
        <v>187.40458015267177</v>
      </c>
      <c r="M17" s="4">
        <v>1964</v>
      </c>
      <c r="N17" s="4">
        <v>669.9901289884989</v>
      </c>
      <c r="O17" s="4">
        <v>85.350803202080314</v>
      </c>
      <c r="P17" s="4">
        <v>35.964788195214879</v>
      </c>
      <c r="Q17" s="4">
        <v>32.617560707919303</v>
      </c>
    </row>
    <row r="18" spans="1:17">
      <c r="A18" s="4">
        <v>1965</v>
      </c>
      <c r="B18" s="4">
        <v>1542.0736291443118</v>
      </c>
      <c r="C18" s="4">
        <v>195.34787149715194</v>
      </c>
      <c r="D18" s="4">
        <v>82.361982930591765</v>
      </c>
      <c r="E18" s="4">
        <v>74.344678747884643</v>
      </c>
      <c r="H18" s="4">
        <v>1961</v>
      </c>
      <c r="I18" s="4">
        <v>50.8</v>
      </c>
      <c r="J18" s="4">
        <v>193.89312977099235</v>
      </c>
      <c r="M18" s="4">
        <v>1965</v>
      </c>
      <c r="N18" s="4">
        <v>691.8207034859754</v>
      </c>
      <c r="O18" s="4">
        <v>87.638942349749655</v>
      </c>
      <c r="P18" s="4">
        <v>36.950067684614794</v>
      </c>
      <c r="Q18" s="4">
        <v>33.353263410866049</v>
      </c>
    </row>
    <row r="19" spans="1:17">
      <c r="A19" s="4">
        <v>1966</v>
      </c>
      <c r="B19" s="4">
        <v>1649.8066036622736</v>
      </c>
      <c r="C19" s="4">
        <v>207.82531364570241</v>
      </c>
      <c r="D19" s="4">
        <v>87.673084076372177</v>
      </c>
      <c r="E19" s="4">
        <v>78.762115490749409</v>
      </c>
      <c r="H19" s="4">
        <v>1962</v>
      </c>
      <c r="I19" s="4">
        <v>53</v>
      </c>
      <c r="J19" s="4">
        <v>202.29007633587787</v>
      </c>
      <c r="M19" s="4">
        <v>1966</v>
      </c>
      <c r="N19" s="4">
        <v>712.10762793989397</v>
      </c>
      <c r="O19" s="4">
        <v>89.703842133729864</v>
      </c>
      <c r="P19" s="4">
        <v>37.842418497544493</v>
      </c>
      <c r="Q19" s="4">
        <v>33.996168465529394</v>
      </c>
    </row>
    <row r="20" spans="1:17">
      <c r="A20" s="4">
        <v>1967</v>
      </c>
      <c r="B20" s="4">
        <v>1764.1349587286932</v>
      </c>
      <c r="C20" s="4">
        <v>220.9817830654691</v>
      </c>
      <c r="D20" s="4">
        <v>93.277214527701744</v>
      </c>
      <c r="E20" s="4">
        <v>83.393685758652296</v>
      </c>
      <c r="H20" s="4">
        <v>1963</v>
      </c>
      <c r="I20" s="4">
        <v>54</v>
      </c>
      <c r="J20" s="4">
        <v>206.10687022900765</v>
      </c>
      <c r="M20" s="4">
        <v>1967</v>
      </c>
      <c r="N20" s="4">
        <v>741.89945294850338</v>
      </c>
      <c r="O20" s="4">
        <v>92.93294889751671</v>
      </c>
      <c r="P20" s="4">
        <v>39.227335804587256</v>
      </c>
      <c r="Q20" s="4">
        <v>35.070859821455699</v>
      </c>
    </row>
    <row r="21" spans="1:17">
      <c r="A21" s="4">
        <v>1968</v>
      </c>
      <c r="B21" s="4">
        <v>1936.0752294750635</v>
      </c>
      <c r="C21" s="4">
        <v>241.15903645650221</v>
      </c>
      <c r="D21" s="4">
        <v>101.85337671785373</v>
      </c>
      <c r="E21" s="4">
        <v>90.618673715072205</v>
      </c>
      <c r="H21" s="4">
        <v>1964</v>
      </c>
      <c r="I21" s="4">
        <v>55.8</v>
      </c>
      <c r="J21" s="4">
        <v>212.97709923664124</v>
      </c>
      <c r="M21" s="4">
        <v>1968</v>
      </c>
      <c r="N21" s="4">
        <v>777.99342043323088</v>
      </c>
      <c r="O21" s="4">
        <v>96.907465569944122</v>
      </c>
      <c r="P21" s="4">
        <v>40.928810889689686</v>
      </c>
      <c r="Q21" s="4">
        <v>36.414252321087289</v>
      </c>
    </row>
    <row r="22" spans="1:17">
      <c r="A22" s="4">
        <v>1969</v>
      </c>
      <c r="B22" s="4">
        <v>2096.8169875746789</v>
      </c>
      <c r="C22" s="4">
        <v>259.71427613297789</v>
      </c>
      <c r="D22" s="4">
        <v>109.75443191555097</v>
      </c>
      <c r="E22" s="4">
        <v>97.168790015508634</v>
      </c>
      <c r="H22" s="4">
        <v>1965</v>
      </c>
      <c r="I22" s="4">
        <v>58.4</v>
      </c>
      <c r="J22" s="4">
        <v>222.90076335877865</v>
      </c>
      <c r="M22" s="4">
        <v>1969</v>
      </c>
      <c r="N22" s="4">
        <v>799.65946251028504</v>
      </c>
      <c r="O22" s="4">
        <v>99.046783619854722</v>
      </c>
      <c r="P22" s="4">
        <v>41.856857586425548</v>
      </c>
      <c r="Q22" s="4">
        <v>37.057093135463262</v>
      </c>
    </row>
    <row r="23" spans="1:17">
      <c r="A23" s="4">
        <v>1970</v>
      </c>
      <c r="B23" s="4">
        <v>2375.4842728195536</v>
      </c>
      <c r="C23" s="4">
        <v>292.57602723034751</v>
      </c>
      <c r="D23" s="4">
        <v>123.71458515310846</v>
      </c>
      <c r="E23" s="4">
        <v>108.98469199131918</v>
      </c>
      <c r="H23" s="4">
        <v>1966</v>
      </c>
      <c r="I23" s="4">
        <v>60.7</v>
      </c>
      <c r="J23" s="4">
        <v>231.67938931297712</v>
      </c>
      <c r="M23" s="4">
        <v>1970</v>
      </c>
      <c r="N23" s="4">
        <v>851.40475988881406</v>
      </c>
      <c r="O23" s="4">
        <v>104.86309047106847</v>
      </c>
      <c r="P23" s="4">
        <v>44.340932024780329</v>
      </c>
      <c r="Q23" s="4">
        <v>39.061544872401676</v>
      </c>
    </row>
    <row r="24" spans="1:17">
      <c r="A24" s="4">
        <v>1971</v>
      </c>
      <c r="B24" s="4">
        <v>2687.0683672070863</v>
      </c>
      <c r="C24" s="4">
        <v>329.08935327869096</v>
      </c>
      <c r="D24" s="4">
        <v>139.23662969276725</v>
      </c>
      <c r="E24" s="4">
        <v>122.04359541193907</v>
      </c>
      <c r="H24" s="4">
        <v>1967</v>
      </c>
      <c r="I24" s="4">
        <v>62.3</v>
      </c>
      <c r="J24" s="4">
        <v>237.78625954198472</v>
      </c>
      <c r="M24" s="4">
        <v>1971</v>
      </c>
      <c r="N24" s="4">
        <v>880.01489026032061</v>
      </c>
      <c r="O24" s="4">
        <v>107.77676319877128</v>
      </c>
      <c r="P24" s="4">
        <v>45.599996224381272</v>
      </c>
      <c r="Q24" s="4">
        <v>39.969277497410047</v>
      </c>
    </row>
    <row r="25" spans="1:17">
      <c r="A25" s="4">
        <v>1972</v>
      </c>
      <c r="B25" s="4">
        <v>3040.6383330093713</v>
      </c>
      <c r="C25" s="4">
        <v>370.29310841349303</v>
      </c>
      <c r="D25" s="4">
        <v>156.7633025048849</v>
      </c>
      <c r="E25" s="4">
        <v>136.70972683879228</v>
      </c>
      <c r="H25" s="4">
        <v>1968</v>
      </c>
      <c r="I25" s="4">
        <v>65.2</v>
      </c>
      <c r="J25" s="4">
        <v>248.85496183206109</v>
      </c>
      <c r="M25" s="4">
        <v>1972</v>
      </c>
      <c r="N25" s="4">
        <v>929.57671324207138</v>
      </c>
      <c r="O25" s="4">
        <v>113.20512765966764</v>
      </c>
      <c r="P25" s="4">
        <v>47.92530368294031</v>
      </c>
      <c r="Q25" s="4">
        <v>41.794572265768466</v>
      </c>
    </row>
    <row r="26" spans="1:17">
      <c r="A26" s="4">
        <v>1973</v>
      </c>
      <c r="B26" s="4">
        <v>3555.5114225953989</v>
      </c>
      <c r="C26" s="4">
        <v>430.55224190461701</v>
      </c>
      <c r="D26" s="4">
        <v>182.38341705598012</v>
      </c>
      <c r="E26" s="4">
        <v>158.23775063933621</v>
      </c>
      <c r="H26" s="4">
        <v>1969</v>
      </c>
      <c r="I26" s="4">
        <v>68.7</v>
      </c>
      <c r="J26" s="4">
        <v>262.21374045801531</v>
      </c>
      <c r="M26" s="4">
        <v>1973</v>
      </c>
      <c r="N26" s="4">
        <v>996.30373552940591</v>
      </c>
      <c r="O26" s="4">
        <v>120.64672446952905</v>
      </c>
      <c r="P26" s="4">
        <v>51.106369271301375</v>
      </c>
      <c r="Q26" s="4">
        <v>44.340417826209716</v>
      </c>
    </row>
    <row r="27" spans="1:17">
      <c r="A27" s="4">
        <v>1974</v>
      </c>
      <c r="B27" s="4">
        <v>4074.6368605536773</v>
      </c>
      <c r="C27" s="4">
        <v>490.62844344513104</v>
      </c>
      <c r="D27" s="4">
        <v>207.95748815581985</v>
      </c>
      <c r="E27" s="4">
        <v>179.49190268832405</v>
      </c>
      <c r="H27" s="4">
        <v>1970</v>
      </c>
      <c r="I27" s="4">
        <v>73.099999999999994</v>
      </c>
      <c r="J27" s="4">
        <v>279.00763358778624</v>
      </c>
      <c r="M27" s="4">
        <v>1974</v>
      </c>
      <c r="N27" s="4">
        <v>983.92152761757006</v>
      </c>
      <c r="O27" s="4">
        <v>118.47433380887036</v>
      </c>
      <c r="P27" s="4">
        <v>50.216462577718715</v>
      </c>
      <c r="Q27" s="4">
        <v>43.342745165291149</v>
      </c>
    </row>
    <row r="28" spans="1:17">
      <c r="A28" s="4">
        <v>1975</v>
      </c>
      <c r="B28" s="4">
        <v>5078.3675832178787</v>
      </c>
      <c r="C28" s="4">
        <v>608.03007129025173</v>
      </c>
      <c r="D28" s="4">
        <v>257.8759802500885</v>
      </c>
      <c r="E28" s="4">
        <v>221.41248863380881</v>
      </c>
      <c r="H28" s="4">
        <v>1971</v>
      </c>
      <c r="I28" s="4">
        <v>80</v>
      </c>
      <c r="J28" s="4">
        <v>305.3435114503817</v>
      </c>
      <c r="M28" s="4">
        <v>1975</v>
      </c>
      <c r="N28" s="4">
        <v>987.04177062543329</v>
      </c>
      <c r="O28" s="4">
        <v>118.1779515415771</v>
      </c>
      <c r="P28" s="4">
        <v>50.121295864631442</v>
      </c>
      <c r="Q28" s="4">
        <v>43.034178057906452</v>
      </c>
    </row>
    <row r="29" spans="1:17">
      <c r="A29" s="4">
        <v>1976</v>
      </c>
      <c r="B29" s="4">
        <v>6012.4637686652341</v>
      </c>
      <c r="C29" s="4">
        <v>715.79316006141414</v>
      </c>
      <c r="D29" s="4">
        <v>303.76590708650679</v>
      </c>
      <c r="E29" s="4">
        <v>259.4335357727694</v>
      </c>
      <c r="H29" s="4">
        <v>1972</v>
      </c>
      <c r="I29" s="4">
        <v>85.7</v>
      </c>
      <c r="J29" s="4">
        <v>327.09923664122141</v>
      </c>
      <c r="M29" s="4">
        <v>1976</v>
      </c>
      <c r="N29" s="4">
        <v>1002.7151542904462</v>
      </c>
      <c r="O29" s="4">
        <v>119.37479817701495</v>
      </c>
      <c r="P29" s="4">
        <v>50.659877566304758</v>
      </c>
      <c r="Q29" s="4">
        <v>43.266445813154405</v>
      </c>
    </row>
    <row r="30" spans="1:17">
      <c r="A30" s="4">
        <v>1977</v>
      </c>
      <c r="B30" s="4">
        <v>7002.4190274962002</v>
      </c>
      <c r="C30" s="4">
        <v>828.92321106815098</v>
      </c>
      <c r="D30" s="4">
        <v>351.99226046843154</v>
      </c>
      <c r="E30" s="4">
        <v>299.01333346274788</v>
      </c>
      <c r="H30" s="4">
        <v>1973</v>
      </c>
      <c r="I30" s="4">
        <v>93.5</v>
      </c>
      <c r="J30" s="4">
        <v>356.87022900763361</v>
      </c>
      <c r="M30" s="4">
        <v>1977</v>
      </c>
      <c r="N30" s="4">
        <v>1008.0405413208815</v>
      </c>
      <c r="O30" s="4">
        <v>119.32850620871184</v>
      </c>
      <c r="P30" s="4">
        <v>50.671413320180804</v>
      </c>
      <c r="Q30" s="4">
        <v>43.044776575406566</v>
      </c>
    </row>
    <row r="31" spans="1:17">
      <c r="A31" s="4">
        <v>1978</v>
      </c>
      <c r="B31" s="4">
        <v>8209.8192680540669</v>
      </c>
      <c r="C31" s="4">
        <v>966.33537249782</v>
      </c>
      <c r="D31" s="4">
        <v>410.59694225391354</v>
      </c>
      <c r="E31" s="4">
        <v>346.91057420860028</v>
      </c>
      <c r="H31" s="4">
        <v>1974</v>
      </c>
      <c r="I31" s="4">
        <v>108.5</v>
      </c>
      <c r="J31" s="4">
        <v>414.12213740458014</v>
      </c>
      <c r="M31" s="4">
        <v>1978</v>
      </c>
      <c r="N31" s="4">
        <v>1091.3103238103324</v>
      </c>
      <c r="O31" s="4">
        <v>128.45249497434239</v>
      </c>
      <c r="P31" s="4">
        <v>54.579603688749543</v>
      </c>
      <c r="Q31" s="4">
        <v>46.113937312355795</v>
      </c>
    </row>
    <row r="32" spans="1:17">
      <c r="A32" s="4">
        <v>1979</v>
      </c>
      <c r="B32" s="4">
        <v>9703.3850328409462</v>
      </c>
      <c r="C32" s="4">
        <v>1135.6447998856493</v>
      </c>
      <c r="D32" s="4">
        <v>482.83759533643092</v>
      </c>
      <c r="E32" s="4">
        <v>405.71480121695754</v>
      </c>
      <c r="H32" s="4">
        <v>1975</v>
      </c>
      <c r="I32" s="4">
        <v>134.80000000000001</v>
      </c>
      <c r="J32" s="4">
        <v>514.50381679389318</v>
      </c>
      <c r="M32" s="4">
        <v>1979</v>
      </c>
      <c r="N32" s="4">
        <v>1137.4885362882899</v>
      </c>
      <c r="O32" s="4">
        <v>133.12704141836247</v>
      </c>
      <c r="P32" s="4">
        <v>56.601096187089439</v>
      </c>
      <c r="Q32" s="4">
        <v>47.56030331939278</v>
      </c>
    </row>
    <row r="33" spans="1:17">
      <c r="A33" s="4">
        <v>1980</v>
      </c>
      <c r="B33" s="4">
        <v>11359.273258554662</v>
      </c>
      <c r="C33" s="4">
        <v>1321.8787483789338</v>
      </c>
      <c r="D33" s="4">
        <v>562.37063418455762</v>
      </c>
      <c r="E33" s="4">
        <v>469.93028060181757</v>
      </c>
      <c r="H33" s="4">
        <v>1976</v>
      </c>
      <c r="I33" s="4">
        <v>157.1</v>
      </c>
      <c r="J33" s="4">
        <v>599.61832061068708</v>
      </c>
      <c r="M33" s="4">
        <v>1980</v>
      </c>
      <c r="N33" s="4">
        <v>1128.6043207210168</v>
      </c>
      <c r="O33" s="4">
        <v>131.33569665350043</v>
      </c>
      <c r="P33" s="4">
        <v>55.874518830623465</v>
      </c>
      <c r="Q33" s="4">
        <v>46.690077177730828</v>
      </c>
    </row>
    <row r="34" spans="1:17">
      <c r="A34" s="4">
        <v>1981</v>
      </c>
      <c r="B34" s="4">
        <v>12740.010972871267</v>
      </c>
      <c r="C34" s="4">
        <v>1474.1086706356541</v>
      </c>
      <c r="D34" s="4">
        <v>627.53031115981992</v>
      </c>
      <c r="E34" s="4">
        <v>521.4457170400118</v>
      </c>
      <c r="H34" s="4">
        <v>1977</v>
      </c>
      <c r="I34" s="4">
        <v>182</v>
      </c>
      <c r="J34" s="4">
        <v>694.6564885496183</v>
      </c>
      <c r="M34" s="4">
        <v>1981</v>
      </c>
      <c r="N34" s="4">
        <v>1131.4857203024649</v>
      </c>
      <c r="O34" s="4">
        <v>130.9208378666242</v>
      </c>
      <c r="P34" s="4">
        <v>55.733200516567052</v>
      </c>
      <c r="Q34" s="4">
        <v>46.311450123553591</v>
      </c>
    </row>
    <row r="35" spans="1:17">
      <c r="A35" s="4">
        <v>1982</v>
      </c>
      <c r="B35" s="4">
        <v>13957.023548896334</v>
      </c>
      <c r="C35" s="4">
        <v>1605.7128831511857</v>
      </c>
      <c r="D35" s="4">
        <v>683.98889428677307</v>
      </c>
      <c r="E35" s="4">
        <v>565.14399430437481</v>
      </c>
      <c r="H35" s="4">
        <v>1978</v>
      </c>
      <c r="I35" s="4">
        <v>197.1</v>
      </c>
      <c r="J35" s="4">
        <v>752.29007633587787</v>
      </c>
      <c r="M35" s="4">
        <v>1982</v>
      </c>
      <c r="N35" s="4">
        <v>1141.3046722256051</v>
      </c>
      <c r="O35" s="4">
        <v>131.3036127920133</v>
      </c>
      <c r="P35" s="4">
        <v>55.931676124573826</v>
      </c>
      <c r="Q35" s="4">
        <v>46.213397786437639</v>
      </c>
    </row>
    <row r="36" spans="1:17">
      <c r="A36" s="4">
        <v>1983</v>
      </c>
      <c r="B36" s="4">
        <v>15417.811956426658</v>
      </c>
      <c r="C36" s="4">
        <v>1763.639904839182</v>
      </c>
      <c r="D36" s="4">
        <v>751.74197559112804</v>
      </c>
      <c r="E36" s="4">
        <v>617.56984640788301</v>
      </c>
      <c r="H36" s="4">
        <v>1979</v>
      </c>
      <c r="I36" s="4">
        <v>223.5</v>
      </c>
      <c r="J36" s="4">
        <v>853.05343511450383</v>
      </c>
      <c r="M36" s="4">
        <v>1983</v>
      </c>
      <c r="N36" s="4">
        <v>1205.4511287925347</v>
      </c>
      <c r="O36" s="4">
        <v>137.89127277465403</v>
      </c>
      <c r="P36" s="4">
        <v>58.775409610526864</v>
      </c>
      <c r="Q36" s="4">
        <v>48.285079008912362</v>
      </c>
    </row>
    <row r="37" spans="1:17">
      <c r="A37" s="4">
        <v>1984</v>
      </c>
      <c r="B37" s="4">
        <v>16577.416493751949</v>
      </c>
      <c r="C37" s="4">
        <v>1885.4402547477262</v>
      </c>
      <c r="D37" s="4">
        <v>804.17612830190774</v>
      </c>
      <c r="E37" s="4">
        <v>656.82047490521586</v>
      </c>
      <c r="H37" s="4">
        <v>1980</v>
      </c>
      <c r="I37" s="4">
        <v>263.7</v>
      </c>
      <c r="J37" s="4">
        <v>1006.4885496183207</v>
      </c>
      <c r="M37" s="4">
        <v>1984</v>
      </c>
      <c r="N37" s="4">
        <v>1234.5887212515663</v>
      </c>
      <c r="O37" s="4">
        <v>140.41652835244577</v>
      </c>
      <c r="P37" s="4">
        <v>59.890319958811766</v>
      </c>
      <c r="Q37" s="4">
        <v>48.916135425004704</v>
      </c>
    </row>
    <row r="38" spans="1:17">
      <c r="A38" s="4">
        <v>1985</v>
      </c>
      <c r="B38" s="4">
        <v>18237.560619227705</v>
      </c>
      <c r="C38" s="4">
        <v>2062.376935735886</v>
      </c>
      <c r="D38" s="4">
        <v>880.2129874587414</v>
      </c>
      <c r="E38" s="4">
        <v>714.71345347142699</v>
      </c>
      <c r="H38" s="4">
        <v>1981</v>
      </c>
      <c r="I38" s="4">
        <v>295</v>
      </c>
      <c r="J38" s="4">
        <v>1125.9541984732825</v>
      </c>
      <c r="M38" s="4">
        <v>1985</v>
      </c>
      <c r="N38" s="4">
        <v>1280.3432160336704</v>
      </c>
      <c r="O38" s="4">
        <v>144.78637651736389</v>
      </c>
      <c r="P38" s="4">
        <v>61.794159355356435</v>
      </c>
      <c r="Q38" s="4">
        <v>50.175488962892246</v>
      </c>
    </row>
    <row r="39" spans="1:17">
      <c r="A39" s="4">
        <v>1986</v>
      </c>
      <c r="B39" s="4">
        <v>19596.777616307038</v>
      </c>
      <c r="C39" s="4">
        <v>2203.3723430558734</v>
      </c>
      <c r="D39" s="4">
        <v>941.00249989932047</v>
      </c>
      <c r="E39" s="4">
        <v>759.5450374554498</v>
      </c>
      <c r="H39" s="4">
        <v>1982</v>
      </c>
      <c r="I39" s="4">
        <v>320.39999999999998</v>
      </c>
      <c r="J39" s="4">
        <v>1222.9007633587787</v>
      </c>
      <c r="M39" s="4">
        <v>1986</v>
      </c>
      <c r="N39" s="4">
        <v>1330.4886591014365</v>
      </c>
      <c r="O39" s="4">
        <v>149.59407978249257</v>
      </c>
      <c r="P39" s="4">
        <v>63.887705357248493</v>
      </c>
      <c r="Q39" s="4">
        <v>51.567970928563831</v>
      </c>
    </row>
    <row r="40" spans="1:17">
      <c r="A40" s="4">
        <v>1987</v>
      </c>
      <c r="B40" s="4">
        <v>21816.651013992509</v>
      </c>
      <c r="C40" s="4">
        <v>2438.8762625326331</v>
      </c>
      <c r="D40" s="4">
        <v>1042.2637888979286</v>
      </c>
      <c r="E40" s="4">
        <v>836.23487868075438</v>
      </c>
      <c r="H40" s="4">
        <v>1983</v>
      </c>
      <c r="I40" s="4">
        <v>335.1</v>
      </c>
      <c r="J40" s="4">
        <v>1279.0076335877864</v>
      </c>
      <c r="M40" s="4">
        <v>1987</v>
      </c>
      <c r="N40" s="4">
        <v>1421.8812352403077</v>
      </c>
      <c r="O40" s="4">
        <v>158.95163701083331</v>
      </c>
      <c r="P40" s="4">
        <v>67.928634997825199</v>
      </c>
      <c r="Q40" s="4">
        <v>54.500880152825282</v>
      </c>
    </row>
    <row r="41" spans="1:17">
      <c r="A41" s="4">
        <v>1988</v>
      </c>
      <c r="B41" s="4">
        <v>24492.067136426904</v>
      </c>
      <c r="C41" s="4">
        <v>2722.2126325054264</v>
      </c>
      <c r="D41" s="4">
        <v>1164.11742566213</v>
      </c>
      <c r="E41" s="4">
        <v>928.33345305192643</v>
      </c>
      <c r="H41" s="4">
        <v>1984</v>
      </c>
      <c r="I41" s="4">
        <v>351.8</v>
      </c>
      <c r="J41" s="4">
        <v>1342.7480916030536</v>
      </c>
      <c r="M41" s="4">
        <v>1988</v>
      </c>
      <c r="N41" s="4">
        <v>1521.6792956471068</v>
      </c>
      <c r="O41" s="4">
        <v>169.12964422964706</v>
      </c>
      <c r="P41" s="4">
        <v>72.326005578249493</v>
      </c>
      <c r="Q41" s="4">
        <v>57.676870927105696</v>
      </c>
    </row>
    <row r="42" spans="1:17">
      <c r="A42" s="4">
        <v>1989</v>
      </c>
      <c r="B42" s="4">
        <v>27242.939819752348</v>
      </c>
      <c r="C42" s="4">
        <v>3010.5227686623098</v>
      </c>
      <c r="D42" s="4">
        <v>1288.265586061141</v>
      </c>
      <c r="E42" s="4">
        <v>1021.0271496301837</v>
      </c>
      <c r="H42" s="4">
        <v>1985</v>
      </c>
      <c r="I42" s="4">
        <v>373.2</v>
      </c>
      <c r="J42" s="4">
        <v>1424.4274809160306</v>
      </c>
      <c r="M42" s="4">
        <v>1989</v>
      </c>
      <c r="N42" s="4">
        <v>1570.4400952200474</v>
      </c>
      <c r="O42" s="4">
        <v>173.54388677437299</v>
      </c>
      <c r="P42" s="4">
        <v>74.263054686032774</v>
      </c>
      <c r="Q42" s="4">
        <v>58.85789069375317</v>
      </c>
    </row>
    <row r="43" spans="1:17">
      <c r="A43" s="4">
        <v>1990</v>
      </c>
      <c r="B43" s="4">
        <v>29799.292286310658</v>
      </c>
      <c r="C43" s="4">
        <v>3274.0220992249133</v>
      </c>
      <c r="D43" s="4">
        <v>1401.9603791356726</v>
      </c>
      <c r="E43" s="4">
        <v>1104.2305503028513</v>
      </c>
      <c r="H43" s="4">
        <v>1986</v>
      </c>
      <c r="I43" s="4">
        <v>385.9</v>
      </c>
      <c r="J43" s="4">
        <v>1472.9007633587787</v>
      </c>
      <c r="M43" s="4">
        <v>1990</v>
      </c>
      <c r="N43" s="4">
        <v>1569.3295636207824</v>
      </c>
      <c r="O43" s="4">
        <v>172.42086231094015</v>
      </c>
      <c r="P43" s="4">
        <v>73.831883283124867</v>
      </c>
      <c r="Q43" s="4">
        <v>58.152443051125026</v>
      </c>
    </row>
    <row r="44" spans="1:17">
      <c r="A44" s="4">
        <v>1991</v>
      </c>
      <c r="B44" s="4">
        <v>31341.465336781392</v>
      </c>
      <c r="C44" s="4">
        <v>3423.5682146950262</v>
      </c>
      <c r="D44" s="4">
        <v>1466.9850322843552</v>
      </c>
      <c r="E44" s="4">
        <v>1148.1764698303732</v>
      </c>
      <c r="H44" s="4">
        <v>1987</v>
      </c>
      <c r="I44" s="4">
        <v>402</v>
      </c>
      <c r="J44" s="4">
        <v>1534.3511450381679</v>
      </c>
      <c r="M44" s="4">
        <v>1991</v>
      </c>
      <c r="N44" s="4">
        <v>1559.0400452319582</v>
      </c>
      <c r="O44" s="4">
        <v>170.30090606609014</v>
      </c>
      <c r="P44" s="4">
        <v>72.973244438674953</v>
      </c>
      <c r="Q44" s="4">
        <v>57.114531060481823</v>
      </c>
    </row>
    <row r="45" spans="1:17">
      <c r="A45" s="4">
        <v>1992</v>
      </c>
      <c r="B45" s="4">
        <v>32538.433000902303</v>
      </c>
      <c r="C45" s="4">
        <v>3533.7565248997507</v>
      </c>
      <c r="D45" s="4">
        <v>1515.2274247704879</v>
      </c>
      <c r="E45" s="4">
        <v>1178.3813536233954</v>
      </c>
      <c r="H45" s="4">
        <v>1988</v>
      </c>
      <c r="I45" s="4">
        <v>421.7</v>
      </c>
      <c r="J45" s="4">
        <v>1609.5419847328244</v>
      </c>
      <c r="M45" s="4">
        <v>1992</v>
      </c>
      <c r="N45" s="4">
        <v>1560.2250084620066</v>
      </c>
      <c r="O45" s="4">
        <v>169.44440145017109</v>
      </c>
      <c r="P45" s="4">
        <v>72.655487790971435</v>
      </c>
      <c r="Q45" s="4">
        <v>56.503644701561065</v>
      </c>
    </row>
    <row r="46" spans="1:17">
      <c r="A46" s="4">
        <v>1993</v>
      </c>
      <c r="B46" s="4">
        <v>34389.048369535783</v>
      </c>
      <c r="C46" s="4">
        <v>3713.1001847662878</v>
      </c>
      <c r="D46" s="4">
        <v>1593.2147755712926</v>
      </c>
      <c r="E46" s="4">
        <v>1231.0420678880873</v>
      </c>
      <c r="H46" s="4">
        <v>1989</v>
      </c>
      <c r="I46" s="4">
        <v>454.5</v>
      </c>
      <c r="J46" s="4">
        <v>1734.7328244274809</v>
      </c>
      <c r="M46" s="4">
        <v>1993</v>
      </c>
      <c r="N46" s="4">
        <v>1623.1184782594803</v>
      </c>
      <c r="O46" s="4">
        <v>175.25351259390513</v>
      </c>
      <c r="P46" s="4">
        <v>75.19767090608515</v>
      </c>
      <c r="Q46" s="4">
        <v>58.103588864471064</v>
      </c>
    </row>
    <row r="47" spans="1:17">
      <c r="A47" s="4">
        <v>1994</v>
      </c>
      <c r="B47" s="4">
        <v>36173.077969609585</v>
      </c>
      <c r="C47" s="4">
        <v>3883.0650096831814</v>
      </c>
      <c r="D47" s="4">
        <v>1667.2885062452176</v>
      </c>
      <c r="E47" s="4">
        <v>1279.8662719254539</v>
      </c>
      <c r="H47" s="4">
        <v>1990</v>
      </c>
      <c r="I47" s="4">
        <v>497.5</v>
      </c>
      <c r="J47" s="4">
        <v>1898.8549618320612</v>
      </c>
      <c r="M47" s="4">
        <v>1994</v>
      </c>
      <c r="N47" s="4">
        <v>1667.0794068667919</v>
      </c>
      <c r="O47" s="4">
        <v>178.95567854652481</v>
      </c>
      <c r="P47" s="4">
        <v>76.838977772426915</v>
      </c>
      <c r="Q47" s="4">
        <v>58.984162400082482</v>
      </c>
    </row>
    <row r="48" spans="1:17">
      <c r="A48" s="4">
        <v>1995</v>
      </c>
      <c r="B48" s="4">
        <v>37936.231387185726</v>
      </c>
      <c r="C48" s="4">
        <v>4048.668198131943</v>
      </c>
      <c r="D48" s="4">
        <v>1739.597260191046</v>
      </c>
      <c r="E48" s="4">
        <v>1326.5445274446761</v>
      </c>
      <c r="H48" s="4">
        <v>1991</v>
      </c>
      <c r="I48" s="4">
        <v>526.70000000000005</v>
      </c>
      <c r="J48" s="4">
        <v>2010.3053435114507</v>
      </c>
      <c r="M48" s="4">
        <v>1995</v>
      </c>
      <c r="N48" s="4">
        <v>1689.7811328532232</v>
      </c>
      <c r="O48" s="4">
        <v>180.338501854908</v>
      </c>
      <c r="P48" s="4">
        <v>77.486311147578036</v>
      </c>
      <c r="Q48" s="4">
        <v>59.087838522697226</v>
      </c>
    </row>
    <row r="49" spans="1:17">
      <c r="A49" s="4">
        <v>1996</v>
      </c>
      <c r="B49" s="4">
        <v>40649.581597795535</v>
      </c>
      <c r="C49" s="4">
        <v>4312.9949369312271</v>
      </c>
      <c r="D49" s="4">
        <v>1854.4619558313202</v>
      </c>
      <c r="E49" s="4">
        <v>1404.6676572591948</v>
      </c>
      <c r="H49" s="4">
        <v>1992</v>
      </c>
      <c r="I49" s="4">
        <v>546.4</v>
      </c>
      <c r="J49" s="4">
        <v>2085.4961832061067</v>
      </c>
      <c r="M49" s="4">
        <v>1996</v>
      </c>
      <c r="N49" s="4">
        <v>1767.9598902095665</v>
      </c>
      <c r="O49" s="4">
        <v>187.58377713744713</v>
      </c>
      <c r="P49" s="4">
        <v>80.655549871813719</v>
      </c>
      <c r="Q49" s="4">
        <v>61.092783234048639</v>
      </c>
    </row>
    <row r="50" spans="1:17">
      <c r="A50" s="4">
        <v>1997</v>
      </c>
      <c r="B50" s="4">
        <v>38156.331662849589</v>
      </c>
      <c r="C50" s="4">
        <v>4024.8561477339636</v>
      </c>
      <c r="D50" s="4">
        <v>1731.7844348229471</v>
      </c>
      <c r="E50" s="4">
        <v>1302.850269789205</v>
      </c>
      <c r="H50" s="4">
        <v>1993</v>
      </c>
      <c r="I50" s="4">
        <v>555.1</v>
      </c>
      <c r="J50" s="4">
        <v>2118.7022900763359</v>
      </c>
      <c r="M50" s="4">
        <v>1997</v>
      </c>
      <c r="N50" s="4">
        <v>1609.0389337947195</v>
      </c>
      <c r="O50" s="4">
        <v>169.72675208535304</v>
      </c>
      <c r="P50" s="4">
        <v>73.028733610753605</v>
      </c>
      <c r="Q50" s="4">
        <v>54.940732445641672</v>
      </c>
    </row>
    <row r="51" spans="1:17">
      <c r="A51" s="4">
        <v>1998</v>
      </c>
      <c r="B51" s="4">
        <v>41283.396667858746</v>
      </c>
      <c r="C51" s="4">
        <v>4329.2833191187938</v>
      </c>
      <c r="D51" s="4">
        <v>1864.0863437459682</v>
      </c>
      <c r="E51" s="4">
        <v>1392.7507669109705</v>
      </c>
      <c r="H51" s="4">
        <v>1994</v>
      </c>
      <c r="I51" s="4">
        <v>568.5</v>
      </c>
      <c r="J51" s="4">
        <v>2169.8473282442746</v>
      </c>
      <c r="M51" s="4">
        <v>1998</v>
      </c>
      <c r="N51" s="4">
        <v>1683.2010468376893</v>
      </c>
      <c r="O51" s="4">
        <v>176.5129520088895</v>
      </c>
      <c r="P51" s="4">
        <v>76.002275453072471</v>
      </c>
      <c r="Q51" s="4">
        <v>56.78504527399226</v>
      </c>
    </row>
    <row r="52" spans="1:17">
      <c r="A52" s="4">
        <v>1999</v>
      </c>
      <c r="B52" s="4">
        <v>42756.022951993982</v>
      </c>
      <c r="C52" s="4">
        <v>4457.4925927795166</v>
      </c>
      <c r="D52" s="4">
        <v>1920.6546157595915</v>
      </c>
      <c r="E52" s="4">
        <v>1425.0307133188855</v>
      </c>
      <c r="H52" s="4">
        <v>1995</v>
      </c>
      <c r="I52" s="4">
        <v>588.20000000000005</v>
      </c>
      <c r="J52" s="4">
        <v>2245.0381679389316</v>
      </c>
      <c r="M52" s="4">
        <v>1999</v>
      </c>
      <c r="N52" s="4">
        <v>1716.7935652754672</v>
      </c>
      <c r="O52" s="4">
        <v>178.98284433842656</v>
      </c>
      <c r="P52" s="4">
        <v>77.120537828201222</v>
      </c>
      <c r="Q52" s="4">
        <v>57.219624044375173</v>
      </c>
    </row>
    <row r="53" spans="1:17">
      <c r="A53" s="4">
        <v>2000</v>
      </c>
      <c r="B53" s="4">
        <v>48667.960295235011</v>
      </c>
      <c r="C53" s="4">
        <v>5044.1160302850467</v>
      </c>
      <c r="D53" s="4">
        <v>2174.9758575212791</v>
      </c>
      <c r="E53" s="4">
        <v>1602.3484873293421</v>
      </c>
      <c r="H53" s="4">
        <v>1996</v>
      </c>
      <c r="I53" s="4">
        <v>602.4</v>
      </c>
      <c r="J53" s="4">
        <v>2299.2366412213742</v>
      </c>
      <c r="M53" s="4">
        <v>2000</v>
      </c>
      <c r="N53" s="4">
        <v>1898.0359626900224</v>
      </c>
      <c r="O53" s="4">
        <v>196.71902350918162</v>
      </c>
      <c r="P53" s="4">
        <v>84.823410936376163</v>
      </c>
      <c r="Q53" s="4">
        <v>62.491113974439948</v>
      </c>
    </row>
    <row r="54" spans="1:17">
      <c r="A54" s="4">
        <v>2001</v>
      </c>
      <c r="B54" s="4">
        <v>50369.185535244091</v>
      </c>
      <c r="C54" s="4">
        <v>5189.8074247798222</v>
      </c>
      <c r="D54" s="4">
        <v>2239.4092428700342</v>
      </c>
      <c r="E54" s="4">
        <v>1638.0332927584941</v>
      </c>
      <c r="H54" s="4">
        <v>1997</v>
      </c>
      <c r="I54" s="4">
        <v>621.29999999999995</v>
      </c>
      <c r="J54" s="4">
        <v>2371.3740458015268</v>
      </c>
      <c r="M54" s="4">
        <v>2001</v>
      </c>
      <c r="N54" s="4">
        <v>1930.1925713374214</v>
      </c>
      <c r="O54" s="4">
        <v>198.87809643005897</v>
      </c>
      <c r="P54" s="4">
        <v>85.816179849634182</v>
      </c>
      <c r="Q54" s="4">
        <v>62.770911613679303</v>
      </c>
    </row>
    <row r="55" spans="1:17">
      <c r="A55" s="4">
        <v>2002</v>
      </c>
      <c r="B55" s="4">
        <v>57503.134152257124</v>
      </c>
      <c r="C55" s="4">
        <v>5890.0362095692662</v>
      </c>
      <c r="D55" s="4">
        <v>2543.4030241538258</v>
      </c>
      <c r="E55" s="4">
        <v>1846.9256106698842</v>
      </c>
      <c r="H55" s="4">
        <v>1998</v>
      </c>
      <c r="I55" s="4">
        <v>642.6</v>
      </c>
      <c r="J55" s="4">
        <v>2452.6717557251909</v>
      </c>
      <c r="M55" s="4">
        <v>2002</v>
      </c>
      <c r="N55" s="4">
        <v>2167.4321893096485</v>
      </c>
      <c r="O55" s="4">
        <v>222.00970894938106</v>
      </c>
      <c r="P55" s="4">
        <v>95.86701083704537</v>
      </c>
      <c r="Q55" s="4">
        <v>69.615092791757974</v>
      </c>
    </row>
    <row r="56" spans="1:17">
      <c r="A56" s="4">
        <v>2003</v>
      </c>
      <c r="B56" s="4">
        <v>60364.050420456457</v>
      </c>
      <c r="C56" s="4">
        <v>6146.6805477786202</v>
      </c>
      <c r="D56" s="4">
        <v>2656.1648391321928</v>
      </c>
      <c r="E56" s="4">
        <v>1914.6593324715072</v>
      </c>
      <c r="H56" s="4">
        <v>1999</v>
      </c>
      <c r="I56" s="4">
        <v>652.5</v>
      </c>
      <c r="J56" s="4">
        <v>2490.4580152671756</v>
      </c>
      <c r="M56" s="4">
        <v>2003</v>
      </c>
      <c r="N56" s="4">
        <v>2211.3228761408823</v>
      </c>
      <c r="O56" s="4">
        <v>225.17202230397069</v>
      </c>
      <c r="P56" s="4">
        <v>97.303577719887372</v>
      </c>
      <c r="Q56" s="4">
        <v>70.139925210785066</v>
      </c>
    </row>
    <row r="57" spans="1:17">
      <c r="A57" s="4">
        <v>2004</v>
      </c>
      <c r="B57" s="4">
        <v>62939.417875031984</v>
      </c>
      <c r="C57" s="4">
        <v>6371.1296643185169</v>
      </c>
      <c r="D57" s="4">
        <v>2755.181259389381</v>
      </c>
      <c r="E57" s="4">
        <v>1971.2662241593093</v>
      </c>
      <c r="H57" s="4">
        <v>2000</v>
      </c>
      <c r="I57" s="4">
        <v>671.8</v>
      </c>
      <c r="J57" s="4">
        <v>2564.1221374045804</v>
      </c>
      <c r="M57" s="4">
        <v>2004</v>
      </c>
      <c r="N57" s="4">
        <v>2238.9854016644099</v>
      </c>
      <c r="O57" s="4">
        <v>226.64439539055689</v>
      </c>
      <c r="P57" s="4">
        <v>98.011879152751931</v>
      </c>
      <c r="Q57" s="4">
        <v>70.125152848572853</v>
      </c>
    </row>
    <row r="58" spans="1:17">
      <c r="A58" s="4">
        <v>2005</v>
      </c>
      <c r="B58" s="4">
        <v>69778.016047455458</v>
      </c>
      <c r="C58" s="4">
        <v>7021.6530575276656</v>
      </c>
      <c r="D58" s="4">
        <v>3038.7478325026063</v>
      </c>
      <c r="E58" s="4">
        <v>2157.7629742372328</v>
      </c>
      <c r="H58" s="4">
        <v>2001</v>
      </c>
      <c r="I58" s="4">
        <v>683.7</v>
      </c>
      <c r="J58" s="4">
        <v>2609.5419847328249</v>
      </c>
      <c r="M58" s="4">
        <v>2005</v>
      </c>
      <c r="N58" s="4">
        <v>2414.0816326995023</v>
      </c>
      <c r="O58" s="4">
        <v>242.92527414132422</v>
      </c>
      <c r="P58" s="4">
        <v>105.13032247665164</v>
      </c>
      <c r="Q58" s="4">
        <v>74.651247755203357</v>
      </c>
    </row>
    <row r="59" spans="1:17">
      <c r="A59" s="4">
        <v>2006</v>
      </c>
      <c r="B59" s="4">
        <v>75066.918615719638</v>
      </c>
      <c r="C59" s="4">
        <v>7509.1691107373854</v>
      </c>
      <c r="D59" s="4">
        <v>3252.1530697892949</v>
      </c>
      <c r="E59" s="4">
        <v>2291.6503294994545</v>
      </c>
      <c r="H59" s="4">
        <v>2002</v>
      </c>
      <c r="I59" s="4">
        <v>695.1</v>
      </c>
      <c r="J59" s="4">
        <v>2653.0534351145038</v>
      </c>
      <c r="M59" s="4">
        <v>2006</v>
      </c>
      <c r="N59" s="4">
        <v>2516.6388582621298</v>
      </c>
      <c r="O59" s="4">
        <v>251.74693627807994</v>
      </c>
      <c r="P59" s="4">
        <v>109.02931596734425</v>
      </c>
      <c r="Q59" s="4">
        <v>76.828200425957391</v>
      </c>
    </row>
    <row r="60" spans="1:17">
      <c r="A60" s="4">
        <v>2007</v>
      </c>
      <c r="B60" s="4">
        <v>80617.307911011681</v>
      </c>
      <c r="C60" s="4">
        <v>8016.5885633134258</v>
      </c>
      <c r="D60" s="4">
        <v>3474.5194348245282</v>
      </c>
      <c r="E60" s="4">
        <v>2429.3701308546629</v>
      </c>
      <c r="H60" s="4">
        <v>2003</v>
      </c>
      <c r="I60" s="4">
        <v>715.2</v>
      </c>
      <c r="J60" s="4">
        <v>2729.7709923664124</v>
      </c>
      <c r="M60" s="4">
        <v>2007</v>
      </c>
      <c r="N60" s="4">
        <v>2591.6238862190257</v>
      </c>
      <c r="O60" s="4">
        <v>257.71119062430893</v>
      </c>
      <c r="P60" s="4">
        <v>111.69620759804005</v>
      </c>
      <c r="Q60" s="4">
        <v>78.097542856922914</v>
      </c>
    </row>
    <row r="61" spans="1:17">
      <c r="A61" s="4">
        <v>2008</v>
      </c>
      <c r="B61" s="4">
        <v>76227.860580703389</v>
      </c>
      <c r="C61" s="4">
        <v>7535.0900226613303</v>
      </c>
      <c r="D61" s="4">
        <v>3268.3001598288633</v>
      </c>
      <c r="E61" s="4">
        <v>2267.2250023809593</v>
      </c>
      <c r="H61" s="4">
        <v>2004</v>
      </c>
      <c r="I61" s="4">
        <v>736.5</v>
      </c>
      <c r="J61" s="4">
        <v>2811.0687022900761</v>
      </c>
      <c r="M61" s="4">
        <v>2008</v>
      </c>
      <c r="N61" s="4">
        <v>2356.542710577497</v>
      </c>
      <c r="O61" s="4">
        <v>232.94319598079861</v>
      </c>
      <c r="P61" s="4">
        <v>101.03771585547636</v>
      </c>
      <c r="Q61" s="4">
        <v>70.090023672426099</v>
      </c>
    </row>
    <row r="62" spans="1:17">
      <c r="A62" s="4">
        <v>2009</v>
      </c>
      <c r="B62" s="4">
        <v>65993.198644889591</v>
      </c>
      <c r="C62" s="4">
        <v>6484.5918966538775</v>
      </c>
      <c r="D62" s="4">
        <v>2814.7950930169736</v>
      </c>
      <c r="E62" s="4">
        <v>1937.0652991737982</v>
      </c>
      <c r="H62" s="4">
        <v>2005</v>
      </c>
      <c r="I62" s="4">
        <v>757.3</v>
      </c>
      <c r="J62" s="4">
        <v>2890.4580152671756</v>
      </c>
      <c r="M62" s="4">
        <v>2009</v>
      </c>
      <c r="N62" s="4">
        <v>2051.0341690345281</v>
      </c>
      <c r="O62" s="4">
        <v>201.53773154487732</v>
      </c>
      <c r="P62" s="4">
        <v>87.482362321523965</v>
      </c>
      <c r="Q62" s="4">
        <v>60.202978455935366</v>
      </c>
    </row>
    <row r="63" spans="1:17">
      <c r="A63" s="4">
        <v>2010</v>
      </c>
      <c r="B63" s="4">
        <v>69126.750157751769</v>
      </c>
      <c r="C63" s="4">
        <v>6752.0189570403163</v>
      </c>
      <c r="D63" s="4">
        <v>2933.1263139874955</v>
      </c>
      <c r="E63" s="4">
        <v>2002.1790121729471</v>
      </c>
      <c r="H63" s="4">
        <v>2006</v>
      </c>
      <c r="I63" s="4">
        <v>781.5</v>
      </c>
      <c r="J63" s="4">
        <v>2982.8244274809163</v>
      </c>
      <c r="M63" s="4">
        <v>2010</v>
      </c>
      <c r="N63" s="4">
        <v>2053.6578457116411</v>
      </c>
      <c r="O63" s="4">
        <v>200.59292059695684</v>
      </c>
      <c r="P63" s="4">
        <v>87.139028718077299</v>
      </c>
      <c r="Q63" s="4">
        <v>59.481902844915759</v>
      </c>
    </row>
    <row r="64" spans="1:17">
      <c r="A64" s="4">
        <v>2011</v>
      </c>
      <c r="B64" s="4">
        <v>73213.049888678346</v>
      </c>
      <c r="C64" s="4">
        <v>7108.4560319751399</v>
      </c>
      <c r="D64" s="4">
        <v>3090.3504212171074</v>
      </c>
      <c r="E64" s="4">
        <v>2092.1999687375455</v>
      </c>
      <c r="H64" s="4">
        <v>2007</v>
      </c>
      <c r="I64" s="4">
        <v>815</v>
      </c>
      <c r="J64" s="4">
        <v>3110.6870229007632</v>
      </c>
      <c r="M64" s="4">
        <v>2011</v>
      </c>
      <c r="N64" s="4">
        <v>2067.4519369296968</v>
      </c>
      <c r="O64" s="4">
        <v>200.73458508056552</v>
      </c>
      <c r="P64" s="4">
        <v>87.26792523807741</v>
      </c>
      <c r="Q64" s="4">
        <v>59.081309744474773</v>
      </c>
    </row>
    <row r="65" spans="1:17">
      <c r="A65" s="4">
        <v>2012</v>
      </c>
      <c r="B65" s="4">
        <v>74878.178924819353</v>
      </c>
      <c r="C65" s="4">
        <v>7226.6412022125269</v>
      </c>
      <c r="D65" s="4">
        <v>3144.1745878620573</v>
      </c>
      <c r="E65" s="4">
        <v>2110.925230356906</v>
      </c>
      <c r="H65" s="4">
        <v>2008</v>
      </c>
      <c r="I65" s="4">
        <v>847.5</v>
      </c>
      <c r="J65" s="4">
        <v>3234.7328244274813</v>
      </c>
      <c r="M65" s="4">
        <v>2012</v>
      </c>
      <c r="N65" s="4">
        <v>2048.6719797726264</v>
      </c>
      <c r="O65" s="4">
        <v>197.72138627607373</v>
      </c>
      <c r="P65" s="4">
        <v>86.024826860887529</v>
      </c>
      <c r="Q65" s="4">
        <v>57.755055383616259</v>
      </c>
    </row>
    <row r="66" spans="1:17">
      <c r="A66" s="4">
        <v>2013</v>
      </c>
      <c r="B66" s="4">
        <v>78421.172680551303</v>
      </c>
      <c r="C66" s="4">
        <v>7523.225764517334</v>
      </c>
      <c r="D66" s="4">
        <v>3275.7773529309761</v>
      </c>
      <c r="E66" s="4">
        <v>2180.7075052753412</v>
      </c>
      <c r="H66" s="4">
        <v>2009</v>
      </c>
      <c r="I66" s="4">
        <v>843</v>
      </c>
      <c r="J66" s="4">
        <v>3217.5572519083971</v>
      </c>
      <c r="M66" s="4">
        <v>2013</v>
      </c>
      <c r="N66" s="4">
        <v>2082.3297093649985</v>
      </c>
      <c r="O66" s="4">
        <v>199.76539478094065</v>
      </c>
      <c r="P66" s="4">
        <v>86.982230309913405</v>
      </c>
      <c r="Q66" s="4">
        <v>57.904668732354246</v>
      </c>
    </row>
    <row r="67" spans="1:17">
      <c r="A67" s="4">
        <v>2014</v>
      </c>
      <c r="B67" s="4">
        <v>83835.9055721451</v>
      </c>
      <c r="C67" s="4">
        <v>7994.3914701759668</v>
      </c>
      <c r="D67" s="4">
        <v>3483.6799246077135</v>
      </c>
      <c r="E67" s="4">
        <v>2299.2325486840909</v>
      </c>
      <c r="H67" s="4">
        <v>2010</v>
      </c>
      <c r="I67" s="4">
        <v>881.9</v>
      </c>
      <c r="J67" s="4">
        <v>3366.0305343511454</v>
      </c>
      <c r="M67" s="4">
        <v>2014</v>
      </c>
      <c r="N67" s="4">
        <v>2174.7531940497042</v>
      </c>
      <c r="O67" s="4">
        <v>207.37926387981221</v>
      </c>
      <c r="P67" s="4">
        <v>90.368726757150583</v>
      </c>
      <c r="Q67" s="4">
        <v>59.643458193587307</v>
      </c>
    </row>
    <row r="68" spans="1:17">
      <c r="H68" s="4">
        <v>2011</v>
      </c>
      <c r="I68" s="4">
        <v>927.8</v>
      </c>
      <c r="J68" s="4">
        <v>3541.2213740458014</v>
      </c>
    </row>
    <row r="69" spans="1:17">
      <c r="H69" s="4">
        <v>2012</v>
      </c>
      <c r="I69" s="4">
        <v>957.6</v>
      </c>
      <c r="J69" s="4">
        <v>3654.9618320610689</v>
      </c>
    </row>
    <row r="70" spans="1:17">
      <c r="A70"/>
      <c r="B70"/>
      <c r="C70"/>
      <c r="D70"/>
      <c r="E70"/>
      <c r="H70" s="4">
        <v>2013</v>
      </c>
      <c r="I70" s="4">
        <v>986.7</v>
      </c>
      <c r="J70" s="4">
        <v>3766.0305343511454</v>
      </c>
    </row>
    <row r="71" spans="1:17">
      <c r="A71"/>
      <c r="B71"/>
      <c r="C71"/>
      <c r="D71"/>
      <c r="E71"/>
      <c r="H71" s="4">
        <v>2014</v>
      </c>
      <c r="I71" s="4">
        <v>1010</v>
      </c>
      <c r="J71" s="4">
        <v>3854.9618320610689</v>
      </c>
      <c r="M71"/>
      <c r="N71"/>
      <c r="O71"/>
      <c r="P71"/>
      <c r="Q71"/>
    </row>
    <row r="72" spans="1:17">
      <c r="A72"/>
      <c r="B72"/>
      <c r="C72"/>
      <c r="D72"/>
      <c r="E72"/>
      <c r="H72" s="4">
        <v>2015</v>
      </c>
      <c r="I72" s="4">
        <v>1020</v>
      </c>
      <c r="J72" s="4">
        <v>3893.129770992366</v>
      </c>
      <c r="M72"/>
      <c r="N72"/>
      <c r="O72"/>
      <c r="P72"/>
      <c r="Q72"/>
    </row>
    <row r="73" spans="1:17">
      <c r="A73"/>
      <c r="B73"/>
      <c r="C73"/>
      <c r="D73"/>
      <c r="E73"/>
      <c r="H73" s="4">
        <v>2016</v>
      </c>
      <c r="I73" s="4">
        <v>1037.7</v>
      </c>
      <c r="J73" s="4">
        <v>3960.6870229007632</v>
      </c>
      <c r="M73"/>
      <c r="N73"/>
      <c r="O73"/>
      <c r="P73"/>
      <c r="Q73"/>
    </row>
    <row r="74" spans="1:17">
      <c r="H74" s="4">
        <v>2017</v>
      </c>
      <c r="I74" s="4">
        <v>1074.9000000000001</v>
      </c>
      <c r="J74" s="4">
        <v>4102.6717557251914</v>
      </c>
    </row>
  </sheetData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B5D5-033B-4422-9609-3699B73F4E51}">
  <dimension ref="A1:U355"/>
  <sheetViews>
    <sheetView zoomScale="55" zoomScaleNormal="55" workbookViewId="0"/>
  </sheetViews>
  <sheetFormatPr defaultColWidth="8.77734375" defaultRowHeight="15.6"/>
  <cols>
    <col min="1" max="1" width="8.77734375" style="40"/>
    <col min="2" max="2" width="8.77734375" style="40" bestFit="1" customWidth="1"/>
    <col min="3" max="3" width="12.77734375" style="40" bestFit="1" customWidth="1"/>
    <col min="4" max="7" width="12.44140625" style="40" bestFit="1" customWidth="1"/>
    <col min="8" max="8" width="12.77734375" style="40" bestFit="1" customWidth="1"/>
    <col min="9" max="9" width="12.44140625" style="40" bestFit="1" customWidth="1"/>
    <col min="10" max="10" width="12.77734375" style="40" bestFit="1" customWidth="1"/>
    <col min="11" max="11" width="11.77734375" style="40" bestFit="1" customWidth="1"/>
    <col min="12" max="12" width="12.77734375" style="40" bestFit="1" customWidth="1"/>
    <col min="13" max="13" width="10.5546875" style="40" bestFit="1" customWidth="1"/>
    <col min="14" max="14" width="11.5546875" style="40" bestFit="1" customWidth="1"/>
    <col min="15" max="16" width="11.77734375" style="40" bestFit="1" customWidth="1"/>
    <col min="17" max="17" width="12.44140625" style="40" bestFit="1" customWidth="1"/>
    <col min="18" max="18" width="11.77734375" style="40" bestFit="1" customWidth="1"/>
    <col min="19" max="19" width="12.44140625" style="40" bestFit="1" customWidth="1"/>
    <col min="20" max="20" width="12.77734375" style="40" bestFit="1" customWidth="1"/>
    <col min="21" max="21" width="11.77734375" style="40" bestFit="1" customWidth="1"/>
    <col min="22" max="16384" width="8.77734375" style="40"/>
  </cols>
  <sheetData>
    <row r="1" spans="1:20" ht="43.5" customHeight="1">
      <c r="A1" s="33" t="s">
        <v>12</v>
      </c>
      <c r="B1" s="33"/>
      <c r="C1" s="33"/>
      <c r="D1" s="78" t="s">
        <v>5</v>
      </c>
      <c r="E1" s="78"/>
      <c r="G1" s="78" t="s">
        <v>6</v>
      </c>
      <c r="H1" s="78"/>
      <c r="I1" s="78" t="s">
        <v>7</v>
      </c>
      <c r="J1" s="78"/>
      <c r="K1" s="78" t="s">
        <v>8</v>
      </c>
      <c r="L1" s="78"/>
      <c r="M1" s="78" t="s">
        <v>9</v>
      </c>
      <c r="N1" s="78"/>
      <c r="O1" s="78" t="s">
        <v>10</v>
      </c>
      <c r="P1" s="78"/>
      <c r="Q1" s="78" t="s">
        <v>11</v>
      </c>
      <c r="R1" s="78"/>
      <c r="S1" s="33"/>
      <c r="T1" s="33"/>
    </row>
    <row r="3" spans="1:20">
      <c r="A3" s="33"/>
      <c r="B3" s="33" t="s">
        <v>0</v>
      </c>
      <c r="C3" s="33" t="s">
        <v>178</v>
      </c>
      <c r="D3" s="33" t="s">
        <v>1</v>
      </c>
      <c r="E3" s="33" t="s">
        <v>2</v>
      </c>
      <c r="F3" s="33" t="s">
        <v>179</v>
      </c>
      <c r="G3" s="33" t="s">
        <v>1</v>
      </c>
      <c r="H3" s="33" t="s">
        <v>2</v>
      </c>
      <c r="I3" s="33" t="s">
        <v>1</v>
      </c>
      <c r="J3" s="33" t="s">
        <v>2</v>
      </c>
      <c r="K3" s="33" t="s">
        <v>1</v>
      </c>
      <c r="L3" s="33" t="s">
        <v>2</v>
      </c>
      <c r="M3" s="33" t="s">
        <v>1</v>
      </c>
      <c r="N3" s="33" t="s">
        <v>2</v>
      </c>
      <c r="O3" s="33" t="s">
        <v>1</v>
      </c>
      <c r="P3" s="33" t="s">
        <v>2</v>
      </c>
      <c r="Q3" s="33" t="s">
        <v>1</v>
      </c>
      <c r="R3" s="33" t="s">
        <v>2</v>
      </c>
      <c r="S3" s="33" t="s">
        <v>3</v>
      </c>
      <c r="T3" s="33" t="s">
        <v>4</v>
      </c>
    </row>
    <row r="4" spans="1:20">
      <c r="B4" s="40">
        <v>1950</v>
      </c>
      <c r="C4" s="40">
        <v>930.11335316569659</v>
      </c>
      <c r="D4" s="40">
        <v>83.280073984135811</v>
      </c>
      <c r="E4" s="40">
        <v>9.1161547342968149E-2</v>
      </c>
      <c r="F4" s="40">
        <v>405.4667038246854</v>
      </c>
      <c r="G4" s="40">
        <v>86.035526741950491</v>
      </c>
      <c r="H4" s="40">
        <v>9.5932112778966599E-2</v>
      </c>
      <c r="I4" s="40">
        <v>95.688344423179714</v>
      </c>
      <c r="J4" s="40">
        <v>0.4477686432878677</v>
      </c>
      <c r="K4" s="40">
        <v>163.93418060912896</v>
      </c>
      <c r="L4" s="40">
        <v>1.1320216873710367E-2</v>
      </c>
      <c r="M4" s="40">
        <v>73.100609755300567</v>
      </c>
      <c r="N4" s="40">
        <v>0.15791349208812563</v>
      </c>
      <c r="O4" s="40">
        <v>58.765393020345179</v>
      </c>
      <c r="P4" s="40">
        <v>1.7591457419349473E-2</v>
      </c>
      <c r="Q4" s="40">
        <v>60.481642562607426</v>
      </c>
      <c r="R4" s="40">
        <v>0.16984177995965993</v>
      </c>
      <c r="S4" s="40">
        <v>1.0073614770941328E-5</v>
      </c>
      <c r="T4" s="40">
        <v>39990056.330510914</v>
      </c>
    </row>
    <row r="5" spans="1:20">
      <c r="B5" s="40">
        <v>1951</v>
      </c>
      <c r="C5" s="40">
        <v>1023.2881223042897</v>
      </c>
      <c r="D5" s="40">
        <v>82.8689608160539</v>
      </c>
      <c r="E5" s="40">
        <v>9.1176055932758612E-2</v>
      </c>
      <c r="F5" s="40">
        <v>391.68897926644047</v>
      </c>
      <c r="G5" s="40">
        <v>85.169386595180299</v>
      </c>
      <c r="H5" s="40">
        <v>9.6690084746099067E-2</v>
      </c>
      <c r="I5" s="40">
        <v>94.808125449922201</v>
      </c>
      <c r="J5" s="40">
        <v>0.43473878284831069</v>
      </c>
      <c r="K5" s="40">
        <v>161.35931504886139</v>
      </c>
      <c r="L5" s="40">
        <v>2.3935643676447349E-2</v>
      </c>
      <c r="M5" s="40">
        <v>73.609805739402645</v>
      </c>
      <c r="N5" s="40">
        <v>0.15836722517786786</v>
      </c>
      <c r="O5" s="40">
        <v>58.584780110359148</v>
      </c>
      <c r="P5" s="40">
        <v>1.7347090539762126E-2</v>
      </c>
      <c r="Q5" s="40">
        <v>59.834303800130918</v>
      </c>
      <c r="R5" s="40">
        <v>0.1699834447142464</v>
      </c>
      <c r="S5" s="40">
        <v>1.0311234512157748E-5</v>
      </c>
      <c r="T5" s="40">
        <v>40182758.175929964</v>
      </c>
    </row>
    <row r="6" spans="1:20">
      <c r="B6" s="40">
        <v>1952</v>
      </c>
      <c r="C6" s="40">
        <v>867.77248085165229</v>
      </c>
      <c r="D6" s="40">
        <v>82.47141650863378</v>
      </c>
      <c r="E6" s="40">
        <v>9.121998414299505E-2</v>
      </c>
      <c r="F6" s="40">
        <v>473.87449152246541</v>
      </c>
      <c r="G6" s="40">
        <v>84.330781103534179</v>
      </c>
      <c r="H6" s="40">
        <v>9.7424629840472482E-2</v>
      </c>
      <c r="I6" s="40">
        <v>93.950242040785298</v>
      </c>
      <c r="J6" s="40">
        <v>0.42197041300026006</v>
      </c>
      <c r="K6" s="40">
        <v>158.88575838592982</v>
      </c>
      <c r="L6" s="40">
        <v>3.6242623651661823E-2</v>
      </c>
      <c r="M6" s="40">
        <v>74.09804526505458</v>
      </c>
      <c r="N6" s="40">
        <v>0.15872940860901907</v>
      </c>
      <c r="O6" s="40">
        <v>58.404167200373116</v>
      </c>
      <c r="P6" s="40">
        <v>1.7102723660174776E-2</v>
      </c>
      <c r="Q6" s="40">
        <v>59.208152866623571</v>
      </c>
      <c r="R6" s="40">
        <v>0.17023564461331195</v>
      </c>
      <c r="S6" s="40">
        <v>1.0292741505572116E-5</v>
      </c>
      <c r="T6" s="40">
        <v>40375460.021348953</v>
      </c>
    </row>
    <row r="7" spans="1:20">
      <c r="B7" s="40">
        <v>1953</v>
      </c>
      <c r="C7" s="40">
        <v>704.87925380229456</v>
      </c>
      <c r="D7" s="40">
        <v>82.087441061875452</v>
      </c>
      <c r="E7" s="40">
        <v>9.1293331973677491E-2</v>
      </c>
      <c r="F7" s="40">
        <v>606.70786696701725</v>
      </c>
      <c r="G7" s="40">
        <v>83.519710267012144</v>
      </c>
      <c r="H7" s="40">
        <v>9.8135748062086831E-2</v>
      </c>
      <c r="I7" s="40">
        <v>93.114694195769005</v>
      </c>
      <c r="J7" s="40">
        <v>0.40946353374371597</v>
      </c>
      <c r="K7" s="40">
        <v>156.5135106203343</v>
      </c>
      <c r="L7" s="40">
        <v>4.8241156799353799E-2</v>
      </c>
      <c r="M7" s="40">
        <v>74.565328332256385</v>
      </c>
      <c r="N7" s="40">
        <v>0.1590000423815793</v>
      </c>
      <c r="O7" s="40">
        <v>58.223554290387085</v>
      </c>
      <c r="P7" s="40">
        <v>1.6858356780587429E-2</v>
      </c>
      <c r="Q7" s="40">
        <v>58.603189762085385</v>
      </c>
      <c r="R7" s="40">
        <v>0.17059837965685656</v>
      </c>
      <c r="S7" s="40">
        <v>1.071302783505895E-5</v>
      </c>
      <c r="T7" s="40">
        <v>40568161.866768003</v>
      </c>
    </row>
    <row r="8" spans="1:20">
      <c r="B8" s="40">
        <v>1954</v>
      </c>
      <c r="C8" s="40">
        <v>682.12261412727503</v>
      </c>
      <c r="D8" s="40">
        <v>81.717034475778931</v>
      </c>
      <c r="E8" s="40">
        <v>9.1396099424805907E-2</v>
      </c>
      <c r="F8" s="40">
        <v>647.62308420046793</v>
      </c>
      <c r="G8" s="40">
        <v>82.736174085614209</v>
      </c>
      <c r="H8" s="40">
        <v>9.8823439410942154E-2</v>
      </c>
      <c r="I8" s="40">
        <v>92.301481914873321</v>
      </c>
      <c r="J8" s="40">
        <v>0.39721814507867836</v>
      </c>
      <c r="K8" s="40">
        <v>154.24257175207478</v>
      </c>
      <c r="L8" s="40">
        <v>5.9931243119523261E-2</v>
      </c>
      <c r="M8" s="40">
        <v>75.011654941008032</v>
      </c>
      <c r="N8" s="40">
        <v>0.15917912649554858</v>
      </c>
      <c r="O8" s="40">
        <v>58.042941380401054</v>
      </c>
      <c r="P8" s="40">
        <v>1.6613989901000083E-2</v>
      </c>
      <c r="Q8" s="40">
        <v>58.019414486516368</v>
      </c>
      <c r="R8" s="40">
        <v>0.1710716498448803</v>
      </c>
      <c r="S8" s="40">
        <v>1.1103628856579674E-5</v>
      </c>
      <c r="T8" s="40">
        <v>40760863.712186992</v>
      </c>
    </row>
    <row r="9" spans="1:20">
      <c r="B9" s="40">
        <v>1955</v>
      </c>
      <c r="C9" s="40">
        <v>775.68248703357813</v>
      </c>
      <c r="D9" s="40">
        <v>81.36019675034423</v>
      </c>
      <c r="E9" s="40">
        <v>9.1528286496380326E-2</v>
      </c>
      <c r="F9" s="40">
        <v>572.31609015330866</v>
      </c>
      <c r="G9" s="40">
        <v>81.980172559340346</v>
      </c>
      <c r="H9" s="40">
        <v>9.9487703887038412E-2</v>
      </c>
      <c r="I9" s="40">
        <v>91.510605198098247</v>
      </c>
      <c r="J9" s="40">
        <v>0.38523424700514725</v>
      </c>
      <c r="K9" s="40">
        <v>152.07294178115126</v>
      </c>
      <c r="L9" s="40">
        <v>7.1312882612170225E-2</v>
      </c>
      <c r="M9" s="40">
        <v>75.437025091309536</v>
      </c>
      <c r="N9" s="40">
        <v>0.15926666095092684</v>
      </c>
      <c r="O9" s="40">
        <v>57.862328470415022</v>
      </c>
      <c r="P9" s="40">
        <v>1.6369623021412736E-2</v>
      </c>
      <c r="Q9" s="40">
        <v>57.456827039916504</v>
      </c>
      <c r="R9" s="40">
        <v>0.17165545517738307</v>
      </c>
      <c r="S9" s="40">
        <v>1.1519991908799534E-5</v>
      </c>
      <c r="T9" s="40">
        <v>40953565.557606041</v>
      </c>
    </row>
    <row r="10" spans="1:20">
      <c r="B10" s="40">
        <v>1956</v>
      </c>
      <c r="C10" s="40">
        <v>851.20002957822646</v>
      </c>
      <c r="D10" s="40">
        <v>81.016927885571292</v>
      </c>
      <c r="E10" s="40">
        <v>9.1689893188400734E-2</v>
      </c>
      <c r="F10" s="40">
        <v>522.33289270856244</v>
      </c>
      <c r="G10" s="40">
        <v>81.251705688190569</v>
      </c>
      <c r="H10" s="40">
        <v>0.10012854149037563</v>
      </c>
      <c r="I10" s="40">
        <v>90.742064045443769</v>
      </c>
      <c r="J10" s="40">
        <v>0.37351183952312261</v>
      </c>
      <c r="K10" s="40">
        <v>150.00462070756376</v>
      </c>
      <c r="L10" s="40">
        <v>8.2386075277294676E-2</v>
      </c>
      <c r="M10" s="40">
        <v>75.84143878316091</v>
      </c>
      <c r="N10" s="40">
        <v>0.15926264574771418</v>
      </c>
      <c r="O10" s="40">
        <v>57.681715560428984</v>
      </c>
      <c r="P10" s="40">
        <v>1.6125256141825389E-2</v>
      </c>
      <c r="Q10" s="40">
        <v>56.915427422285795</v>
      </c>
      <c r="R10" s="40">
        <v>0.17234979565436495</v>
      </c>
      <c r="S10" s="40">
        <v>1.1916034691167364E-5</v>
      </c>
      <c r="T10" s="40">
        <v>41146267.403025031</v>
      </c>
    </row>
    <row r="11" spans="1:20">
      <c r="B11" s="40">
        <v>1957</v>
      </c>
      <c r="C11" s="40">
        <v>805.4973908831505</v>
      </c>
      <c r="D11" s="40">
        <v>80.687227881460188</v>
      </c>
      <c r="E11" s="40">
        <v>9.1880919500867117E-2</v>
      </c>
      <c r="F11" s="40">
        <v>506.55083018816612</v>
      </c>
      <c r="G11" s="40">
        <v>80.550773472164892</v>
      </c>
      <c r="H11" s="40">
        <v>0.10074595222095378</v>
      </c>
      <c r="I11" s="40">
        <v>89.995858456909914</v>
      </c>
      <c r="J11" s="40">
        <v>0.36205092263260447</v>
      </c>
      <c r="K11" s="40">
        <v>148.03760853131226</v>
      </c>
      <c r="L11" s="40">
        <v>9.3150821114896629E-2</v>
      </c>
      <c r="M11" s="40">
        <v>76.224896016562127</v>
      </c>
      <c r="N11" s="40">
        <v>0.1591670808859105</v>
      </c>
      <c r="O11" s="40">
        <v>57.501102650442952</v>
      </c>
      <c r="P11" s="40">
        <v>1.5880889262238039E-2</v>
      </c>
      <c r="Q11" s="40">
        <v>56.395215633624254</v>
      </c>
      <c r="R11" s="40">
        <v>0.1731546712758259</v>
      </c>
      <c r="S11" s="40">
        <v>1.2242428824664428E-5</v>
      </c>
      <c r="T11" s="40">
        <v>41338969.24844408</v>
      </c>
    </row>
    <row r="12" spans="1:20">
      <c r="B12" s="40">
        <v>1958</v>
      </c>
      <c r="C12" s="40">
        <v>878.31857190981793</v>
      </c>
      <c r="D12" s="40">
        <v>80.371096738010863</v>
      </c>
      <c r="E12" s="40">
        <v>9.2101365433779489E-2</v>
      </c>
      <c r="F12" s="40">
        <v>446.73392947818286</v>
      </c>
      <c r="G12" s="40">
        <v>79.8773759112633</v>
      </c>
      <c r="H12" s="40">
        <v>0.1013399360787729</v>
      </c>
      <c r="I12" s="40">
        <v>89.271988432496656</v>
      </c>
      <c r="J12" s="40">
        <v>0.3508514963335928</v>
      </c>
      <c r="K12" s="40">
        <v>146.17190525239678</v>
      </c>
      <c r="L12" s="40">
        <v>0.1036071201249761</v>
      </c>
      <c r="M12" s="40">
        <v>76.587396791513214</v>
      </c>
      <c r="N12" s="40">
        <v>0.15897996636551584</v>
      </c>
      <c r="O12" s="40">
        <v>57.320489740456928</v>
      </c>
      <c r="P12" s="40">
        <v>1.5636522382650692E-2</v>
      </c>
      <c r="Q12" s="40">
        <v>55.896191673931874</v>
      </c>
      <c r="R12" s="40">
        <v>0.17407008204176594</v>
      </c>
      <c r="S12" s="40">
        <v>1.2458494171241046E-5</v>
      </c>
      <c r="T12" s="40">
        <v>41531671.09386307</v>
      </c>
    </row>
    <row r="13" spans="1:20">
      <c r="B13" s="40">
        <v>1959</v>
      </c>
      <c r="C13" s="40">
        <v>962.2047792000443</v>
      </c>
      <c r="D13" s="40">
        <v>80.068534455223357</v>
      </c>
      <c r="E13" s="40">
        <v>9.2351230987137864E-2</v>
      </c>
      <c r="F13" s="40">
        <v>440.51886048858438</v>
      </c>
      <c r="G13" s="40">
        <v>79.23151300548578</v>
      </c>
      <c r="H13" s="40">
        <v>0.10191049306383294</v>
      </c>
      <c r="I13" s="40">
        <v>88.570453972204021</v>
      </c>
      <c r="J13" s="40">
        <v>0.33991356062608757</v>
      </c>
      <c r="K13" s="40">
        <v>144.40751087081733</v>
      </c>
      <c r="L13" s="40">
        <v>0.11375497230753301</v>
      </c>
      <c r="M13" s="40">
        <v>76.928941108014172</v>
      </c>
      <c r="N13" s="40">
        <v>0.15870130218653022</v>
      </c>
      <c r="O13" s="40">
        <v>57.13987683047089</v>
      </c>
      <c r="P13" s="40">
        <v>1.5392155503063346E-2</v>
      </c>
      <c r="Q13" s="40">
        <v>55.418355543208648</v>
      </c>
      <c r="R13" s="40">
        <v>0.17509602795218504</v>
      </c>
      <c r="S13" s="40">
        <v>1.298123803693151E-5</v>
      </c>
      <c r="T13" s="40">
        <v>41724372.939282119</v>
      </c>
    </row>
    <row r="14" spans="1:20">
      <c r="B14" s="40">
        <v>1960</v>
      </c>
      <c r="C14" s="40">
        <v>970.63624414785158</v>
      </c>
      <c r="D14" s="40">
        <v>79.779541033097644</v>
      </c>
      <c r="E14" s="40">
        <v>9.2630516160942228E-2</v>
      </c>
      <c r="F14" s="40">
        <v>443.2563285802276</v>
      </c>
      <c r="G14" s="40">
        <v>78.613184754832361</v>
      </c>
      <c r="H14" s="40">
        <v>0.10245762317613395</v>
      </c>
      <c r="I14" s="40">
        <v>87.891255076031982</v>
      </c>
      <c r="J14" s="40">
        <v>0.32923711551008894</v>
      </c>
      <c r="K14" s="40">
        <v>142.74442538657385</v>
      </c>
      <c r="L14" s="40">
        <v>0.12359437766256746</v>
      </c>
      <c r="M14" s="40">
        <v>77.249528966064972</v>
      </c>
      <c r="N14" s="40">
        <v>0.15833108834895362</v>
      </c>
      <c r="O14" s="40">
        <v>56.959263920484858</v>
      </c>
      <c r="P14" s="40">
        <v>1.5147788623475999E-2</v>
      </c>
      <c r="Q14" s="40">
        <v>54.961707241454597</v>
      </c>
      <c r="R14" s="40">
        <v>0.17623250900708326</v>
      </c>
      <c r="S14" s="40">
        <v>1.3865440243956092E-5</v>
      </c>
      <c r="T14" s="40">
        <v>41917074.784701109</v>
      </c>
    </row>
    <row r="15" spans="1:20">
      <c r="B15" s="40">
        <v>1961</v>
      </c>
      <c r="C15" s="40">
        <v>1081.1578241997136</v>
      </c>
      <c r="D15" s="40">
        <v>79.504116471633722</v>
      </c>
      <c r="E15" s="40">
        <v>9.2939220955192581E-2</v>
      </c>
      <c r="F15" s="40">
        <v>425.8552704587413</v>
      </c>
      <c r="G15" s="40">
        <v>78.022391159303027</v>
      </c>
      <c r="H15" s="40">
        <v>0.10298132641567591</v>
      </c>
      <c r="I15" s="40">
        <v>87.234391743980552</v>
      </c>
      <c r="J15" s="40">
        <v>0.31882216098559674</v>
      </c>
      <c r="K15" s="40">
        <v>141.18264879966642</v>
      </c>
      <c r="L15" s="40">
        <v>0.13312533619007938</v>
      </c>
      <c r="M15" s="40">
        <v>77.549160365665642</v>
      </c>
      <c r="N15" s="40">
        <v>0.15786932485278601</v>
      </c>
      <c r="O15" s="40">
        <v>56.77865101049882</v>
      </c>
      <c r="P15" s="40">
        <v>1.4903421743888652E-2</v>
      </c>
      <c r="Q15" s="40">
        <v>54.526246768669715</v>
      </c>
      <c r="R15" s="40">
        <v>0.17747952520646051</v>
      </c>
      <c r="S15" s="40">
        <v>1.4284542987144123E-5</v>
      </c>
      <c r="T15" s="40">
        <v>42109776.630120158</v>
      </c>
    </row>
    <row r="16" spans="1:20">
      <c r="B16" s="40">
        <v>1962</v>
      </c>
      <c r="C16" s="40">
        <v>1047.8396569801673</v>
      </c>
      <c r="D16" s="40">
        <v>79.242260770831606</v>
      </c>
      <c r="E16" s="40">
        <v>9.3277345369888923E-2</v>
      </c>
      <c r="F16" s="40">
        <v>436.410171144603</v>
      </c>
      <c r="G16" s="40">
        <v>77.459132218897764</v>
      </c>
      <c r="H16" s="40">
        <v>0.10348160278245883</v>
      </c>
      <c r="I16" s="40">
        <v>86.599863976049747</v>
      </c>
      <c r="J16" s="40">
        <v>0.30866869705261102</v>
      </c>
      <c r="K16" s="40">
        <v>139.72218111009499</v>
      </c>
      <c r="L16" s="40">
        <v>0.14234784789006882</v>
      </c>
      <c r="M16" s="40">
        <v>77.827835306816155</v>
      </c>
      <c r="N16" s="40">
        <v>0.15731601169802747</v>
      </c>
      <c r="O16" s="40">
        <v>56.598038100512795</v>
      </c>
      <c r="P16" s="40">
        <v>1.4659054864301304E-2</v>
      </c>
      <c r="Q16" s="40">
        <v>54.11197412485398</v>
      </c>
      <c r="R16" s="40">
        <v>0.17883707655031689</v>
      </c>
      <c r="S16" s="40">
        <v>1.427640375445399E-5</v>
      </c>
      <c r="T16" s="40">
        <v>42302478.475539148</v>
      </c>
    </row>
    <row r="17" spans="2:20">
      <c r="B17" s="40">
        <v>1963</v>
      </c>
      <c r="C17" s="40">
        <v>1040.1049392895943</v>
      </c>
      <c r="D17" s="40">
        <v>78.993973930691311</v>
      </c>
      <c r="E17" s="40">
        <v>9.364488940503124E-2</v>
      </c>
      <c r="F17" s="40">
        <v>404.4833765014755</v>
      </c>
      <c r="G17" s="40">
        <v>76.923407933616602</v>
      </c>
      <c r="H17" s="40">
        <v>0.10395845227648266</v>
      </c>
      <c r="I17" s="40">
        <v>85.987671772239537</v>
      </c>
      <c r="J17" s="40">
        <v>0.29877672371113179</v>
      </c>
      <c r="K17" s="40">
        <v>138.36302231785959</v>
      </c>
      <c r="L17" s="40">
        <v>0.15126191276253573</v>
      </c>
      <c r="M17" s="40">
        <v>78.085553789516538</v>
      </c>
      <c r="N17" s="40">
        <v>0.15667114888467795</v>
      </c>
      <c r="O17" s="40">
        <v>56.417425190526757</v>
      </c>
      <c r="P17" s="40">
        <v>1.4414687984713957E-2</v>
      </c>
      <c r="Q17" s="40">
        <v>53.718889310007413</v>
      </c>
      <c r="R17" s="40">
        <v>0.18030516303865232</v>
      </c>
      <c r="S17" s="40">
        <v>1.4927340751817243E-5</v>
      </c>
      <c r="T17" s="40">
        <v>42495180.320958197</v>
      </c>
    </row>
    <row r="18" spans="2:20">
      <c r="B18" s="40">
        <v>1964</v>
      </c>
      <c r="C18" s="40">
        <v>1022.1589167925205</v>
      </c>
      <c r="D18" s="40">
        <v>78.759255951212779</v>
      </c>
      <c r="E18" s="40">
        <v>9.4041853060619574E-2</v>
      </c>
      <c r="F18" s="40">
        <v>473.94728110307864</v>
      </c>
      <c r="G18" s="40">
        <v>76.415218303459525</v>
      </c>
      <c r="H18" s="40">
        <v>0.10441187489774746</v>
      </c>
      <c r="I18" s="40">
        <v>85.397815132549937</v>
      </c>
      <c r="J18" s="40">
        <v>0.28914624096115904</v>
      </c>
      <c r="K18" s="40">
        <v>137.10517242296015</v>
      </c>
      <c r="L18" s="40">
        <v>0.15986753080748017</v>
      </c>
      <c r="M18" s="40">
        <v>78.322315813766807</v>
      </c>
      <c r="N18" s="40">
        <v>0.15593473641273739</v>
      </c>
      <c r="O18" s="40">
        <v>56.236812280540725</v>
      </c>
      <c r="P18" s="40">
        <v>1.4170321105126608E-2</v>
      </c>
      <c r="Q18" s="40">
        <v>53.346992324129999</v>
      </c>
      <c r="R18" s="40">
        <v>0.18188378467146682</v>
      </c>
      <c r="S18" s="40">
        <v>1.5695089448972756E-5</v>
      </c>
      <c r="T18" s="40">
        <v>42687882.166377187</v>
      </c>
    </row>
    <row r="19" spans="2:20">
      <c r="B19" s="40">
        <v>1965</v>
      </c>
      <c r="C19" s="40">
        <v>1055.5753744861843</v>
      </c>
      <c r="D19" s="40">
        <v>78.538106832396082</v>
      </c>
      <c r="E19" s="40">
        <v>9.4468236336653869E-2</v>
      </c>
      <c r="F19" s="40">
        <v>473.61982425355723</v>
      </c>
      <c r="G19" s="40">
        <v>75.93456332842652</v>
      </c>
      <c r="H19" s="40">
        <v>0.10484187064625322</v>
      </c>
      <c r="I19" s="40">
        <v>84.830294056980946</v>
      </c>
      <c r="J19" s="40">
        <v>0.27977724880269278</v>
      </c>
      <c r="K19" s="40">
        <v>135.94863142539677</v>
      </c>
      <c r="L19" s="40">
        <v>0.16816470202490208</v>
      </c>
      <c r="M19" s="40">
        <v>78.538121379566903</v>
      </c>
      <c r="N19" s="40">
        <v>0.1551067742822059</v>
      </c>
      <c r="O19" s="40">
        <v>56.056199370554694</v>
      </c>
      <c r="P19" s="40">
        <v>1.3925954225539262E-2</v>
      </c>
      <c r="Q19" s="40">
        <v>52.996283167221755</v>
      </c>
      <c r="R19" s="40">
        <v>0.18357294144876043</v>
      </c>
      <c r="S19" s="40">
        <v>1.6133658610984844E-5</v>
      </c>
      <c r="T19" s="40">
        <v>42880584.011796236</v>
      </c>
    </row>
    <row r="20" spans="2:20">
      <c r="B20" s="40">
        <v>1966</v>
      </c>
      <c r="C20" s="40">
        <v>975.96026880795353</v>
      </c>
      <c r="D20" s="40">
        <v>78.330526574241176</v>
      </c>
      <c r="E20" s="40">
        <v>9.4924039233134166E-2</v>
      </c>
      <c r="F20" s="40">
        <v>463.58160908208112</v>
      </c>
      <c r="G20" s="40">
        <v>75.481443008517616</v>
      </c>
      <c r="H20" s="40">
        <v>0.10524843952199994</v>
      </c>
      <c r="I20" s="40">
        <v>84.28510854553258</v>
      </c>
      <c r="J20" s="40">
        <v>0.270669747235733</v>
      </c>
      <c r="K20" s="40">
        <v>134.89339932516941</v>
      </c>
      <c r="L20" s="40">
        <v>0.17615342641480147</v>
      </c>
      <c r="M20" s="40">
        <v>78.732970486916869</v>
      </c>
      <c r="N20" s="40">
        <v>0.15418726249308343</v>
      </c>
      <c r="O20" s="40">
        <v>55.875586460568655</v>
      </c>
      <c r="P20" s="40">
        <v>1.3681587345951913E-2</v>
      </c>
      <c r="Q20" s="40">
        <v>52.666761839282671</v>
      </c>
      <c r="R20" s="40">
        <v>0.18537263337053309</v>
      </c>
      <c r="S20" s="40">
        <v>1.6532465860637573E-5</v>
      </c>
      <c r="T20" s="40">
        <v>43073285.857215226</v>
      </c>
    </row>
    <row r="21" spans="2:20">
      <c r="B21" s="40">
        <v>1967</v>
      </c>
      <c r="C21" s="40">
        <v>970.61452169721326</v>
      </c>
      <c r="D21" s="40">
        <v>78.136515176748063</v>
      </c>
      <c r="E21" s="40">
        <v>9.5409261750060453E-2</v>
      </c>
      <c r="F21" s="40">
        <v>461.9763481936281</v>
      </c>
      <c r="G21" s="40">
        <v>75.055857343732782</v>
      </c>
      <c r="H21" s="40">
        <v>0.10563158152498757</v>
      </c>
      <c r="I21" s="40">
        <v>83.762258598204795</v>
      </c>
      <c r="J21" s="40">
        <v>0.26182373626027966</v>
      </c>
      <c r="K21" s="40">
        <v>133.93947612227802</v>
      </c>
      <c r="L21" s="40">
        <v>0.18383370397717841</v>
      </c>
      <c r="M21" s="40">
        <v>78.906863135816678</v>
      </c>
      <c r="N21" s="40">
        <v>0.15317620104536997</v>
      </c>
      <c r="O21" s="40">
        <v>55.694973550582624</v>
      </c>
      <c r="P21" s="40">
        <v>1.343722046636457E-2</v>
      </c>
      <c r="Q21" s="40">
        <v>52.358428340312749</v>
      </c>
      <c r="R21" s="40">
        <v>0.18728286043678488</v>
      </c>
      <c r="S21" s="40">
        <v>1.7147405903398187E-5</v>
      </c>
      <c r="T21" s="40">
        <v>43265987.702634215</v>
      </c>
    </row>
    <row r="22" spans="2:20">
      <c r="B22" s="40">
        <v>1968</v>
      </c>
      <c r="C22" s="40">
        <v>969.71660542103871</v>
      </c>
      <c r="D22" s="40">
        <v>77.956072639916755</v>
      </c>
      <c r="E22" s="40">
        <v>9.5923903887432743E-2</v>
      </c>
      <c r="F22" s="40">
        <v>453.14007900437736</v>
      </c>
      <c r="G22" s="40">
        <v>74.657806334072063</v>
      </c>
      <c r="H22" s="40">
        <v>0.10599129665521617</v>
      </c>
      <c r="I22" s="40">
        <v>83.261744214997634</v>
      </c>
      <c r="J22" s="40">
        <v>0.25323921587633286</v>
      </c>
      <c r="K22" s="40">
        <v>133.08686181672266</v>
      </c>
      <c r="L22" s="40">
        <v>0.1912055347120328</v>
      </c>
      <c r="M22" s="40">
        <v>79.059799326266372</v>
      </c>
      <c r="N22" s="40">
        <v>0.15207358993906556</v>
      </c>
      <c r="O22" s="40">
        <v>55.514360640596593</v>
      </c>
      <c r="P22" s="40">
        <v>1.319285358677722E-2</v>
      </c>
      <c r="Q22" s="40">
        <v>52.071282670311987</v>
      </c>
      <c r="R22" s="40">
        <v>0.18930362264751568</v>
      </c>
      <c r="S22" s="40">
        <v>1.790190704146718E-5</v>
      </c>
      <c r="T22" s="40">
        <v>43458689.548053265</v>
      </c>
    </row>
    <row r="23" spans="2:20">
      <c r="B23" s="40">
        <v>1969</v>
      </c>
      <c r="C23" s="40">
        <v>1044.8794384808</v>
      </c>
      <c r="D23" s="40">
        <v>77.789198963747253</v>
      </c>
      <c r="E23" s="40">
        <v>9.6467965645251008E-2</v>
      </c>
      <c r="F23" s="40">
        <v>383.7383466165802</v>
      </c>
      <c r="G23" s="40">
        <v>74.287289979535416</v>
      </c>
      <c r="H23" s="40">
        <v>0.10632758491268572</v>
      </c>
      <c r="I23" s="40">
        <v>82.783565395911083</v>
      </c>
      <c r="J23" s="40">
        <v>0.24491618608389254</v>
      </c>
      <c r="K23" s="40">
        <v>132.33555640850332</v>
      </c>
      <c r="L23" s="40">
        <v>0.19826891861936466</v>
      </c>
      <c r="M23" s="40">
        <v>79.191779058265908</v>
      </c>
      <c r="N23" s="40">
        <v>0.1508794291741701</v>
      </c>
      <c r="O23" s="40">
        <v>55.333747730610561</v>
      </c>
      <c r="P23" s="40">
        <v>1.2948486707189873E-2</v>
      </c>
      <c r="Q23" s="40">
        <v>51.805324829280387</v>
      </c>
      <c r="R23" s="40">
        <v>0.19143492000272563</v>
      </c>
      <c r="S23" s="40">
        <v>1.8319220464295859E-5</v>
      </c>
      <c r="T23" s="40">
        <v>43651391.393472254</v>
      </c>
    </row>
    <row r="24" spans="2:20">
      <c r="B24" s="40">
        <v>1970</v>
      </c>
      <c r="C24" s="40">
        <v>1033.07542684236</v>
      </c>
      <c r="D24" s="40">
        <v>77.635894148239544</v>
      </c>
      <c r="E24" s="40">
        <v>9.7041447023515262E-2</v>
      </c>
      <c r="F24" s="40">
        <v>342.71596043003706</v>
      </c>
      <c r="G24" s="40">
        <v>73.94430828012284</v>
      </c>
      <c r="H24" s="40">
        <v>0.10664044629739622</v>
      </c>
      <c r="I24" s="40">
        <v>82.327722140945127</v>
      </c>
      <c r="J24" s="40">
        <v>0.23685464688295874</v>
      </c>
      <c r="K24" s="40">
        <v>131.68555989761998</v>
      </c>
      <c r="L24" s="40">
        <v>0.20502385569917406</v>
      </c>
      <c r="M24" s="40">
        <v>79.3028023318153</v>
      </c>
      <c r="N24" s="40">
        <v>0.14959371875068372</v>
      </c>
      <c r="O24" s="40">
        <v>55.15313482062453</v>
      </c>
      <c r="P24" s="40">
        <v>1.2704119827602525E-2</v>
      </c>
      <c r="Q24" s="40">
        <v>51.560554817217948</v>
      </c>
      <c r="R24" s="40">
        <v>0.19367675250241462</v>
      </c>
      <c r="S24" s="40">
        <v>1.9418915913023996E-5</v>
      </c>
      <c r="T24" s="40">
        <v>43844093.238891304</v>
      </c>
    </row>
    <row r="25" spans="2:20">
      <c r="B25" s="40">
        <v>1971</v>
      </c>
      <c r="C25" s="40">
        <v>1069.6492262877368</v>
      </c>
      <c r="D25" s="40">
        <v>77.49615819339364</v>
      </c>
      <c r="E25" s="40">
        <v>9.7644348022225505E-2</v>
      </c>
      <c r="F25" s="40">
        <v>334.85797031551317</v>
      </c>
      <c r="G25" s="40">
        <v>73.628861235834378</v>
      </c>
      <c r="H25" s="40">
        <v>0.10692988080934766</v>
      </c>
      <c r="I25" s="40">
        <v>81.89421445009981</v>
      </c>
      <c r="J25" s="40">
        <v>0.22905459827353136</v>
      </c>
      <c r="K25" s="40">
        <v>131.13687228407267</v>
      </c>
      <c r="L25" s="40">
        <v>0.21147034595146097</v>
      </c>
      <c r="M25" s="40">
        <v>79.392869146914563</v>
      </c>
      <c r="N25" s="40">
        <v>0.14821645866860636</v>
      </c>
      <c r="O25" s="40">
        <v>54.972521910638491</v>
      </c>
      <c r="P25" s="40">
        <v>1.2459752948015178E-2</v>
      </c>
      <c r="Q25" s="40">
        <v>51.336972634124677</v>
      </c>
      <c r="R25" s="40">
        <v>0.19602912014658272</v>
      </c>
      <c r="S25" s="40">
        <v>1.9983627068579701E-5</v>
      </c>
      <c r="T25" s="40">
        <v>44036795.084310293</v>
      </c>
    </row>
    <row r="26" spans="2:20">
      <c r="B26" s="40">
        <v>1972</v>
      </c>
      <c r="C26" s="40">
        <v>1201.511105457897</v>
      </c>
      <c r="D26" s="40">
        <v>77.369991099209543</v>
      </c>
      <c r="E26" s="40">
        <v>9.8276668641381737E-2</v>
      </c>
      <c r="F26" s="40">
        <v>293.16569156464334</v>
      </c>
      <c r="G26" s="40">
        <v>73.340948846669988</v>
      </c>
      <c r="H26" s="40">
        <v>0.10719588844854007</v>
      </c>
      <c r="I26" s="40">
        <v>81.483042323375088</v>
      </c>
      <c r="J26" s="40">
        <v>0.22151604025561053</v>
      </c>
      <c r="K26" s="40">
        <v>130.68949356786138</v>
      </c>
      <c r="L26" s="40">
        <v>0.21760838937622534</v>
      </c>
      <c r="M26" s="40">
        <v>79.461979503563697</v>
      </c>
      <c r="N26" s="40">
        <v>0.14674764892793801</v>
      </c>
      <c r="O26" s="40">
        <v>54.79190900065246</v>
      </c>
      <c r="P26" s="40">
        <v>1.2215386068427831E-2</v>
      </c>
      <c r="Q26" s="40">
        <v>51.134578280000554</v>
      </c>
      <c r="R26" s="40">
        <v>0.19849202293522988</v>
      </c>
      <c r="S26" s="40">
        <v>2.1017121553947547E-5</v>
      </c>
      <c r="T26" s="40">
        <v>44229496.929729342</v>
      </c>
    </row>
    <row r="27" spans="2:20">
      <c r="B27" s="40">
        <v>1973</v>
      </c>
      <c r="C27" s="40">
        <v>1398.5476925942096</v>
      </c>
      <c r="D27" s="40">
        <v>77.257392865687237</v>
      </c>
      <c r="E27" s="40">
        <v>9.8938408880983958E-2</v>
      </c>
      <c r="F27" s="40">
        <v>250.63641848869673</v>
      </c>
      <c r="G27" s="40">
        <v>73.080571112629684</v>
      </c>
      <c r="H27" s="40">
        <v>0.10743846921497341</v>
      </c>
      <c r="I27" s="40">
        <v>81.094205760770961</v>
      </c>
      <c r="J27" s="40">
        <v>0.21423897282919613</v>
      </c>
      <c r="K27" s="40">
        <v>130.34342374898605</v>
      </c>
      <c r="L27" s="40">
        <v>0.22343798597346723</v>
      </c>
      <c r="M27" s="40">
        <v>79.510133401762673</v>
      </c>
      <c r="N27" s="40">
        <v>0.14518728952867868</v>
      </c>
      <c r="O27" s="40">
        <v>54.611296090666421</v>
      </c>
      <c r="P27" s="40">
        <v>1.1971019188840484E-2</v>
      </c>
      <c r="Q27" s="40">
        <v>50.953371754845605</v>
      </c>
      <c r="R27" s="40">
        <v>0.20106546086835614</v>
      </c>
      <c r="S27" s="40">
        <v>2.2428059911495886E-5</v>
      </c>
      <c r="T27" s="40">
        <v>44422198.775148332</v>
      </c>
    </row>
    <row r="28" spans="2:20">
      <c r="B28" s="40">
        <v>1974</v>
      </c>
      <c r="C28" s="40">
        <v>1383.1129372759376</v>
      </c>
      <c r="D28" s="40">
        <v>77.158363492826737</v>
      </c>
      <c r="E28" s="40">
        <v>9.9629568741032168E-2</v>
      </c>
      <c r="F28" s="40">
        <v>233.10802087577403</v>
      </c>
      <c r="G28" s="40">
        <v>72.847728033713466</v>
      </c>
      <c r="H28" s="40">
        <v>0.10765762310864771</v>
      </c>
      <c r="I28" s="40">
        <v>80.727704762287445</v>
      </c>
      <c r="J28" s="40">
        <v>0.20722339599428824</v>
      </c>
      <c r="K28" s="40">
        <v>130.09866282744679</v>
      </c>
      <c r="L28" s="40">
        <v>0.22895913574318655</v>
      </c>
      <c r="M28" s="40">
        <v>79.537330841511505</v>
      </c>
      <c r="N28" s="40">
        <v>0.14353538047082837</v>
      </c>
      <c r="O28" s="40">
        <v>54.430683180680397</v>
      </c>
      <c r="P28" s="40">
        <v>1.1726652309253136E-2</v>
      </c>
      <c r="Q28" s="40">
        <v>50.793353058659818</v>
      </c>
      <c r="R28" s="40">
        <v>0.20374943394596146</v>
      </c>
      <c r="S28" s="40">
        <v>2.2053652791596363E-5</v>
      </c>
      <c r="T28" s="40">
        <v>44614900.620567381</v>
      </c>
    </row>
    <row r="29" spans="2:20">
      <c r="B29" s="40">
        <v>1975</v>
      </c>
      <c r="C29" s="40">
        <v>1129.8443881855198</v>
      </c>
      <c r="D29" s="40">
        <v>77.072902980628044</v>
      </c>
      <c r="E29" s="40">
        <v>0.10035014822152638</v>
      </c>
      <c r="F29" s="40">
        <v>264.89253827052062</v>
      </c>
      <c r="G29" s="40">
        <v>72.642419609921348</v>
      </c>
      <c r="H29" s="40">
        <v>0.10785335012956294</v>
      </c>
      <c r="I29" s="40">
        <v>80.383539327924538</v>
      </c>
      <c r="J29" s="40">
        <v>0.20046930975088684</v>
      </c>
      <c r="K29" s="40">
        <v>129.95521080324352</v>
      </c>
      <c r="L29" s="40">
        <v>0.23417183868538344</v>
      </c>
      <c r="M29" s="40">
        <v>79.543571822810208</v>
      </c>
      <c r="N29" s="40">
        <v>0.1417919217543871</v>
      </c>
      <c r="O29" s="40">
        <v>54.250070270694366</v>
      </c>
      <c r="P29" s="40">
        <v>1.1482285429665787E-2</v>
      </c>
      <c r="Q29" s="40">
        <v>50.654522191443185</v>
      </c>
      <c r="R29" s="40">
        <v>0.20654394216804589</v>
      </c>
      <c r="S29" s="40">
        <v>2.2028444199278475E-5</v>
      </c>
      <c r="T29" s="40">
        <v>44807602.465986371</v>
      </c>
    </row>
    <row r="30" spans="2:20">
      <c r="B30" s="40">
        <v>1976</v>
      </c>
      <c r="C30" s="40">
        <v>1034.9617341517253</v>
      </c>
      <c r="D30" s="40">
        <v>77.001011329091142</v>
      </c>
      <c r="E30" s="40">
        <v>0.10110014732246655</v>
      </c>
      <c r="F30" s="40">
        <v>262.71668366916384</v>
      </c>
      <c r="G30" s="40">
        <v>72.464645841253301</v>
      </c>
      <c r="H30" s="40">
        <v>0.10802565027771914</v>
      </c>
      <c r="I30" s="40">
        <v>80.061709457682255</v>
      </c>
      <c r="J30" s="40">
        <v>0.19397671409899189</v>
      </c>
      <c r="K30" s="40">
        <v>129.91306767637627</v>
      </c>
      <c r="L30" s="40">
        <v>0.23907609480005781</v>
      </c>
      <c r="M30" s="40">
        <v>79.528856345658767</v>
      </c>
      <c r="N30" s="40">
        <v>0.13995691337935484</v>
      </c>
      <c r="O30" s="40">
        <v>54.069457360708327</v>
      </c>
      <c r="P30" s="40">
        <v>1.1237918550078441E-2</v>
      </c>
      <c r="Q30" s="40">
        <v>50.53687915319572</v>
      </c>
      <c r="R30" s="40">
        <v>0.20944898553460936</v>
      </c>
      <c r="S30" s="40">
        <v>2.2282408299988008E-5</v>
      </c>
      <c r="T30" s="40">
        <v>45000304.31140542</v>
      </c>
    </row>
    <row r="31" spans="2:20">
      <c r="B31" s="40">
        <v>1977</v>
      </c>
      <c r="C31" s="40">
        <v>1006.061841766247</v>
      </c>
      <c r="D31" s="40">
        <v>76.942688538216046</v>
      </c>
      <c r="E31" s="40">
        <v>0.10187956604385273</v>
      </c>
      <c r="F31" s="40">
        <v>259.51337200904004</v>
      </c>
      <c r="G31" s="40">
        <v>72.31440672770934</v>
      </c>
      <c r="H31" s="40">
        <v>0.10817452355311627</v>
      </c>
      <c r="I31" s="40">
        <v>79.762215151560582</v>
      </c>
      <c r="J31" s="40">
        <v>0.18774560903860343</v>
      </c>
      <c r="K31" s="40">
        <v>129.972233446845</v>
      </c>
      <c r="L31" s="40">
        <v>0.24367190408720968</v>
      </c>
      <c r="M31" s="40">
        <v>79.493184410057168</v>
      </c>
      <c r="N31" s="40">
        <v>0.1380303553457316</v>
      </c>
      <c r="O31" s="40">
        <v>53.888844450722296</v>
      </c>
      <c r="P31" s="40">
        <v>1.0993551670491094E-2</v>
      </c>
      <c r="Q31" s="40">
        <v>50.440423943917409</v>
      </c>
      <c r="R31" s="40">
        <v>0.21246456404565195</v>
      </c>
      <c r="S31" s="40">
        <v>2.2305233199643248E-5</v>
      </c>
      <c r="T31" s="40">
        <v>45193006.15682441</v>
      </c>
    </row>
    <row r="32" spans="2:20">
      <c r="B32" s="40">
        <v>1978</v>
      </c>
      <c r="C32" s="40">
        <v>1117.3895733563268</v>
      </c>
      <c r="D32" s="40">
        <v>76.897934608002743</v>
      </c>
      <c r="E32" s="40">
        <v>0.1026884043856849</v>
      </c>
      <c r="F32" s="40">
        <v>221.16532276290266</v>
      </c>
      <c r="G32" s="40">
        <v>72.191702269289465</v>
      </c>
      <c r="H32" s="40">
        <v>0.10829996995575437</v>
      </c>
      <c r="I32" s="40">
        <v>79.485056409559505</v>
      </c>
      <c r="J32" s="40">
        <v>0.18177599456972149</v>
      </c>
      <c r="K32" s="40">
        <v>130.1327081146498</v>
      </c>
      <c r="L32" s="40">
        <v>0.24795926654683897</v>
      </c>
      <c r="M32" s="40">
        <v>79.436556016005454</v>
      </c>
      <c r="N32" s="40">
        <v>0.13601224765351741</v>
      </c>
      <c r="O32" s="40">
        <v>53.708231540736264</v>
      </c>
      <c r="P32" s="40">
        <v>1.0749184790903747E-2</v>
      </c>
      <c r="Q32" s="40">
        <v>50.365156563608267</v>
      </c>
      <c r="R32" s="40">
        <v>0.21559067770117357</v>
      </c>
      <c r="S32" s="40">
        <v>2.4045241813929352E-5</v>
      </c>
      <c r="T32" s="40">
        <v>45385708.002243459</v>
      </c>
    </row>
    <row r="33" spans="2:20">
      <c r="B33" s="40">
        <v>1979</v>
      </c>
      <c r="C33" s="40">
        <v>1327.014805684267</v>
      </c>
      <c r="D33" s="40">
        <v>76.866749538451245</v>
      </c>
      <c r="E33" s="40">
        <v>0.10352666234796307</v>
      </c>
      <c r="F33" s="40">
        <v>184.14251512677538</v>
      </c>
      <c r="G33" s="40">
        <v>72.09653246599369</v>
      </c>
      <c r="H33" s="40">
        <v>0.10840198948563341</v>
      </c>
      <c r="I33" s="40">
        <v>79.230233231679037</v>
      </c>
      <c r="J33" s="40">
        <v>0.17606787069234606</v>
      </c>
      <c r="K33" s="40">
        <v>130.39449167979055</v>
      </c>
      <c r="L33" s="40">
        <v>0.25193818217894581</v>
      </c>
      <c r="M33" s="40">
        <v>79.358971163503583</v>
      </c>
      <c r="N33" s="40">
        <v>0.13390259030271218</v>
      </c>
      <c r="O33" s="40">
        <v>53.527618630750233</v>
      </c>
      <c r="P33" s="40">
        <v>1.05048179113164E-2</v>
      </c>
      <c r="Q33" s="40">
        <v>50.311077012268278</v>
      </c>
      <c r="R33" s="40">
        <v>0.21882732650117431</v>
      </c>
      <c r="S33" s="40">
        <v>2.4956740265624417E-5</v>
      </c>
      <c r="T33" s="40">
        <v>45578409.847662449</v>
      </c>
    </row>
    <row r="34" spans="2:20">
      <c r="B34" s="40">
        <v>1980</v>
      </c>
      <c r="C34" s="40">
        <v>1301.7742819779039</v>
      </c>
      <c r="D34" s="40">
        <v>76.849133329561553</v>
      </c>
      <c r="E34" s="40">
        <v>0.10439433993068721</v>
      </c>
      <c r="F34" s="40">
        <v>181.08206414577324</v>
      </c>
      <c r="G34" s="40">
        <v>72.028897317821986</v>
      </c>
      <c r="H34" s="40">
        <v>0.1084805821427534</v>
      </c>
      <c r="I34" s="40">
        <v>78.997745617919179</v>
      </c>
      <c r="J34" s="40">
        <v>0.17062123740647703</v>
      </c>
      <c r="K34" s="40">
        <v>130.75758414226735</v>
      </c>
      <c r="L34" s="40">
        <v>0.25560865098353019</v>
      </c>
      <c r="M34" s="40">
        <v>79.260429852551567</v>
      </c>
      <c r="N34" s="40">
        <v>0.13170138329331599</v>
      </c>
      <c r="O34" s="40">
        <v>53.347005720764201</v>
      </c>
      <c r="P34" s="40">
        <v>1.0260451031729052E-2</v>
      </c>
      <c r="Q34" s="40">
        <v>50.278185289897458</v>
      </c>
      <c r="R34" s="40">
        <v>0.22217451044565412</v>
      </c>
      <c r="S34" s="40">
        <v>2.465756847438797E-5</v>
      </c>
      <c r="T34" s="40">
        <v>45771111.693081498</v>
      </c>
    </row>
    <row r="35" spans="2:20">
      <c r="B35" s="40">
        <v>1981</v>
      </c>
      <c r="C35" s="40">
        <v>1352.2685821522773</v>
      </c>
      <c r="D35" s="40">
        <v>76.845085981333668</v>
      </c>
      <c r="E35" s="40">
        <v>0.10529143713385736</v>
      </c>
      <c r="F35" s="40">
        <v>150.77521257130473</v>
      </c>
      <c r="G35" s="40">
        <v>71.988796824774383</v>
      </c>
      <c r="H35" s="40">
        <v>0.10853574792711435</v>
      </c>
      <c r="I35" s="40">
        <v>78.787593568279945</v>
      </c>
      <c r="J35" s="40">
        <v>0.16543609471211451</v>
      </c>
      <c r="K35" s="40">
        <v>131.22198550208014</v>
      </c>
      <c r="L35" s="40">
        <v>0.25897067296059206</v>
      </c>
      <c r="M35" s="40">
        <v>79.140932083149423</v>
      </c>
      <c r="N35" s="40">
        <v>0.12940862662532884</v>
      </c>
      <c r="O35" s="40">
        <v>53.166392810778163</v>
      </c>
      <c r="P35" s="40">
        <v>1.0016084152141705E-2</v>
      </c>
      <c r="Q35" s="40">
        <v>50.266481396495806</v>
      </c>
      <c r="R35" s="40">
        <v>0.22563222953461301</v>
      </c>
      <c r="S35" s="40">
        <v>2.4616880828539236E-5</v>
      </c>
      <c r="T35" s="40">
        <v>45963813.538500488</v>
      </c>
    </row>
    <row r="36" spans="2:20">
      <c r="B36" s="40">
        <v>1982</v>
      </c>
      <c r="C36" s="40">
        <v>1579.0423216134695</v>
      </c>
      <c r="D36" s="40">
        <v>76.854607493767574</v>
      </c>
      <c r="E36" s="40">
        <v>0.10621795395747348</v>
      </c>
      <c r="F36" s="40">
        <v>132.85672414212885</v>
      </c>
      <c r="G36" s="40">
        <v>71.976230986850851</v>
      </c>
      <c r="H36" s="40">
        <v>0.10856748683871623</v>
      </c>
      <c r="I36" s="40">
        <v>78.599777082761292</v>
      </c>
      <c r="J36" s="40">
        <v>0.16051244260925851</v>
      </c>
      <c r="K36" s="40">
        <v>131.78769575922897</v>
      </c>
      <c r="L36" s="40">
        <v>0.26202424811013136</v>
      </c>
      <c r="M36" s="40">
        <v>79.000477855297135</v>
      </c>
      <c r="N36" s="40">
        <v>0.12702432029875071</v>
      </c>
      <c r="O36" s="40">
        <v>52.985779900792132</v>
      </c>
      <c r="P36" s="40">
        <v>9.7717172725543568E-3</v>
      </c>
      <c r="Q36" s="40">
        <v>50.275965332063301</v>
      </c>
      <c r="R36" s="40">
        <v>0.22920048376805099</v>
      </c>
      <c r="S36" s="40">
        <v>2.4726837863137825E-5</v>
      </c>
      <c r="T36" s="40">
        <v>46156515.383919537</v>
      </c>
    </row>
    <row r="37" spans="2:20">
      <c r="B37" s="40">
        <v>1983</v>
      </c>
      <c r="C37" s="40">
        <v>1457.4214152082259</v>
      </c>
      <c r="D37" s="40">
        <v>76.877697866863272</v>
      </c>
      <c r="E37" s="40">
        <v>0.10717389040153559</v>
      </c>
      <c r="F37" s="40">
        <v>144.11202233806878</v>
      </c>
      <c r="G37" s="40">
        <v>71.991199804051405</v>
      </c>
      <c r="H37" s="40">
        <v>0.10857579887755905</v>
      </c>
      <c r="I37" s="40">
        <v>78.434296161363264</v>
      </c>
      <c r="J37" s="40">
        <v>0.15585028109790897</v>
      </c>
      <c r="K37" s="40">
        <v>132.45471491371379</v>
      </c>
      <c r="L37" s="40">
        <v>0.26476937643214815</v>
      </c>
      <c r="M37" s="40">
        <v>78.839067168994703</v>
      </c>
      <c r="N37" s="40">
        <v>0.12454846431358157</v>
      </c>
      <c r="O37" s="40">
        <v>52.8051669908061</v>
      </c>
      <c r="P37" s="40">
        <v>9.52735039296701E-3</v>
      </c>
      <c r="Q37" s="40">
        <v>50.306637096599964</v>
      </c>
      <c r="R37" s="40">
        <v>0.23287927314596804</v>
      </c>
      <c r="S37" s="40">
        <v>2.6008014824239532E-5</v>
      </c>
      <c r="T37" s="40">
        <v>46349217.229338527</v>
      </c>
    </row>
    <row r="38" spans="2:20">
      <c r="B38" s="40">
        <v>1984</v>
      </c>
      <c r="C38" s="40">
        <v>1408.501728712881</v>
      </c>
      <c r="D38" s="40">
        <v>76.914357100620776</v>
      </c>
      <c r="E38" s="40">
        <v>0.1081592464660437</v>
      </c>
      <c r="F38" s="40">
        <v>147.48231282674939</v>
      </c>
      <c r="G38" s="40">
        <v>72.033703276376059</v>
      </c>
      <c r="H38" s="40">
        <v>0.10856068404364284</v>
      </c>
      <c r="I38" s="40">
        <v>78.291150804085845</v>
      </c>
      <c r="J38" s="40">
        <v>0.15144961017806594</v>
      </c>
      <c r="K38" s="40">
        <v>133.22304296553463</v>
      </c>
      <c r="L38" s="40">
        <v>0.26720605792664254</v>
      </c>
      <c r="M38" s="40">
        <v>78.656700024242156</v>
      </c>
      <c r="N38" s="40">
        <v>0.12198105866982152</v>
      </c>
      <c r="O38" s="40">
        <v>52.624554080820069</v>
      </c>
      <c r="P38" s="40">
        <v>9.2829835133796633E-3</v>
      </c>
      <c r="Q38" s="40">
        <v>50.358496690105788</v>
      </c>
      <c r="R38" s="40">
        <v>0.23666859766836418</v>
      </c>
      <c r="S38" s="40">
        <v>2.6526381932565313E-5</v>
      </c>
      <c r="T38" s="40">
        <v>46541919.074757576</v>
      </c>
    </row>
    <row r="39" spans="2:20">
      <c r="B39" s="40">
        <v>1985</v>
      </c>
      <c r="C39" s="40">
        <v>1496.9989083390019</v>
      </c>
      <c r="D39" s="40">
        <v>76.964585195040087</v>
      </c>
      <c r="E39" s="40">
        <v>0.10917402215099779</v>
      </c>
      <c r="F39" s="40">
        <v>132.80813915409405</v>
      </c>
      <c r="G39" s="40">
        <v>72.103741403824785</v>
      </c>
      <c r="H39" s="40">
        <v>0.10852214233696755</v>
      </c>
      <c r="I39" s="40">
        <v>78.170341010929036</v>
      </c>
      <c r="J39" s="40">
        <v>0.14731042984972936</v>
      </c>
      <c r="K39" s="40">
        <v>134.09267991469147</v>
      </c>
      <c r="L39" s="40">
        <v>0.2693342925936143</v>
      </c>
      <c r="M39" s="40">
        <v>78.453376421039437</v>
      </c>
      <c r="N39" s="40">
        <v>0.11932210336747041</v>
      </c>
      <c r="O39" s="40">
        <v>52.443941170834037</v>
      </c>
      <c r="P39" s="40">
        <v>9.0386166337923148E-3</v>
      </c>
      <c r="Q39" s="40">
        <v>50.431544112580781</v>
      </c>
      <c r="R39" s="40">
        <v>0.24056845733523941</v>
      </c>
      <c r="S39" s="40">
        <v>2.7396032979929714E-5</v>
      </c>
      <c r="T39" s="40">
        <v>46734620.920176566</v>
      </c>
    </row>
    <row r="40" spans="2:20">
      <c r="B40" s="40">
        <v>1986</v>
      </c>
      <c r="C40" s="40">
        <v>1434.5907221144828</v>
      </c>
      <c r="D40" s="40">
        <v>77.028382150121189</v>
      </c>
      <c r="E40" s="40">
        <v>0.1102182174563979</v>
      </c>
      <c r="F40" s="40">
        <v>134.64226002571462</v>
      </c>
      <c r="G40" s="40">
        <v>72.20131418639761</v>
      </c>
      <c r="H40" s="40">
        <v>0.10846017375753324</v>
      </c>
      <c r="I40" s="40">
        <v>78.071866781892837</v>
      </c>
      <c r="J40" s="40">
        <v>0.14343274011289928</v>
      </c>
      <c r="K40" s="40">
        <v>135.06362576118434</v>
      </c>
      <c r="L40" s="40">
        <v>0.27115408043306366</v>
      </c>
      <c r="M40" s="40">
        <v>78.229096359386588</v>
      </c>
      <c r="N40" s="40">
        <v>0.11657159840652837</v>
      </c>
      <c r="O40" s="40">
        <v>52.263328260848006</v>
      </c>
      <c r="P40" s="40">
        <v>8.7942497542049681E-3</v>
      </c>
      <c r="Q40" s="40">
        <v>50.52577936402492</v>
      </c>
      <c r="R40" s="40">
        <v>0.24457885214659369</v>
      </c>
      <c r="S40" s="40">
        <v>2.8352110895976222E-5</v>
      </c>
      <c r="T40" s="40">
        <v>46927322.765595615</v>
      </c>
    </row>
    <row r="41" spans="2:20">
      <c r="B41" s="40">
        <v>1987</v>
      </c>
      <c r="C41" s="40">
        <v>1495.9569311621065</v>
      </c>
      <c r="D41" s="40">
        <v>77.105747965864111</v>
      </c>
      <c r="E41" s="40">
        <v>0.11129183238224395</v>
      </c>
      <c r="F41" s="40">
        <v>133.13348211393128</v>
      </c>
      <c r="G41" s="40">
        <v>72.326421624094522</v>
      </c>
      <c r="H41" s="40">
        <v>0.10837477830533987</v>
      </c>
      <c r="I41" s="40">
        <v>77.995728116977233</v>
      </c>
      <c r="J41" s="40">
        <v>0.1398165409675757</v>
      </c>
      <c r="K41" s="40">
        <v>136.13588050501323</v>
      </c>
      <c r="L41" s="40">
        <v>0.2726654214449904</v>
      </c>
      <c r="M41" s="40">
        <v>77.983859839283596</v>
      </c>
      <c r="N41" s="40">
        <v>0.11372954378699536</v>
      </c>
      <c r="O41" s="40">
        <v>52.082715350861967</v>
      </c>
      <c r="P41" s="40">
        <v>8.5498828746176214E-3</v>
      </c>
      <c r="Q41" s="40">
        <v>50.641202444438235</v>
      </c>
      <c r="R41" s="40">
        <v>0.24869978210242707</v>
      </c>
      <c r="S41" s="40">
        <v>3.0175732015809132E-5</v>
      </c>
      <c r="T41" s="40">
        <v>47120024.611014605</v>
      </c>
    </row>
    <row r="42" spans="2:20">
      <c r="B42" s="40">
        <v>1988</v>
      </c>
      <c r="C42" s="40">
        <v>1754.1385620080596</v>
      </c>
      <c r="D42" s="40">
        <v>77.196682642268811</v>
      </c>
      <c r="E42" s="40">
        <v>0.11239486692853602</v>
      </c>
      <c r="F42" s="40">
        <v>133.3592436859058</v>
      </c>
      <c r="G42" s="40">
        <v>72.479063716915505</v>
      </c>
      <c r="H42" s="40">
        <v>0.10826595598038746</v>
      </c>
      <c r="I42" s="40">
        <v>77.941925016182253</v>
      </c>
      <c r="J42" s="40">
        <v>0.13646183241375859</v>
      </c>
      <c r="K42" s="40">
        <v>137.30944414617812</v>
      </c>
      <c r="L42" s="40">
        <v>0.27386831562939473</v>
      </c>
      <c r="M42" s="40">
        <v>77.717666860730461</v>
      </c>
      <c r="N42" s="40">
        <v>0.11079593950887136</v>
      </c>
      <c r="O42" s="40">
        <v>51.902102440875936</v>
      </c>
      <c r="P42" s="40">
        <v>8.3055159950302729E-3</v>
      </c>
      <c r="Q42" s="40">
        <v>50.777813353820704</v>
      </c>
      <c r="R42" s="40">
        <v>0.25293124720273952</v>
      </c>
      <c r="S42" s="40">
        <v>3.2162156138862434E-5</v>
      </c>
      <c r="T42" s="40">
        <v>47312726.456433654</v>
      </c>
    </row>
    <row r="43" spans="2:20">
      <c r="B43" s="40">
        <v>1989</v>
      </c>
      <c r="C43" s="40">
        <v>2115.4531424726056</v>
      </c>
      <c r="D43" s="40">
        <v>77.301186179335332</v>
      </c>
      <c r="E43" s="40">
        <v>0.11352732109527408</v>
      </c>
      <c r="F43" s="40">
        <v>114.21002338511255</v>
      </c>
      <c r="G43" s="40">
        <v>72.659240464860588</v>
      </c>
      <c r="H43" s="40">
        <v>0.10813370678267602</v>
      </c>
      <c r="I43" s="40">
        <v>77.910457479507883</v>
      </c>
      <c r="J43" s="40">
        <v>0.13336861445144796</v>
      </c>
      <c r="K43" s="40">
        <v>138.58431668467901</v>
      </c>
      <c r="L43" s="40">
        <v>0.27476276298627655</v>
      </c>
      <c r="M43" s="40">
        <v>77.430517423727196</v>
      </c>
      <c r="N43" s="40">
        <v>0.10777078557215636</v>
      </c>
      <c r="O43" s="40">
        <v>51.721489530889905</v>
      </c>
      <c r="P43" s="40">
        <v>8.0611491154429261E-3</v>
      </c>
      <c r="Q43" s="40">
        <v>50.935612092172335</v>
      </c>
      <c r="R43" s="40">
        <v>0.25727324744753111</v>
      </c>
      <c r="S43" s="40">
        <v>3.3058118858362179E-5</v>
      </c>
      <c r="T43" s="40">
        <v>47505428.301852643</v>
      </c>
    </row>
    <row r="44" spans="2:20">
      <c r="B44" s="40">
        <v>1990</v>
      </c>
      <c r="C44" s="40">
        <v>1895.8780090749813</v>
      </c>
      <c r="D44" s="40">
        <v>77.419258577063644</v>
      </c>
      <c r="E44" s="40">
        <v>0.11468919488245813</v>
      </c>
      <c r="F44" s="40">
        <v>104.43950321170735</v>
      </c>
      <c r="G44" s="40">
        <v>72.866951867929757</v>
      </c>
      <c r="H44" s="40">
        <v>0.10797803071220548</v>
      </c>
      <c r="I44" s="40">
        <v>77.901325506954109</v>
      </c>
      <c r="J44" s="40">
        <v>0.13053688708064382</v>
      </c>
      <c r="K44" s="40">
        <v>139.96049812051592</v>
      </c>
      <c r="L44" s="40">
        <v>0.27534876351563586</v>
      </c>
      <c r="M44" s="40">
        <v>77.122411528273773</v>
      </c>
      <c r="N44" s="40">
        <v>0.10465408197685042</v>
      </c>
      <c r="O44" s="40">
        <v>51.540876620903866</v>
      </c>
      <c r="P44" s="40">
        <v>7.8167822358555794E-3</v>
      </c>
      <c r="Q44" s="40">
        <v>51.114598659493133</v>
      </c>
      <c r="R44" s="40">
        <v>0.2617257828368017</v>
      </c>
      <c r="S44" s="40">
        <v>3.2901280590567283E-5</v>
      </c>
      <c r="T44" s="40">
        <v>47698130.147271693</v>
      </c>
    </row>
    <row r="45" spans="2:20">
      <c r="B45" s="40">
        <v>1991</v>
      </c>
      <c r="C45" s="40">
        <v>1629.3955609059633</v>
      </c>
      <c r="D45" s="40">
        <v>77.550899835453748</v>
      </c>
      <c r="E45" s="40">
        <v>0.11588048829008814</v>
      </c>
      <c r="F45" s="40">
        <v>99.163584971929438</v>
      </c>
      <c r="G45" s="40">
        <v>73.102197926123011</v>
      </c>
      <c r="H45" s="40">
        <v>0.10779892776897591</v>
      </c>
      <c r="I45" s="40">
        <v>77.914529098520944</v>
      </c>
      <c r="J45" s="40">
        <v>0.12796665030134619</v>
      </c>
      <c r="K45" s="40">
        <v>141.43798845368883</v>
      </c>
      <c r="L45" s="40">
        <v>0.27562631721747266</v>
      </c>
      <c r="M45" s="40">
        <v>76.793349174370221</v>
      </c>
      <c r="N45" s="40">
        <v>0.10144582872295345</v>
      </c>
      <c r="O45" s="40">
        <v>51.360263710917842</v>
      </c>
      <c r="P45" s="40">
        <v>7.5724153562682309E-3</v>
      </c>
      <c r="Q45" s="40">
        <v>51.314773055783093</v>
      </c>
      <c r="R45" s="40">
        <v>0.26628885337055141</v>
      </c>
      <c r="S45" s="40">
        <v>3.2554039684879684E-5</v>
      </c>
      <c r="T45" s="40">
        <v>47890831.992690682</v>
      </c>
    </row>
    <row r="46" spans="2:20">
      <c r="B46" s="40">
        <v>1992</v>
      </c>
      <c r="C46" s="40">
        <v>1656.6426924029727</v>
      </c>
      <c r="D46" s="40">
        <v>77.696109954505673</v>
      </c>
      <c r="E46" s="40">
        <v>0.11710120131816418</v>
      </c>
      <c r="F46" s="40">
        <v>92.185421474419627</v>
      </c>
      <c r="G46" s="40">
        <v>73.364978639440366</v>
      </c>
      <c r="H46" s="40">
        <v>0.10759639795298728</v>
      </c>
      <c r="I46" s="40">
        <v>77.950068254208404</v>
      </c>
      <c r="J46" s="40">
        <v>0.12565790411355499</v>
      </c>
      <c r="K46" s="40">
        <v>143.01678768419777</v>
      </c>
      <c r="L46" s="40">
        <v>0.27559542409178694</v>
      </c>
      <c r="M46" s="40">
        <v>76.443330362016539</v>
      </c>
      <c r="N46" s="40">
        <v>9.8146025810465526E-2</v>
      </c>
      <c r="O46" s="40">
        <v>51.179650800931803</v>
      </c>
      <c r="P46" s="40">
        <v>7.3280484766808842E-3</v>
      </c>
      <c r="Q46" s="40">
        <v>51.536135281042206</v>
      </c>
      <c r="R46" s="40">
        <v>0.27096245904878019</v>
      </c>
      <c r="S46" s="40">
        <v>3.244821842161305E-5</v>
      </c>
      <c r="T46" s="40">
        <v>48083533.838109732</v>
      </c>
    </row>
    <row r="47" spans="2:20">
      <c r="B47" s="40">
        <v>1993</v>
      </c>
      <c r="C47" s="40">
        <v>1572.6363022613496</v>
      </c>
      <c r="D47" s="40">
        <v>77.854888934219375</v>
      </c>
      <c r="E47" s="40">
        <v>0.11835133396668619</v>
      </c>
      <c r="F47" s="40">
        <v>91.083923928050751</v>
      </c>
      <c r="G47" s="40">
        <v>73.655294007881778</v>
      </c>
      <c r="H47" s="40">
        <v>0.10737044126423961</v>
      </c>
      <c r="I47" s="40">
        <v>78.007942974016458</v>
      </c>
      <c r="J47" s="40">
        <v>0.12361064851727031</v>
      </c>
      <c r="K47" s="40">
        <v>144.69689581204273</v>
      </c>
      <c r="L47" s="40">
        <v>0.27525608413857872</v>
      </c>
      <c r="M47" s="40">
        <v>76.0723550912127</v>
      </c>
      <c r="N47" s="40">
        <v>9.4754673239386647E-2</v>
      </c>
      <c r="O47" s="40">
        <v>50.999037890945772</v>
      </c>
      <c r="P47" s="40">
        <v>7.0836815970935375E-3</v>
      </c>
      <c r="Q47" s="40">
        <v>51.778685335270488</v>
      </c>
      <c r="R47" s="40">
        <v>0.27574659987148809</v>
      </c>
      <c r="S47" s="40">
        <v>3.3621479704832682E-5</v>
      </c>
      <c r="T47" s="40">
        <v>48276235.683528721</v>
      </c>
    </row>
    <row r="48" spans="2:20">
      <c r="B48" s="40">
        <v>1994</v>
      </c>
      <c r="C48" s="40">
        <v>1688.2418859800071</v>
      </c>
      <c r="D48" s="40">
        <v>78.027236774594897</v>
      </c>
      <c r="E48" s="40">
        <v>0.11963088623565417</v>
      </c>
      <c r="F48" s="40">
        <v>92.761028276775136</v>
      </c>
      <c r="G48" s="40">
        <v>73.973144031447276</v>
      </c>
      <c r="H48" s="40">
        <v>0.10712105770273291</v>
      </c>
      <c r="I48" s="40">
        <v>78.088153257945123</v>
      </c>
      <c r="J48" s="40">
        <v>0.12182488351249215</v>
      </c>
      <c r="K48" s="40">
        <v>146.47831283722368</v>
      </c>
      <c r="L48" s="40">
        <v>0.27460829735784803</v>
      </c>
      <c r="M48" s="40">
        <v>75.680423361958731</v>
      </c>
      <c r="N48" s="40">
        <v>9.1271771009716743E-2</v>
      </c>
      <c r="O48" s="40">
        <v>50.81842498095974</v>
      </c>
      <c r="P48" s="40">
        <v>6.8393147175061881E-3</v>
      </c>
      <c r="Q48" s="40">
        <v>52.042423218467931</v>
      </c>
      <c r="R48" s="40">
        <v>0.28064127583867499</v>
      </c>
      <c r="S48" s="40">
        <v>3.4394799883350842E-5</v>
      </c>
      <c r="T48" s="40">
        <v>48468937.528947771</v>
      </c>
    </row>
    <row r="49" spans="2:20">
      <c r="B49" s="40">
        <v>1995</v>
      </c>
      <c r="C49" s="40">
        <v>1533.433856704545</v>
      </c>
      <c r="D49" s="40">
        <v>78.213153475632225</v>
      </c>
      <c r="E49" s="40">
        <v>0.12093985812506816</v>
      </c>
      <c r="F49" s="40">
        <v>92.994291949908643</v>
      </c>
      <c r="G49" s="40">
        <v>74.318528710136874</v>
      </c>
      <c r="H49" s="40">
        <v>0.10684824726846709</v>
      </c>
      <c r="I49" s="40">
        <v>78.190699105994412</v>
      </c>
      <c r="J49" s="40">
        <v>0.12030060909922041</v>
      </c>
      <c r="K49" s="40">
        <v>148.36103875974067</v>
      </c>
      <c r="L49" s="40">
        <v>0.27365206374959478</v>
      </c>
      <c r="M49" s="40">
        <v>75.267535174254618</v>
      </c>
      <c r="N49" s="40">
        <v>8.7697319121455897E-2</v>
      </c>
      <c r="O49" s="40">
        <v>50.637812070973709</v>
      </c>
      <c r="P49" s="40">
        <v>6.5949478379188423E-3</v>
      </c>
      <c r="Q49" s="40">
        <v>52.327348930634535</v>
      </c>
      <c r="R49" s="40">
        <v>0.28564648695034101</v>
      </c>
      <c r="S49" s="40">
        <v>3.4725117250023035E-5</v>
      </c>
      <c r="T49" s="40">
        <v>48661639.37436676</v>
      </c>
    </row>
    <row r="50" spans="2:20">
      <c r="B50" s="40">
        <v>1996</v>
      </c>
      <c r="C50" s="40">
        <v>1317.0695547913613</v>
      </c>
      <c r="D50" s="40">
        <v>78.412639037331331</v>
      </c>
      <c r="E50" s="40">
        <v>0.12227824963492813</v>
      </c>
      <c r="F50" s="40">
        <v>84.328836205852781</v>
      </c>
      <c r="G50" s="40">
        <v>74.691448043950572</v>
      </c>
      <c r="H50" s="40">
        <v>0.10655200996144228</v>
      </c>
      <c r="I50" s="40">
        <v>78.315580518164296</v>
      </c>
      <c r="J50" s="40">
        <v>0.11903782527745534</v>
      </c>
      <c r="K50" s="40">
        <v>150.34507357959365</v>
      </c>
      <c r="L50" s="40">
        <v>0.27238738331381906</v>
      </c>
      <c r="M50" s="40">
        <v>74.833690528100348</v>
      </c>
      <c r="N50" s="40">
        <v>8.4031317574604053E-2</v>
      </c>
      <c r="O50" s="40">
        <v>50.45719916098767</v>
      </c>
      <c r="P50" s="40">
        <v>6.3505809583314955E-3</v>
      </c>
      <c r="Q50" s="40">
        <v>52.633462471770308</v>
      </c>
      <c r="R50" s="40">
        <v>0.29076223320648609</v>
      </c>
      <c r="S50" s="40">
        <v>3.6188388709528845E-5</v>
      </c>
      <c r="T50" s="40">
        <v>48854341.21978581</v>
      </c>
    </row>
    <row r="51" spans="2:20">
      <c r="B51" s="40">
        <v>1997</v>
      </c>
      <c r="C51" s="40">
        <v>1314.8344448207686</v>
      </c>
      <c r="D51" s="40">
        <v>78.625693459692258</v>
      </c>
      <c r="E51" s="40">
        <v>0.1236460607652341</v>
      </c>
      <c r="F51" s="40">
        <v>92.906390802767163</v>
      </c>
      <c r="G51" s="40">
        <v>75.091902032888328</v>
      </c>
      <c r="H51" s="40">
        <v>0.10623234578165841</v>
      </c>
      <c r="I51" s="40">
        <v>78.46279749445479</v>
      </c>
      <c r="J51" s="40">
        <v>0.11803653204719657</v>
      </c>
      <c r="K51" s="40">
        <v>152.43041729678265</v>
      </c>
      <c r="L51" s="40">
        <v>0.27081425605052084</v>
      </c>
      <c r="M51" s="40">
        <v>74.378889423495963</v>
      </c>
      <c r="N51" s="40">
        <v>8.0273766369161254E-2</v>
      </c>
      <c r="O51" s="40">
        <v>50.276586251001646</v>
      </c>
      <c r="P51" s="40">
        <v>6.1062140787441471E-3</v>
      </c>
      <c r="Q51" s="40">
        <v>52.960763841875234</v>
      </c>
      <c r="R51" s="40">
        <v>0.29598851460711029</v>
      </c>
      <c r="S51" s="40">
        <v>3.280603341684857E-5</v>
      </c>
      <c r="T51" s="40">
        <v>49047043.065204799</v>
      </c>
    </row>
    <row r="52" spans="2:20">
      <c r="B52" s="40">
        <v>1998</v>
      </c>
      <c r="C52" s="40">
        <v>1353.9564572418317</v>
      </c>
      <c r="D52" s="40">
        <v>78.852316742714976</v>
      </c>
      <c r="E52" s="40">
        <v>0.12504329151598606</v>
      </c>
      <c r="F52" s="40">
        <v>84.749234363894558</v>
      </c>
      <c r="G52" s="40">
        <v>75.519890676950183</v>
      </c>
      <c r="H52" s="40">
        <v>0.10588925472911548</v>
      </c>
      <c r="I52" s="40">
        <v>78.632350034865894</v>
      </c>
      <c r="J52" s="40">
        <v>0.11729672940844432</v>
      </c>
      <c r="K52" s="40">
        <v>154.61706991130762</v>
      </c>
      <c r="L52" s="40">
        <v>0.2689326819597001</v>
      </c>
      <c r="M52" s="40">
        <v>73.90313186044142</v>
      </c>
      <c r="N52" s="40">
        <v>7.642466550512747E-2</v>
      </c>
      <c r="O52" s="40">
        <v>50.095973341015608</v>
      </c>
      <c r="P52" s="40">
        <v>5.8618471991568003E-3</v>
      </c>
      <c r="Q52" s="40">
        <v>53.309253040949315</v>
      </c>
      <c r="R52" s="40">
        <v>0.3013253311522136</v>
      </c>
      <c r="S52" s="40">
        <v>3.4183788926870048E-5</v>
      </c>
      <c r="T52" s="40">
        <v>49239744.910623848</v>
      </c>
    </row>
    <row r="53" spans="2:20">
      <c r="B53" s="40">
        <v>1999</v>
      </c>
      <c r="C53" s="40">
        <v>1384.6047785149553</v>
      </c>
      <c r="D53" s="40">
        <v>79.0925088863995</v>
      </c>
      <c r="E53" s="40">
        <v>0.12646994188718402</v>
      </c>
      <c r="F53" s="40">
        <v>82.135675978826441</v>
      </c>
      <c r="G53" s="40">
        <v>75.975413976136139</v>
      </c>
      <c r="H53" s="40">
        <v>0.10552273680381352</v>
      </c>
      <c r="I53" s="40">
        <v>78.824238139397607</v>
      </c>
      <c r="J53" s="40">
        <v>0.11681841736119858</v>
      </c>
      <c r="K53" s="40">
        <v>156.90503142316868</v>
      </c>
      <c r="L53" s="40">
        <v>0.26674266104135663</v>
      </c>
      <c r="M53" s="40">
        <v>73.406417838936733</v>
      </c>
      <c r="N53" s="40">
        <v>7.2484014982502704E-2</v>
      </c>
      <c r="O53" s="40">
        <v>49.915360431029576</v>
      </c>
      <c r="P53" s="40">
        <v>5.6174803195694518E-3</v>
      </c>
      <c r="Q53" s="40">
        <v>53.678930068992564</v>
      </c>
      <c r="R53" s="40">
        <v>0.30677268284179593</v>
      </c>
      <c r="S53" s="40">
        <v>3.4730094865587426E-5</v>
      </c>
      <c r="T53" s="40">
        <v>49432446.756042838</v>
      </c>
    </row>
    <row r="54" spans="2:20">
      <c r="B54" s="40">
        <v>2000</v>
      </c>
      <c r="C54" s="40">
        <v>1133.9140979871981</v>
      </c>
      <c r="D54" s="40">
        <v>79.346269890745816</v>
      </c>
      <c r="E54" s="40">
        <v>0.12792601187882796</v>
      </c>
      <c r="F54" s="40">
        <v>71.1788409996865</v>
      </c>
      <c r="G54" s="40">
        <v>76.458471930446166</v>
      </c>
      <c r="H54" s="40">
        <v>0.10513279200575246</v>
      </c>
      <c r="I54" s="40">
        <v>79.038461808049931</v>
      </c>
      <c r="J54" s="40">
        <v>0.11660159590545927</v>
      </c>
      <c r="K54" s="40">
        <v>159.2943018323657</v>
      </c>
      <c r="L54" s="40">
        <v>0.26424419329549093</v>
      </c>
      <c r="M54" s="40">
        <v>72.888747358981917</v>
      </c>
      <c r="N54" s="40">
        <v>6.8451814801286939E-2</v>
      </c>
      <c r="O54" s="40">
        <v>49.734747521043545</v>
      </c>
      <c r="P54" s="40">
        <v>5.3731134399821051E-3</v>
      </c>
      <c r="Q54" s="40">
        <v>54.069794926004974</v>
      </c>
      <c r="R54" s="40">
        <v>0.31233056967585737</v>
      </c>
      <c r="S54" s="40">
        <v>3.8247461542797452E-5</v>
      </c>
      <c r="T54" s="40">
        <v>49625148.601461887</v>
      </c>
    </row>
    <row r="55" spans="2:20">
      <c r="B55" s="40">
        <v>2001</v>
      </c>
      <c r="C55" s="40">
        <v>1169.3904673624766</v>
      </c>
      <c r="D55" s="40">
        <v>79.613599755753938</v>
      </c>
      <c r="E55" s="40">
        <v>0.12941150149091787</v>
      </c>
      <c r="F55" s="40">
        <v>67.096932152351584</v>
      </c>
      <c r="G55" s="40">
        <v>76.969064539880279</v>
      </c>
      <c r="H55" s="40">
        <v>0.10471942033493239</v>
      </c>
      <c r="I55" s="40">
        <v>79.27502104082285</v>
      </c>
      <c r="J55" s="40">
        <v>0.11664626504122649</v>
      </c>
      <c r="K55" s="40">
        <v>161.78488113889875</v>
      </c>
      <c r="L55" s="40">
        <v>0.26143727872210265</v>
      </c>
      <c r="M55" s="40">
        <v>72.350120420576957</v>
      </c>
      <c r="N55" s="40">
        <v>6.4328064961480219E-2</v>
      </c>
      <c r="O55" s="40">
        <v>49.554134611057506</v>
      </c>
      <c r="P55" s="40">
        <v>5.1287465603947584E-3</v>
      </c>
      <c r="Q55" s="40">
        <v>54.481847611986552</v>
      </c>
      <c r="R55" s="40">
        <v>0.31799899165439793</v>
      </c>
      <c r="S55" s="40">
        <v>3.8744999112226288E-5</v>
      </c>
      <c r="T55" s="40">
        <v>49817850.446880877</v>
      </c>
    </row>
    <row r="56" spans="2:20">
      <c r="B56" s="40">
        <v>2002</v>
      </c>
      <c r="C56" s="40">
        <v>1143.7000172731857</v>
      </c>
      <c r="D56" s="40">
        <v>79.894498481423867</v>
      </c>
      <c r="E56" s="40">
        <v>0.13092641072345379</v>
      </c>
      <c r="F56" s="40">
        <v>63.11616145350888</v>
      </c>
      <c r="G56" s="40">
        <v>77.507191804438492</v>
      </c>
      <c r="H56" s="40">
        <v>0.10428262179135327</v>
      </c>
      <c r="I56" s="40">
        <v>79.533915837716393</v>
      </c>
      <c r="J56" s="40">
        <v>0.11695242476850015</v>
      </c>
      <c r="K56" s="40">
        <v>164.37676934276783</v>
      </c>
      <c r="L56" s="40">
        <v>0.25832191732119192</v>
      </c>
      <c r="M56" s="40">
        <v>71.790537023721853</v>
      </c>
      <c r="N56" s="40">
        <v>6.0112765463082508E-2</v>
      </c>
      <c r="O56" s="40">
        <v>49.373521701071489</v>
      </c>
      <c r="P56" s="40">
        <v>4.8843796808074099E-3</v>
      </c>
      <c r="Q56" s="40">
        <v>54.915088126937285</v>
      </c>
      <c r="R56" s="40">
        <v>0.3237779487774175</v>
      </c>
      <c r="S56" s="40">
        <v>4.3339497165348555E-5</v>
      </c>
      <c r="T56" s="40">
        <v>50010552.292299926</v>
      </c>
    </row>
    <row r="57" spans="2:20">
      <c r="B57" s="40">
        <v>2003</v>
      </c>
      <c r="C57" s="40">
        <v>1104.6126314879666</v>
      </c>
      <c r="D57" s="40">
        <v>80.188966067755601</v>
      </c>
      <c r="E57" s="40">
        <v>0.13247073957643568</v>
      </c>
      <c r="F57" s="40">
        <v>65.146524532594768</v>
      </c>
      <c r="G57" s="40">
        <v>78.072853724120762</v>
      </c>
      <c r="H57" s="40">
        <v>0.10382239637501506</v>
      </c>
      <c r="I57" s="40">
        <v>79.815146198730545</v>
      </c>
      <c r="J57" s="40">
        <v>0.11752007508728037</v>
      </c>
      <c r="K57" s="40">
        <v>167.06996644397287</v>
      </c>
      <c r="L57" s="40">
        <v>0.25489810909275867</v>
      </c>
      <c r="M57" s="40">
        <v>71.209997168416606</v>
      </c>
      <c r="N57" s="40">
        <v>5.5805916306093828E-2</v>
      </c>
      <c r="O57" s="40">
        <v>49.192908791085443</v>
      </c>
      <c r="P57" s="40">
        <v>4.6400128012200632E-3</v>
      </c>
      <c r="Q57" s="40">
        <v>55.369516470857185</v>
      </c>
      <c r="R57" s="40">
        <v>0.32966744104491619</v>
      </c>
      <c r="S57" s="40">
        <v>4.4047401191857446E-5</v>
      </c>
      <c r="T57" s="40">
        <v>50203254.137718916</v>
      </c>
    </row>
    <row r="58" spans="2:20">
      <c r="B58" s="40">
        <v>2004</v>
      </c>
      <c r="C58" s="40">
        <v>1053.6119453351598</v>
      </c>
      <c r="D58" s="40">
        <v>80.497002514749113</v>
      </c>
      <c r="E58" s="40">
        <v>0.13404448804986357</v>
      </c>
      <c r="F58" s="40">
        <v>68.812418287974509</v>
      </c>
      <c r="G58" s="40">
        <v>78.666050298927161</v>
      </c>
      <c r="H58" s="40">
        <v>0.10333874408591784</v>
      </c>
      <c r="I58" s="40">
        <v>80.118712123865294</v>
      </c>
      <c r="J58" s="40">
        <v>0.11834921599756697</v>
      </c>
      <c r="K58" s="40">
        <v>169.86447244251397</v>
      </c>
      <c r="L58" s="40">
        <v>0.25116585403680292</v>
      </c>
      <c r="M58" s="40">
        <v>70.608500854661244</v>
      </c>
      <c r="N58" s="40">
        <v>5.1407517490514171E-2</v>
      </c>
      <c r="O58" s="40">
        <v>49.012295881099412</v>
      </c>
      <c r="P58" s="40">
        <v>4.3956459216327164E-3</v>
      </c>
      <c r="Q58" s="40">
        <v>55.84513264374624</v>
      </c>
      <c r="R58" s="40">
        <v>0.33566746845689388</v>
      </c>
      <c r="S58" s="40">
        <v>4.4427878348285611E-5</v>
      </c>
      <c r="T58" s="40">
        <v>50395955.983137965</v>
      </c>
    </row>
    <row r="59" spans="2:20">
      <c r="B59" s="40">
        <v>2005</v>
      </c>
      <c r="C59" s="40">
        <v>985.76011902190953</v>
      </c>
      <c r="D59" s="40">
        <v>80.818607822404445</v>
      </c>
      <c r="E59" s="40">
        <v>0.13564765614373747</v>
      </c>
      <c r="F59" s="40">
        <v>66.049961956629431</v>
      </c>
      <c r="G59" s="40">
        <v>79.286781528857603</v>
      </c>
      <c r="H59" s="40">
        <v>0.10283166492406155</v>
      </c>
      <c r="I59" s="40">
        <v>80.444613613120666</v>
      </c>
      <c r="J59" s="40">
        <v>0.11943984749936015</v>
      </c>
      <c r="K59" s="40">
        <v>172.76028733839107</v>
      </c>
      <c r="L59" s="40">
        <v>0.24712515215332465</v>
      </c>
      <c r="M59" s="40">
        <v>69.98604808245571</v>
      </c>
      <c r="N59" s="40">
        <v>4.6917569016343502E-2</v>
      </c>
      <c r="O59" s="40">
        <v>48.831682971113381</v>
      </c>
      <c r="P59" s="40">
        <v>4.151279042045368E-3</v>
      </c>
      <c r="Q59" s="40">
        <v>56.341936645604463</v>
      </c>
      <c r="R59" s="40">
        <v>0.34177803101335075</v>
      </c>
      <c r="S59" s="40">
        <v>4.7719819744590447E-5</v>
      </c>
      <c r="T59" s="40">
        <v>50588657.828556955</v>
      </c>
    </row>
    <row r="60" spans="2:20">
      <c r="B60" s="40">
        <v>2006</v>
      </c>
      <c r="C60" s="40">
        <v>991.21670476847146</v>
      </c>
      <c r="D60" s="40">
        <v>81.153781990721569</v>
      </c>
      <c r="E60" s="40">
        <v>0.13728024385805734</v>
      </c>
      <c r="F60" s="40">
        <v>63.914613521892171</v>
      </c>
      <c r="G60" s="40">
        <v>79.935047413912159</v>
      </c>
      <c r="H60" s="40">
        <v>0.10230115888944621</v>
      </c>
      <c r="I60" s="40">
        <v>80.792850666496633</v>
      </c>
      <c r="J60" s="40">
        <v>0.12079196959265974</v>
      </c>
      <c r="K60" s="40">
        <v>175.75741113160416</v>
      </c>
      <c r="L60" s="40">
        <v>0.24277600344232386</v>
      </c>
      <c r="M60" s="40">
        <v>69.342638851800046</v>
      </c>
      <c r="N60" s="40">
        <v>4.2336070883581906E-2</v>
      </c>
      <c r="O60" s="40">
        <v>48.651070061127349</v>
      </c>
      <c r="P60" s="40">
        <v>3.9069121624580212E-3</v>
      </c>
      <c r="Q60" s="40">
        <v>56.85992847643184</v>
      </c>
      <c r="R60" s="40">
        <v>0.34799912871428662</v>
      </c>
      <c r="S60" s="40">
        <v>4.9558319714543511E-5</v>
      </c>
      <c r="T60" s="40">
        <v>50781359.673976004</v>
      </c>
    </row>
    <row r="61" spans="2:20">
      <c r="B61" s="40">
        <v>2007</v>
      </c>
      <c r="C61" s="40">
        <v>993.05444937547793</v>
      </c>
      <c r="D61" s="40">
        <v>81.502525019700499</v>
      </c>
      <c r="E61" s="40">
        <v>0.13894225119282322</v>
      </c>
      <c r="F61" s="40">
        <v>68.161896847508373</v>
      </c>
      <c r="G61" s="40">
        <v>80.610847954090787</v>
      </c>
      <c r="H61" s="40">
        <v>0.10174722598207186</v>
      </c>
      <c r="I61" s="40">
        <v>81.163423283993211</v>
      </c>
      <c r="J61" s="40">
        <v>0.1224055822774659</v>
      </c>
      <c r="K61" s="40">
        <v>178.85584382215328</v>
      </c>
      <c r="L61" s="40">
        <v>0.23811840790380057</v>
      </c>
      <c r="M61" s="40">
        <v>68.678273162694239</v>
      </c>
      <c r="N61" s="40">
        <v>3.7663023092229297E-2</v>
      </c>
      <c r="O61" s="40">
        <v>48.470457151141318</v>
      </c>
      <c r="P61" s="40">
        <v>3.6625452828706745E-3</v>
      </c>
      <c r="Q61" s="40">
        <v>57.399108136228385</v>
      </c>
      <c r="R61" s="40">
        <v>0.35433076155970167</v>
      </c>
      <c r="S61" s="40">
        <v>5.0842012760410416E-5</v>
      </c>
      <c r="T61" s="40">
        <v>50974061.519394994</v>
      </c>
    </row>
    <row r="62" spans="2:20">
      <c r="B62" s="40">
        <v>2008</v>
      </c>
      <c r="C62" s="40">
        <v>1013.3759757383215</v>
      </c>
      <c r="D62" s="40">
        <v>81.864836909341236</v>
      </c>
      <c r="E62" s="40">
        <v>0.14063367814803507</v>
      </c>
      <c r="F62" s="40">
        <v>62.8081126370625</v>
      </c>
      <c r="G62" s="40">
        <v>81.314183149393514</v>
      </c>
      <c r="H62" s="40">
        <v>0.10116986620193839</v>
      </c>
      <c r="I62" s="40">
        <v>81.556331465610413</v>
      </c>
      <c r="J62" s="40">
        <v>0.12428068555377847</v>
      </c>
      <c r="K62" s="40">
        <v>182.05558541003845</v>
      </c>
      <c r="L62" s="40">
        <v>0.23315236553775476</v>
      </c>
      <c r="M62" s="40">
        <v>67.992951015138303</v>
      </c>
      <c r="N62" s="40">
        <v>3.2898425642285734E-2</v>
      </c>
      <c r="O62" s="40">
        <v>48.289844241155279</v>
      </c>
      <c r="P62" s="40">
        <v>3.418178403283326E-3</v>
      </c>
      <c r="Q62" s="40">
        <v>57.959475624994091</v>
      </c>
      <c r="R62" s="40">
        <v>0.36077292954959572</v>
      </c>
      <c r="S62" s="40">
        <v>4.6056122287344558E-5</v>
      </c>
      <c r="T62" s="40">
        <v>51166763.364814043</v>
      </c>
    </row>
    <row r="63" spans="2:20">
      <c r="B63" s="40">
        <v>2009</v>
      </c>
      <c r="C63" s="40">
        <v>949.14179386821036</v>
      </c>
      <c r="D63" s="40">
        <v>82.240717659643764</v>
      </c>
      <c r="E63" s="40">
        <v>0.14235452472369289</v>
      </c>
      <c r="F63" s="40">
        <v>60.93023796811071</v>
      </c>
      <c r="G63" s="40">
        <v>82.045052999820314</v>
      </c>
      <c r="H63" s="40">
        <v>0.10056907954904591</v>
      </c>
      <c r="I63" s="40">
        <v>81.97157521134821</v>
      </c>
      <c r="J63" s="40">
        <v>0.12641727942159758</v>
      </c>
      <c r="K63" s="40">
        <v>185.35663589525959</v>
      </c>
      <c r="L63" s="40">
        <v>0.22787787634418655</v>
      </c>
      <c r="M63" s="40">
        <v>67.286672409132223</v>
      </c>
      <c r="N63" s="40">
        <v>2.8042278533751186E-2</v>
      </c>
      <c r="O63" s="40">
        <v>48.109231331169248</v>
      </c>
      <c r="P63" s="40">
        <v>3.1738115236959793E-3</v>
      </c>
      <c r="Q63" s="40">
        <v>58.541030942728959</v>
      </c>
      <c r="R63" s="40">
        <v>0.36732563268396889</v>
      </c>
      <c r="S63" s="40">
        <v>3.9934881732878192E-5</v>
      </c>
      <c r="T63" s="40">
        <v>51359465.210233033</v>
      </c>
    </row>
    <row r="64" spans="2:20">
      <c r="B64" s="40">
        <v>2010</v>
      </c>
      <c r="C64" s="40">
        <v>1097.460071711922</v>
      </c>
      <c r="D64" s="40">
        <v>82.630167270608098</v>
      </c>
      <c r="E64" s="40">
        <v>0.14410479091979672</v>
      </c>
      <c r="F64" s="40">
        <v>51.965813206346937</v>
      </c>
      <c r="G64" s="40">
        <v>82.803457505371199</v>
      </c>
      <c r="H64" s="40">
        <v>9.9944866023394377E-2</v>
      </c>
      <c r="I64" s="40">
        <v>82.409154521206645</v>
      </c>
      <c r="J64" s="40">
        <v>0.12881536388092318</v>
      </c>
      <c r="K64" s="40">
        <v>188.75899527781672</v>
      </c>
      <c r="L64" s="40">
        <v>0.22229494032309571</v>
      </c>
      <c r="M64" s="40">
        <v>66.559437344676013</v>
      </c>
      <c r="N64" s="40">
        <v>2.3094581766625655E-2</v>
      </c>
      <c r="O64" s="40">
        <v>47.928618421183216</v>
      </c>
      <c r="P64" s="40">
        <v>2.9294446441086325E-3</v>
      </c>
      <c r="Q64" s="40">
        <v>59.143774089432981</v>
      </c>
      <c r="R64" s="40">
        <v>0.37398887096282118</v>
      </c>
      <c r="S64" s="40">
        <v>3.9836498890428009E-5</v>
      </c>
      <c r="T64" s="40">
        <v>51552167.055652022</v>
      </c>
    </row>
    <row r="65" spans="1:20">
      <c r="B65" s="40">
        <v>2011</v>
      </c>
      <c r="C65" s="40">
        <v>873.25839871599771</v>
      </c>
      <c r="D65" s="40">
        <v>83.033185742234224</v>
      </c>
      <c r="E65" s="40">
        <v>0.14588447673634655</v>
      </c>
      <c r="F65" s="40">
        <v>55.150012420277719</v>
      </c>
      <c r="G65" s="40">
        <v>83.589396666046184</v>
      </c>
      <c r="H65" s="40">
        <v>9.9297225624983776E-2</v>
      </c>
      <c r="I65" s="40">
        <v>82.869069395185647</v>
      </c>
      <c r="J65" s="40">
        <v>0.13147493893175521</v>
      </c>
      <c r="K65" s="40">
        <v>192.26266355770994</v>
      </c>
      <c r="L65" s="40">
        <v>0.21640355747448237</v>
      </c>
      <c r="M65" s="40">
        <v>65.811245821769631</v>
      </c>
      <c r="N65" s="40">
        <v>1.8055335340909112E-2</v>
      </c>
      <c r="O65" s="40">
        <v>47.748005511197185</v>
      </c>
      <c r="P65" s="40">
        <v>2.6850777645212841E-3</v>
      </c>
      <c r="Q65" s="40">
        <v>59.767705065106178</v>
      </c>
      <c r="R65" s="40">
        <v>0.38076264438615248</v>
      </c>
      <c r="S65" s="40">
        <v>3.9954723643852974E-5</v>
      </c>
      <c r="T65" s="40">
        <v>51744868.901071072</v>
      </c>
    </row>
    <row r="66" spans="1:20">
      <c r="B66" s="40">
        <v>2012</v>
      </c>
      <c r="C66" s="40">
        <v>1040.8700783327581</v>
      </c>
      <c r="D66" s="40">
        <v>83.44977307452217</v>
      </c>
      <c r="E66" s="40">
        <v>0.1476935821733423</v>
      </c>
      <c r="F66" s="40">
        <v>56.421916803308285</v>
      </c>
      <c r="G66" s="40">
        <v>84.402870481845255</v>
      </c>
      <c r="H66" s="40">
        <v>9.8626158353814136E-2</v>
      </c>
      <c r="I66" s="40">
        <v>83.351319833285274</v>
      </c>
      <c r="J66" s="40">
        <v>0.13439600457409373</v>
      </c>
      <c r="K66" s="40">
        <v>195.8676407349391</v>
      </c>
      <c r="L66" s="40">
        <v>0.21020372779834662</v>
      </c>
      <c r="M66" s="40">
        <v>65.042097840413135</v>
      </c>
      <c r="N66" s="40">
        <v>1.2924539256601641E-2</v>
      </c>
      <c r="O66" s="40">
        <v>47.567392601211154</v>
      </c>
      <c r="P66" s="40">
        <v>2.4407108849339373E-3</v>
      </c>
      <c r="Q66" s="40">
        <v>60.412823869748529</v>
      </c>
      <c r="R66" s="40">
        <v>0.38764695295396295</v>
      </c>
      <c r="S66" s="40">
        <v>3.9444894135929058E-5</v>
      </c>
      <c r="T66" s="40">
        <v>51937570.746490061</v>
      </c>
    </row>
    <row r="67" spans="1:20">
      <c r="B67" s="40">
        <v>2013</v>
      </c>
      <c r="C67" s="40">
        <v>1199.8123229632165</v>
      </c>
      <c r="D67" s="40">
        <v>83.879929267471894</v>
      </c>
      <c r="E67" s="40">
        <v>0.14953210723078414</v>
      </c>
      <c r="F67" s="40">
        <v>52.556518551220918</v>
      </c>
      <c r="G67" s="40">
        <v>85.243878952768398</v>
      </c>
      <c r="H67" s="40">
        <v>9.7931664209885458E-2</v>
      </c>
      <c r="I67" s="40">
        <v>83.85590583550551</v>
      </c>
      <c r="J67" s="40">
        <v>0.13757856080793873</v>
      </c>
      <c r="K67" s="40">
        <v>199.57392680950426</v>
      </c>
      <c r="L67" s="40">
        <v>0.20369545129468836</v>
      </c>
      <c r="M67" s="40">
        <v>64.25199340060648</v>
      </c>
      <c r="N67" s="40">
        <v>7.7021935137031594E-3</v>
      </c>
      <c r="O67" s="40">
        <v>47.386779691225115</v>
      </c>
      <c r="P67" s="40">
        <v>2.1963440053465906E-3</v>
      </c>
      <c r="Q67" s="40">
        <v>61.079130503360048</v>
      </c>
      <c r="R67" s="40">
        <v>0.39464179666625232</v>
      </c>
      <c r="S67" s="40">
        <v>3.9944730879619205E-5</v>
      </c>
      <c r="T67" s="40">
        <v>52130272.591909111</v>
      </c>
    </row>
    <row r="68" spans="1:20">
      <c r="B68" s="40">
        <v>2014</v>
      </c>
      <c r="C68" s="40">
        <v>1321.7376581060607</v>
      </c>
      <c r="D68" s="40">
        <v>84.323654321083424</v>
      </c>
      <c r="E68" s="40">
        <v>0.15140005190867195</v>
      </c>
      <c r="F68" s="40">
        <v>54.171664316823367</v>
      </c>
      <c r="G68" s="40">
        <v>86.112422078815655</v>
      </c>
      <c r="H68" s="40">
        <v>9.7213743193197713E-2</v>
      </c>
      <c r="I68" s="40">
        <v>84.382827401846356</v>
      </c>
      <c r="J68" s="40">
        <v>0.14102260763329022</v>
      </c>
      <c r="K68" s="40">
        <v>203.3815217814055</v>
      </c>
      <c r="L68" s="40">
        <v>0.19687872796350747</v>
      </c>
      <c r="M68" s="40">
        <v>63.440932502349689</v>
      </c>
      <c r="N68" s="40">
        <v>2.3882981122137215E-3</v>
      </c>
      <c r="O68" s="40">
        <v>47.206166781239084</v>
      </c>
      <c r="P68" s="40">
        <v>1.9519771257592439E-3</v>
      </c>
      <c r="Q68" s="40">
        <v>61.766624965940707</v>
      </c>
      <c r="R68" s="40">
        <v>0.40174717552302092</v>
      </c>
      <c r="S68" s="40">
        <v>4.1564020727732143E-5</v>
      </c>
      <c r="T68" s="40">
        <v>52322974.4373281</v>
      </c>
    </row>
    <row r="74" spans="1:20" ht="43.5" customHeight="1">
      <c r="A74" s="33" t="s">
        <v>180</v>
      </c>
      <c r="B74" s="33"/>
      <c r="C74" s="33"/>
      <c r="D74" s="78" t="s">
        <v>5</v>
      </c>
      <c r="E74" s="78"/>
      <c r="F74" s="65"/>
      <c r="G74" s="78" t="s">
        <v>6</v>
      </c>
      <c r="H74" s="78"/>
      <c r="I74" s="78" t="s">
        <v>7</v>
      </c>
      <c r="J74" s="78"/>
      <c r="K74" s="78" t="s">
        <v>8</v>
      </c>
      <c r="L74" s="78"/>
      <c r="M74" s="78" t="s">
        <v>9</v>
      </c>
      <c r="N74" s="78"/>
      <c r="O74" s="78" t="s">
        <v>10</v>
      </c>
      <c r="P74" s="78"/>
      <c r="Q74" s="78" t="s">
        <v>11</v>
      </c>
      <c r="R74" s="78"/>
      <c r="S74" s="33"/>
      <c r="T74" s="33"/>
    </row>
    <row r="75" spans="1:20" ht="62.4">
      <c r="A75" s="33"/>
      <c r="B75" s="32" t="s">
        <v>181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20">
      <c r="A76" s="33"/>
      <c r="B76" s="33" t="s">
        <v>0</v>
      </c>
      <c r="C76" s="33" t="s">
        <v>178</v>
      </c>
      <c r="D76" s="33" t="s">
        <v>1</v>
      </c>
      <c r="E76" s="33" t="s">
        <v>2</v>
      </c>
      <c r="F76" s="33" t="s">
        <v>179</v>
      </c>
      <c r="G76" s="33" t="s">
        <v>1</v>
      </c>
      <c r="H76" s="33" t="s">
        <v>2</v>
      </c>
      <c r="I76" s="33" t="s">
        <v>1</v>
      </c>
      <c r="J76" s="33" t="s">
        <v>2</v>
      </c>
      <c r="K76" s="33" t="s">
        <v>1</v>
      </c>
      <c r="L76" s="33" t="s">
        <v>2</v>
      </c>
      <c r="M76" s="33" t="s">
        <v>1</v>
      </c>
      <c r="N76" s="33" t="s">
        <v>2</v>
      </c>
      <c r="O76" s="33" t="s">
        <v>1</v>
      </c>
      <c r="P76" s="33" t="s">
        <v>2</v>
      </c>
      <c r="Q76" s="33" t="s">
        <v>1</v>
      </c>
      <c r="R76" s="33" t="s">
        <v>2</v>
      </c>
      <c r="S76" s="33" t="s">
        <v>3</v>
      </c>
      <c r="T76" s="33" t="s">
        <v>4</v>
      </c>
    </row>
    <row r="77" spans="1:20">
      <c r="A77" s="33"/>
      <c r="B77" s="33">
        <v>1950</v>
      </c>
      <c r="C77" s="40">
        <v>3.0735424732984816E-2</v>
      </c>
      <c r="D77" s="40">
        <v>-5.0864853337536419E-3</v>
      </c>
      <c r="E77" s="40">
        <v>-1.6355373231357681E-4</v>
      </c>
      <c r="F77" s="40">
        <v>-4.5488786724016666E-3</v>
      </c>
      <c r="G77" s="40">
        <v>-1.0333699400466224E-2</v>
      </c>
      <c r="H77" s="40">
        <v>8.1786857460058125E-3</v>
      </c>
      <c r="I77" s="40">
        <v>-9.3880249409454049E-3</v>
      </c>
      <c r="J77" s="40">
        <v>-2.9251496258517709E-2</v>
      </c>
      <c r="K77" s="40">
        <v>-1.6192873546247832E-2</v>
      </c>
      <c r="L77" s="40">
        <v>0.12400513805244975</v>
      </c>
      <c r="M77" s="40">
        <v>7.2787931588663129E-3</v>
      </c>
      <c r="N77" s="40">
        <v>3.4590227694689469E-3</v>
      </c>
      <c r="O77" s="40">
        <v>-3.0687436108120477E-3</v>
      </c>
      <c r="P77" s="40">
        <v>-1.3795625482212222E-2</v>
      </c>
      <c r="Q77" s="40">
        <v>-1.0992738068695386E-2</v>
      </c>
      <c r="R77" s="40">
        <v>1.8330273783828842E-4</v>
      </c>
      <c r="S77" s="40">
        <v>7.2772878337160193E-3</v>
      </c>
      <c r="T77" s="40">
        <v>4.8303916153337647E-3</v>
      </c>
    </row>
    <row r="78" spans="1:20">
      <c r="A78" s="33"/>
      <c r="B78" s="33">
        <v>1951</v>
      </c>
      <c r="C78" s="40">
        <v>2.9448415608841403E-2</v>
      </c>
      <c r="D78" s="40">
        <v>-4.9487378315455667E-3</v>
      </c>
      <c r="E78" s="40">
        <v>1.5913985442866238E-4</v>
      </c>
      <c r="F78" s="40">
        <v>-3.4570654150330248E-2</v>
      </c>
      <c r="G78" s="40">
        <v>-1.0118255597090111E-2</v>
      </c>
      <c r="H78" s="40">
        <v>7.8700782064370818E-3</v>
      </c>
      <c r="I78" s="40">
        <v>-9.2413810952944701E-3</v>
      </c>
      <c r="J78" s="40">
        <v>-2.9531326273634539E-2</v>
      </c>
      <c r="K78" s="40">
        <v>-1.5831360743767259E-2</v>
      </c>
      <c r="L78" s="40">
        <v>0.74877848412270676</v>
      </c>
      <c r="M78" s="40">
        <v>6.9415389086845249E-3</v>
      </c>
      <c r="N78" s="40">
        <v>2.8691815608167573E-3</v>
      </c>
      <c r="O78" s="40">
        <v>-3.0781897935094286E-3</v>
      </c>
      <c r="P78" s="40">
        <v>-1.3988610213243153E-2</v>
      </c>
      <c r="Q78" s="40">
        <v>-1.0760751646271258E-2</v>
      </c>
      <c r="R78" s="40">
        <v>8.3375071952821822E-4</v>
      </c>
      <c r="S78" s="40">
        <v>2.3314423496330172E-2</v>
      </c>
      <c r="T78" s="40">
        <v>4.8071710516610173E-3</v>
      </c>
    </row>
    <row r="79" spans="1:20">
      <c r="A79" s="33"/>
      <c r="B79" s="33">
        <v>1952</v>
      </c>
      <c r="C79" s="40">
        <v>2.8245827804081365E-2</v>
      </c>
      <c r="D79" s="40">
        <v>-4.8088081077506655E-3</v>
      </c>
      <c r="E79" s="40">
        <v>4.8167943851782502E-4</v>
      </c>
      <c r="F79" s="40">
        <v>0.19047439618817558</v>
      </c>
      <c r="G79" s="40">
        <v>-9.8951209970071959E-3</v>
      </c>
      <c r="H79" s="40">
        <v>7.5681908196484331E-3</v>
      </c>
      <c r="I79" s="40">
        <v>-9.0898149565406539E-3</v>
      </c>
      <c r="J79" s="40">
        <v>-2.9810151313238564E-2</v>
      </c>
      <c r="K79" s="40">
        <v>-1.5448205516206917E-2</v>
      </c>
      <c r="L79" s="40">
        <v>0.41486715995410606</v>
      </c>
      <c r="M79" s="40">
        <v>6.6109052498100913E-3</v>
      </c>
      <c r="N79" s="40">
        <v>2.2843735950537091E-3</v>
      </c>
      <c r="O79" s="40">
        <v>-3.0876943101484059E-3</v>
      </c>
      <c r="P79" s="40">
        <v>-1.4187070900268302E-2</v>
      </c>
      <c r="Q79" s="40">
        <v>-1.0519888880072626E-2</v>
      </c>
      <c r="R79" s="40">
        <v>1.4825737483405721E-3</v>
      </c>
      <c r="S79" s="40">
        <v>-1.7950915430727501E-3</v>
      </c>
      <c r="T79" s="40">
        <v>4.7841726712113874E-3</v>
      </c>
    </row>
    <row r="80" spans="1:20">
      <c r="A80" s="33"/>
      <c r="B80" s="33">
        <v>1953</v>
      </c>
      <c r="C80" s="40">
        <v>2.7119373416294605E-2</v>
      </c>
      <c r="D80" s="40">
        <v>-4.6667332198482127E-3</v>
      </c>
      <c r="E80" s="40">
        <v>8.0375324049489986E-4</v>
      </c>
      <c r="F80" s="40">
        <v>0.24710490086423284</v>
      </c>
      <c r="G80" s="40">
        <v>-9.664280903928622E-3</v>
      </c>
      <c r="H80" s="40">
        <v>7.2726527078713788E-3</v>
      </c>
      <c r="I80" s="40">
        <v>-8.9332979068921462E-3</v>
      </c>
      <c r="J80" s="40">
        <v>-3.0087351563323206E-2</v>
      </c>
      <c r="K80" s="40">
        <v>-1.504310716106822E-2</v>
      </c>
      <c r="L80" s="40">
        <v>0.28597665709421105</v>
      </c>
      <c r="M80" s="40">
        <v>6.2864792424054553E-3</v>
      </c>
      <c r="N80" s="40">
        <v>1.7035489607055052E-3</v>
      </c>
      <c r="O80" s="40">
        <v>-3.0972577027558231E-3</v>
      </c>
      <c r="P80" s="40">
        <v>-1.4391243972643479E-2</v>
      </c>
      <c r="Q80" s="40">
        <v>-1.0270121847764168E-2</v>
      </c>
      <c r="R80" s="40">
        <v>2.1285150816221289E-3</v>
      </c>
      <c r="S80" s="40">
        <v>4.002161691250198E-2</v>
      </c>
      <c r="T80" s="40">
        <v>4.7613933002673137E-3</v>
      </c>
    </row>
    <row r="81" spans="1:20">
      <c r="A81" s="33"/>
      <c r="B81" s="33">
        <v>1954</v>
      </c>
      <c r="C81" s="40">
        <v>2.6061809957646179E-2</v>
      </c>
      <c r="D81" s="40">
        <v>-4.5225530770474321E-3</v>
      </c>
      <c r="E81" s="40">
        <v>1.1250509805791386E-3</v>
      </c>
      <c r="F81" s="40">
        <v>6.5261465258128815E-2</v>
      </c>
      <c r="G81" s="40">
        <v>-9.4257353417933967E-3</v>
      </c>
      <c r="H81" s="40">
        <v>6.983113123251593E-3</v>
      </c>
      <c r="I81" s="40">
        <v>-8.7718074259271472E-3</v>
      </c>
      <c r="J81" s="40">
        <v>-3.036223503936088E-2</v>
      </c>
      <c r="K81" s="40">
        <v>-1.4615831669358028E-2</v>
      </c>
      <c r="L81" s="40">
        <v>0.21698542489616729</v>
      </c>
      <c r="M81" s="40">
        <v>5.9678691689194034E-3</v>
      </c>
      <c r="N81" s="40">
        <v>1.125681065243276E-3</v>
      </c>
      <c r="O81" s="40">
        <v>-3.1068805200947934E-3</v>
      </c>
      <c r="P81" s="40">
        <v>-1.4601379669451586E-2</v>
      </c>
      <c r="Q81" s="40">
        <v>-1.0011440839517476E-2</v>
      </c>
      <c r="R81" s="40">
        <v>2.7703365811764451E-3</v>
      </c>
      <c r="S81" s="40">
        <v>3.5811423378792263E-2</v>
      </c>
      <c r="T81" s="40">
        <v>4.7388298252589167E-3</v>
      </c>
    </row>
    <row r="82" spans="1:20">
      <c r="A82" s="33"/>
      <c r="B82" s="33">
        <v>1955</v>
      </c>
      <c r="C82" s="40">
        <v>2.5066780414311589E-2</v>
      </c>
      <c r="D82" s="40">
        <v>-4.3763104422039796E-3</v>
      </c>
      <c r="E82" s="40">
        <v>1.4452648717992263E-3</v>
      </c>
      <c r="F82" s="40">
        <v>-0.12361742302498181</v>
      </c>
      <c r="G82" s="40">
        <v>-9.1794997917156208E-3</v>
      </c>
      <c r="H82" s="40">
        <v>6.6992398852259265E-3</v>
      </c>
      <c r="I82" s="40">
        <v>-8.605327426164211E-3</v>
      </c>
      <c r="J82" s="40">
        <v>-3.0634030555018912E-2</v>
      </c>
      <c r="K82" s="40">
        <v>-1.4166218547256564E-2</v>
      </c>
      <c r="L82" s="40">
        <v>0.17387903578319236</v>
      </c>
      <c r="M82" s="40">
        <v>5.6547027686418266E-3</v>
      </c>
      <c r="N82" s="40">
        <v>5.4976049948618293E-4</v>
      </c>
      <c r="O82" s="40">
        <v>-3.1165633177693631E-3</v>
      </c>
      <c r="P82" s="40">
        <v>-1.4817743062735629E-2</v>
      </c>
      <c r="Q82" s="40">
        <v>-9.7438553643224273E-3</v>
      </c>
      <c r="R82" s="40">
        <v>3.40682653112324E-3</v>
      </c>
      <c r="S82" s="40">
        <v>3.6811973999883549E-2</v>
      </c>
      <c r="T82" s="40">
        <v>4.7164791913690048E-3</v>
      </c>
    </row>
    <row r="83" spans="1:20">
      <c r="A83" s="33"/>
      <c r="B83" s="33">
        <v>1956</v>
      </c>
      <c r="C83" s="40">
        <v>2.412868179846572E-2</v>
      </c>
      <c r="D83" s="40">
        <v>-4.2280509266377671E-3</v>
      </c>
      <c r="E83" s="40">
        <v>1.7640905963442466E-3</v>
      </c>
      <c r="F83" s="40">
        <v>-9.1386333795441602E-2</v>
      </c>
      <c r="G83" s="40">
        <v>-8.9256058946472032E-3</v>
      </c>
      <c r="H83" s="40">
        <v>6.4207179500978028E-3</v>
      </c>
      <c r="I83" s="40">
        <v>-8.433848583441924E-3</v>
      </c>
      <c r="J83" s="40">
        <v>-3.0901880119037637E-2</v>
      </c>
      <c r="K83" s="40">
        <v>-1.3694187540886665E-2</v>
      </c>
      <c r="L83" s="40">
        <v>0.14433944038501753</v>
      </c>
      <c r="M83" s="40">
        <v>5.3466256185807672E-3</v>
      </c>
      <c r="N83" s="40">
        <v>-2.5210887214697435E-5</v>
      </c>
      <c r="O83" s="40">
        <v>-3.1263066583320865E-3</v>
      </c>
      <c r="P83" s="40">
        <v>-1.5040615173084308E-2</v>
      </c>
      <c r="Q83" s="40">
        <v>-9.4673951133560832E-3</v>
      </c>
      <c r="R83" s="40">
        <v>4.0368071022537227E-3</v>
      </c>
      <c r="S83" s="40">
        <v>3.3800993250233211E-2</v>
      </c>
      <c r="T83" s="40">
        <v>4.6943384011303027E-3</v>
      </c>
    </row>
    <row r="84" spans="1:20">
      <c r="A84" s="33"/>
      <c r="B84" s="33">
        <v>1957</v>
      </c>
      <c r="C84" s="40">
        <v>2.3242556436864986E-2</v>
      </c>
      <c r="D84" s="40">
        <v>-4.0778229776342713E-3</v>
      </c>
      <c r="E84" s="40">
        <v>2.0812282586822914E-3</v>
      </c>
      <c r="F84" s="40">
        <v>-3.0680435712478617E-2</v>
      </c>
      <c r="G84" s="40">
        <v>-8.6641021123769566E-3</v>
      </c>
      <c r="H84" s="40">
        <v>6.147248099348036E-3</v>
      </c>
      <c r="I84" s="40">
        <v>-8.2573686600608473E-3</v>
      </c>
      <c r="J84" s="40">
        <v>-3.1164830739110638E-2</v>
      </c>
      <c r="K84" s="40">
        <v>-1.3199745157630083E-2</v>
      </c>
      <c r="L84" s="40">
        <v>0.12280347870158494</v>
      </c>
      <c r="M84" s="40">
        <v>5.0432996451365269E-3</v>
      </c>
      <c r="N84" s="40">
        <v>-6.0022577466669778E-4</v>
      </c>
      <c r="O84" s="40">
        <v>-3.1361111113912847E-3</v>
      </c>
      <c r="P84" s="40">
        <v>-1.527029418744047E-2</v>
      </c>
      <c r="Q84" s="40">
        <v>-9.1821108696971288E-3</v>
      </c>
      <c r="R84" s="40">
        <v>4.6591413685896123E-3</v>
      </c>
      <c r="S84" s="40">
        <v>2.7022744629916041E-2</v>
      </c>
      <c r="T84" s="40">
        <v>4.6724045131090776E-3</v>
      </c>
    </row>
    <row r="85" spans="1:20">
      <c r="A85" s="33"/>
      <c r="B85" s="33">
        <v>1958</v>
      </c>
      <c r="C85" s="40">
        <v>2.2404001538178991E-2</v>
      </c>
      <c r="D85" s="40">
        <v>-3.9256778584547836E-3</v>
      </c>
      <c r="E85" s="40">
        <v>2.3963833092521753E-3</v>
      </c>
      <c r="F85" s="40">
        <v>-0.12566149308145216</v>
      </c>
      <c r="G85" s="40">
        <v>-8.3950543392977278E-3</v>
      </c>
      <c r="H85" s="40">
        <v>5.8785457347424698E-3</v>
      </c>
      <c r="I85" s="40">
        <v>-8.0758928185470005E-3</v>
      </c>
      <c r="J85" s="40">
        <v>-3.1421825617980875E-2</v>
      </c>
      <c r="K85" s="40">
        <v>-1.2682990868212016E-2</v>
      </c>
      <c r="L85" s="40">
        <v>0.10638614255536273</v>
      </c>
      <c r="M85" s="40">
        <v>4.7444017527760209E-3</v>
      </c>
      <c r="N85" s="40">
        <v>-1.1762770931613691E-3</v>
      </c>
      <c r="O85" s="40">
        <v>-3.1459772537245517E-3</v>
      </c>
      <c r="P85" s="40">
        <v>-1.5507096790228624E-2</v>
      </c>
      <c r="Q85" s="40">
        <v>-8.8880753533405101E-3</v>
      </c>
      <c r="R85" s="40">
        <v>5.2727397919094983E-3</v>
      </c>
      <c r="S85" s="40">
        <v>1.7494962239081386E-2</v>
      </c>
      <c r="T85" s="40">
        <v>4.6506746405792611E-3</v>
      </c>
    </row>
    <row r="86" spans="1:20">
      <c r="A86" s="33"/>
      <c r="B86" s="33">
        <v>1959</v>
      </c>
      <c r="C86" s="40">
        <v>2.1609093549326528E-2</v>
      </c>
      <c r="D86" s="40">
        <v>-3.7716696206784401E-3</v>
      </c>
      <c r="E86" s="40">
        <v>2.7092674328671779E-3</v>
      </c>
      <c r="F86" s="40">
        <v>-1.4009920771762267E-2</v>
      </c>
      <c r="G86" s="40">
        <v>-8.1185464572810957E-3</v>
      </c>
      <c r="H86" s="40">
        <v>5.614339769590521E-3</v>
      </c>
      <c r="I86" s="40">
        <v>-7.889433923798898E-3</v>
      </c>
      <c r="J86" s="40">
        <v>-3.1671694735750121E-2</v>
      </c>
      <c r="K86" s="40">
        <v>-1.2144122866182629E-2</v>
      </c>
      <c r="L86" s="40">
        <v>9.3440714930544733E-2</v>
      </c>
      <c r="M86" s="40">
        <v>4.4496225574111878E-3</v>
      </c>
      <c r="N86" s="40">
        <v>-1.7543637478423632E-3</v>
      </c>
      <c r="O86" s="40">
        <v>-3.1559056693900543E-3</v>
      </c>
      <c r="P86" s="40">
        <v>-1.5751359620303929E-2</v>
      </c>
      <c r="Q86" s="40">
        <v>-8.5853839902682149E-3</v>
      </c>
      <c r="R86" s="40">
        <v>5.8765661016701408E-3</v>
      </c>
      <c r="S86" s="40">
        <v>4.1102434051064847E-2</v>
      </c>
      <c r="T86" s="40">
        <v>4.6291459502785775E-3</v>
      </c>
    </row>
    <row r="87" spans="1:20">
      <c r="A87" s="33"/>
      <c r="B87" s="33">
        <v>1960</v>
      </c>
      <c r="C87" s="40">
        <v>2.0854324556611434E-2</v>
      </c>
      <c r="D87" s="40">
        <v>-3.6158550687701765E-3</v>
      </c>
      <c r="E87" s="40">
        <v>3.0195993963716855E-3</v>
      </c>
      <c r="F87" s="40">
        <v>6.1949619773766836E-3</v>
      </c>
      <c r="G87" s="40">
        <v>-7.834680825993607E-3</v>
      </c>
      <c r="H87" s="40">
        <v>5.3543716066829731E-3</v>
      </c>
      <c r="I87" s="40">
        <v>-7.6980128313247458E-3</v>
      </c>
      <c r="J87" s="40">
        <v>-3.1913144824150433E-2</v>
      </c>
      <c r="K87" s="40">
        <v>-1.1583443255950595E-2</v>
      </c>
      <c r="L87" s="40">
        <v>8.2958286352653371E-2</v>
      </c>
      <c r="M87" s="40">
        <v>4.1586652135078058E-3</v>
      </c>
      <c r="N87" s="40">
        <v>-2.3354964155569897E-3</v>
      </c>
      <c r="O87" s="40">
        <v>-3.16589694984141E-3</v>
      </c>
      <c r="P87" s="40">
        <v>-1.6003440867810061E-2</v>
      </c>
      <c r="Q87" s="40">
        <v>-8.2741555942638916E-3</v>
      </c>
      <c r="R87" s="40">
        <v>6.4696425107026731E-3</v>
      </c>
      <c r="S87" s="40">
        <v>6.5894343665594948E-2</v>
      </c>
      <c r="T87" s="40">
        <v>4.607815661154536E-3</v>
      </c>
    </row>
    <row r="88" spans="1:20">
      <c r="A88" s="33"/>
      <c r="B88" s="33">
        <v>1961</v>
      </c>
      <c r="C88" s="40">
        <v>2.0136548548026219E-2</v>
      </c>
      <c r="D88" s="40">
        <v>-3.4582937167609022E-3</v>
      </c>
      <c r="E88" s="40">
        <v>3.3271058505389755E-3</v>
      </c>
      <c r="F88" s="40">
        <v>-4.0048674691919063E-2</v>
      </c>
      <c r="G88" s="40">
        <v>-7.5435787010676991E-3</v>
      </c>
      <c r="H88" s="40">
        <v>5.0983941944221442E-3</v>
      </c>
      <c r="I88" s="40">
        <v>-7.5016586591974696E-3</v>
      </c>
      <c r="J88" s="40">
        <v>-3.2144748753902594E-2</v>
      </c>
      <c r="K88" s="40">
        <v>-1.1001362537668135E-2</v>
      </c>
      <c r="L88" s="40">
        <v>7.4286006009946615E-2</v>
      </c>
      <c r="M88" s="40">
        <v>3.8712443250918434E-3</v>
      </c>
      <c r="N88" s="40">
        <v>-2.9207034851621893E-3</v>
      </c>
      <c r="O88" s="40">
        <v>-3.1759516940473727E-3</v>
      </c>
      <c r="P88" s="40">
        <v>-1.6263722026885384E-2</v>
      </c>
      <c r="Q88" s="40">
        <v>-7.9545329502506527E-3</v>
      </c>
      <c r="R88" s="40">
        <v>7.0510542208475245E-3</v>
      </c>
      <c r="S88" s="40">
        <v>2.9778611929191713E-2</v>
      </c>
      <c r="T88" s="40">
        <v>4.5866810431900423E-3</v>
      </c>
    </row>
    <row r="89" spans="1:20">
      <c r="A89" s="33"/>
      <c r="B89" s="33">
        <v>1962</v>
      </c>
      <c r="C89" s="40">
        <v>1.9452935799590381E-2</v>
      </c>
      <c r="D89" s="40">
        <v>-3.2990477369954974E-3</v>
      </c>
      <c r="E89" s="40">
        <v>3.6315220816968566E-3</v>
      </c>
      <c r="F89" s="40">
        <v>2.4483012780876199E-2</v>
      </c>
      <c r="G89" s="40">
        <v>-7.2453805727322072E-3</v>
      </c>
      <c r="H89" s="40">
        <v>4.8461711535692188E-3</v>
      </c>
      <c r="I89" s="40">
        <v>-7.3004090413354228E-3</v>
      </c>
      <c r="J89" s="40">
        <v>-3.236493437600671E-2</v>
      </c>
      <c r="K89" s="40">
        <v>-1.0398403257481837E-2</v>
      </c>
      <c r="L89" s="40">
        <v>6.6982633337792433E-2</v>
      </c>
      <c r="M89" s="40">
        <v>3.5870849318158583E-3</v>
      </c>
      <c r="N89" s="40">
        <v>-3.5110372152594898E-3</v>
      </c>
      <c r="O89" s="40">
        <v>-3.1860705086087515E-3</v>
      </c>
      <c r="P89" s="40">
        <v>-1.6532609822251482E-2</v>
      </c>
      <c r="Q89" s="40">
        <v>-7.6266832881708773E-3</v>
      </c>
      <c r="R89" s="40">
        <v>7.6199531869114417E-3</v>
      </c>
      <c r="S89" s="40">
        <v>-5.6995539987574116E-4</v>
      </c>
      <c r="T89" s="40">
        <v>4.565739416214255E-3</v>
      </c>
    </row>
    <row r="90" spans="1:20">
      <c r="A90" s="33"/>
      <c r="B90" s="33">
        <v>1963</v>
      </c>
      <c r="C90" s="40">
        <v>1.8800933988462977E-2</v>
      </c>
      <c r="D90" s="40">
        <v>-3.1381819009176299E-3</v>
      </c>
      <c r="E90" s="40">
        <v>3.93259270911112E-3</v>
      </c>
      <c r="F90" s="40">
        <v>-7.5971921375731832E-2</v>
      </c>
      <c r="G90" s="40">
        <v>-6.9402464178104552E-3</v>
      </c>
      <c r="H90" s="40">
        <v>4.5974759677939242E-3</v>
      </c>
      <c r="I90" s="40">
        <v>-7.0943103596802885E-3</v>
      </c>
      <c r="J90" s="40">
        <v>-3.2571972882767627E-2</v>
      </c>
      <c r="K90" s="40">
        <v>-9.7752026953264824E-3</v>
      </c>
      <c r="L90" s="40">
        <v>6.0739160705952498E-2</v>
      </c>
      <c r="M90" s="40">
        <v>3.305921562140391E-3</v>
      </c>
      <c r="N90" s="40">
        <v>-4.1075801879361853E-3</v>
      </c>
      <c r="O90" s="40">
        <v>-3.1962540078835878E-3</v>
      </c>
      <c r="P90" s="40">
        <v>-1.6810538330148426E-2</v>
      </c>
      <c r="Q90" s="40">
        <v>-7.2907986368637998E-3</v>
      </c>
      <c r="R90" s="40">
        <v>8.175561121542026E-3</v>
      </c>
      <c r="S90" s="40">
        <v>4.4586394002512977E-2</v>
      </c>
      <c r="T90" s="40">
        <v>4.5449881487939735E-3</v>
      </c>
    </row>
    <row r="91" spans="1:20">
      <c r="A91" s="33"/>
      <c r="B91" s="33">
        <v>1964</v>
      </c>
      <c r="C91" s="40">
        <v>1.8178234900793819E-2</v>
      </c>
      <c r="D91" s="40">
        <v>-2.9757635119080964E-3</v>
      </c>
      <c r="E91" s="40">
        <v>4.230072324726269E-3</v>
      </c>
      <c r="F91" s="40">
        <v>0.15848545496562122</v>
      </c>
      <c r="G91" s="40">
        <v>-6.6283558584068047E-3</v>
      </c>
      <c r="H91" s="40">
        <v>4.3520912319137857E-3</v>
      </c>
      <c r="I91" s="40">
        <v>-6.8834179528514715E-3</v>
      </c>
      <c r="J91" s="40">
        <v>-3.276396678541952E-2</v>
      </c>
      <c r="K91" s="40">
        <v>-9.1325144699423173E-3</v>
      </c>
      <c r="L91" s="40">
        <v>5.5332683979477909E-2</v>
      </c>
      <c r="M91" s="40">
        <v>3.0274973464234837E-3</v>
      </c>
      <c r="N91" s="40">
        <v>-4.711452143431963E-3</v>
      </c>
      <c r="O91" s="40">
        <v>-3.2065028141074516E-3</v>
      </c>
      <c r="P91" s="40">
        <v>-1.7097971316885181E-2</v>
      </c>
      <c r="Q91" s="40">
        <v>-6.9470960480051509E-3</v>
      </c>
      <c r="R91" s="40">
        <v>8.7171717374775488E-3</v>
      </c>
      <c r="S91" s="40">
        <v>5.0153408205442319E-2</v>
      </c>
      <c r="T91" s="40">
        <v>4.5244246571078716E-3</v>
      </c>
    </row>
    <row r="92" spans="1:20">
      <c r="A92" s="33"/>
      <c r="B92" s="33">
        <v>1965</v>
      </c>
      <c r="C92" s="40">
        <v>1.7582745820407714E-2</v>
      </c>
      <c r="D92" s="40">
        <v>-2.8118623302263957E-3</v>
      </c>
      <c r="E92" s="40">
        <v>4.523726072449513E-3</v>
      </c>
      <c r="F92" s="40">
        <v>-6.9115287076888527E-4</v>
      </c>
      <c r="G92" s="40">
        <v>-6.3099082211242746E-3</v>
      </c>
      <c r="H92" s="40">
        <v>4.1098079523060292E-3</v>
      </c>
      <c r="I92" s="40">
        <v>-6.6677962988809436E-3</v>
      </c>
      <c r="J92" s="40">
        <v>-3.293883764347369E-2</v>
      </c>
      <c r="K92" s="40">
        <v>-8.4712089522524271E-3</v>
      </c>
      <c r="L92" s="40">
        <v>5.0598328495867068E-2</v>
      </c>
      <c r="M92" s="40">
        <v>2.7515631834075698E-3</v>
      </c>
      <c r="N92" s="40">
        <v>-5.3238172889550741E-3</v>
      </c>
      <c r="O92" s="40">
        <v>-3.2168175575242276E-3</v>
      </c>
      <c r="P92" s="40">
        <v>-1.7395404821500347E-2</v>
      </c>
      <c r="Q92" s="40">
        <v>-6.5958176809616581E-3</v>
      </c>
      <c r="R92" s="40">
        <v>9.2441522367114858E-3</v>
      </c>
      <c r="S92" s="40">
        <v>2.75597972096241E-2</v>
      </c>
      <c r="T92" s="40">
        <v>4.5040464038966525E-3</v>
      </c>
    </row>
    <row r="93" spans="1:20">
      <c r="A93" s="33"/>
      <c r="B93" s="33">
        <v>1966</v>
      </c>
      <c r="C93" s="40">
        <v>1.7012564842842113E-2</v>
      </c>
      <c r="D93" s="40">
        <v>-2.6465504901600572E-3</v>
      </c>
      <c r="E93" s="40">
        <v>4.8133301647886343E-3</v>
      </c>
      <c r="F93" s="40">
        <v>-2.1422500455572768E-2</v>
      </c>
      <c r="G93" s="40">
        <v>-5.9851224913142365E-3</v>
      </c>
      <c r="H93" s="40">
        <v>3.8704248945214343E-3</v>
      </c>
      <c r="I93" s="40">
        <v>-6.4475191696738406E-3</v>
      </c>
      <c r="J93" s="40">
        <v>-3.3094313727393014E-2</v>
      </c>
      <c r="K93" s="40">
        <v>-7.7922723938297815E-3</v>
      </c>
      <c r="L93" s="40">
        <v>4.6411487934760236E-2</v>
      </c>
      <c r="M93" s="40">
        <v>2.4778769541591297E-3</v>
      </c>
      <c r="N93" s="40">
        <v>-5.9458921854084381E-3</v>
      </c>
      <c r="O93" s="40">
        <v>-3.2271988765129088E-3</v>
      </c>
      <c r="P93" s="40">
        <v>-1.7703370012800018E-2</v>
      </c>
      <c r="Q93" s="40">
        <v>-6.2372307404181251E-3</v>
      </c>
      <c r="R93" s="40">
        <v>9.7559440681983575E-3</v>
      </c>
      <c r="S93" s="40">
        <v>2.4418388890541636E-2</v>
      </c>
      <c r="T93" s="40">
        <v>4.4838508973971706E-3</v>
      </c>
    </row>
    <row r="94" spans="1:20">
      <c r="A94" s="33"/>
      <c r="B94" s="33">
        <v>1967</v>
      </c>
      <c r="C94" s="40">
        <v>1.6465959506518114E-2</v>
      </c>
      <c r="D94" s="40">
        <v>-2.479902409497177E-3</v>
      </c>
      <c r="E94" s="40">
        <v>5.0986723352311348E-3</v>
      </c>
      <c r="F94" s="40">
        <v>-3.4687454964902492E-3</v>
      </c>
      <c r="G94" s="40">
        <v>-5.654237157616402E-3</v>
      </c>
      <c r="H94" s="40">
        <v>3.6337479735934022E-3</v>
      </c>
      <c r="I94" s="40">
        <v>-6.2226697549211517E-3</v>
      </c>
      <c r="J94" s="40">
        <v>-3.3227917852005913E-2</v>
      </c>
      <c r="K94" s="40">
        <v>-7.0968046967218156E-3</v>
      </c>
      <c r="L94" s="40">
        <v>4.2676209932562291E-2</v>
      </c>
      <c r="M94" s="40">
        <v>2.2062027780200637E-3</v>
      </c>
      <c r="N94" s="40">
        <v>-6.5789543288927617E-3</v>
      </c>
      <c r="O94" s="40">
        <v>-3.2376474177195349E-3</v>
      </c>
      <c r="P94" s="40">
        <v>-1.8022436355381092E-2</v>
      </c>
      <c r="Q94" s="40">
        <v>-5.8716272597929848E-3</v>
      </c>
      <c r="R94" s="40">
        <v>1.0252062986512442E-2</v>
      </c>
      <c r="S94" s="40">
        <v>3.6520827314362708E-2</v>
      </c>
      <c r="T94" s="40">
        <v>4.4638356903471997E-3</v>
      </c>
    </row>
    <row r="95" spans="1:20">
      <c r="A95" s="33"/>
      <c r="B95" s="33">
        <v>1968</v>
      </c>
      <c r="C95" s="40">
        <v>1.5941348226994393E-2</v>
      </c>
      <c r="D95" s="40">
        <v>-2.311994691511532E-3</v>
      </c>
      <c r="E95" s="40">
        <v>5.3795522254005993E-3</v>
      </c>
      <c r="F95" s="40">
        <v>-1.9312392527165968E-2</v>
      </c>
      <c r="G95" s="40">
        <v>-5.3175099429115533E-3</v>
      </c>
      <c r="H95" s="40">
        <v>3.3995896829658117E-3</v>
      </c>
      <c r="I95" s="40">
        <v>-5.9933407532806815E-3</v>
      </c>
      <c r="J95" s="40">
        <v>-3.3336955684237425E-2</v>
      </c>
      <c r="K95" s="40">
        <v>-6.3860157742256516E-3</v>
      </c>
      <c r="L95" s="40">
        <v>3.9317381218601254E-2</v>
      </c>
      <c r="M95" s="40">
        <v>1.936310305600231E-3</v>
      </c>
      <c r="N95" s="40">
        <v>-7.2243515600722268E-3</v>
      </c>
      <c r="O95" s="40">
        <v>-3.2481638361922709E-3</v>
      </c>
      <c r="P95" s="40">
        <v>-1.8353215124357659E-2</v>
      </c>
      <c r="Q95" s="40">
        <v>-5.4993237248269411E-3</v>
      </c>
      <c r="R95" s="40">
        <v>1.0732098453162689E-2</v>
      </c>
      <c r="S95" s="40">
        <v>4.3060342907286969E-2</v>
      </c>
      <c r="T95" s="40">
        <v>4.4439983789834854E-3</v>
      </c>
    </row>
    <row r="96" spans="1:20">
      <c r="A96" s="33"/>
      <c r="B96" s="33">
        <v>1969</v>
      </c>
      <c r="C96" s="40">
        <v>1.5437284117841319E-2</v>
      </c>
      <c r="D96" s="40">
        <v>-2.1429060196676512E-3</v>
      </c>
      <c r="E96" s="40">
        <v>5.6557817065790404E-3</v>
      </c>
      <c r="F96" s="40">
        <v>-0.16624037154061083</v>
      </c>
      <c r="G96" s="40">
        <v>-4.9752174188034629E-3</v>
      </c>
      <c r="H96" s="40">
        <v>3.1677685583156538E-3</v>
      </c>
      <c r="I96" s="40">
        <v>-5.7596344287871469E-3</v>
      </c>
      <c r="J96" s="40">
        <v>-3.3418504906140366E-2</v>
      </c>
      <c r="K96" s="40">
        <v>-5.6612204787900196E-3</v>
      </c>
      <c r="L96" s="40">
        <v>3.6275336617617518E-2</v>
      </c>
      <c r="M96" s="40">
        <v>1.6679740441849764E-3</v>
      </c>
      <c r="N96" s="40">
        <v>-7.8835124543011007E-3</v>
      </c>
      <c r="O96" s="40">
        <v>-3.2587487955179515E-3</v>
      </c>
      <c r="P96" s="40">
        <v>-1.8696363314417878E-2</v>
      </c>
      <c r="Q96" s="40">
        <v>-5.1206605332403798E-3</v>
      </c>
      <c r="R96" s="40">
        <v>1.1195712430031283E-2</v>
      </c>
      <c r="S96" s="40">
        <v>2.304356146378388E-2</v>
      </c>
      <c r="T96" s="40">
        <v>4.4243366020790612E-3</v>
      </c>
    </row>
    <row r="97" spans="1:20">
      <c r="A97" s="33"/>
      <c r="B97" s="33">
        <v>1970</v>
      </c>
      <c r="C97" s="40">
        <v>1.4952440844329364E-2</v>
      </c>
      <c r="D97" s="40">
        <v>-1.9727170452992359E-3</v>
      </c>
      <c r="E97" s="40">
        <v>5.9271851357892754E-3</v>
      </c>
      <c r="F97" s="40">
        <v>-0.11305893092125538</v>
      </c>
      <c r="G97" s="40">
        <v>-4.6276545017924818E-3</v>
      </c>
      <c r="H97" s="40">
        <v>2.9381086729026924E-3</v>
      </c>
      <c r="I97" s="40">
        <v>-5.521662630583994E-3</v>
      </c>
      <c r="J97" s="40">
        <v>-3.3469405703414307E-2</v>
      </c>
      <c r="K97" s="40">
        <v>-4.9238321024703199E-3</v>
      </c>
      <c r="L97" s="40">
        <v>3.3502057577673883E-2</v>
      </c>
      <c r="M97" s="40">
        <v>1.4009727113024725E-3</v>
      </c>
      <c r="N97" s="40">
        <v>-8.5579578696479055E-3</v>
      </c>
      <c r="O97" s="40">
        <v>-3.2694029679611017E-3</v>
      </c>
      <c r="P97" s="40">
        <v>-1.9052587995834373E-2</v>
      </c>
      <c r="Q97" s="40">
        <v>-4.7360012880334852E-3</v>
      </c>
      <c r="R97" s="40">
        <v>1.1642637620426699E-2</v>
      </c>
      <c r="S97" s="40">
        <v>5.8296830817651517E-2</v>
      </c>
      <c r="T97" s="40">
        <v>4.4048480400200787E-3</v>
      </c>
    </row>
    <row r="98" spans="1:20">
      <c r="A98" s="33"/>
      <c r="B98" s="33">
        <v>1971</v>
      </c>
      <c r="C98" s="40">
        <v>1.4485600221917333E-2</v>
      </c>
      <c r="D98" s="40">
        <v>-1.8015102685577649E-3</v>
      </c>
      <c r="E98" s="40">
        <v>6.1935995471555849E-3</v>
      </c>
      <c r="F98" s="40">
        <v>-2.3195527678855337E-2</v>
      </c>
      <c r="G98" s="40">
        <v>-4.2751338304796637E-3</v>
      </c>
      <c r="H98" s="40">
        <v>2.710439161340185E-3</v>
      </c>
      <c r="I98" s="40">
        <v>-5.2795467742725892E-3</v>
      </c>
      <c r="J98" s="40">
        <v>-3.348625315076429E-2</v>
      </c>
      <c r="K98" s="40">
        <v>-4.1753544864880695E-3</v>
      </c>
      <c r="L98" s="40">
        <v>3.0958438756616458E-2</v>
      </c>
      <c r="M98" s="40">
        <v>1.1350886124414678E-3</v>
      </c>
      <c r="N98" s="40">
        <v>-9.2493138595380262E-3</v>
      </c>
      <c r="O98" s="40">
        <v>-3.2801270346072098E-3</v>
      </c>
      <c r="P98" s="40">
        <v>-1.9422651178185861E-2</v>
      </c>
      <c r="Q98" s="40">
        <v>-4.345731923802258E-3</v>
      </c>
      <c r="R98" s="40">
        <v>1.2072675217713368E-2</v>
      </c>
      <c r="S98" s="40">
        <v>2.8665653626119329E-2</v>
      </c>
      <c r="T98" s="40">
        <v>4.3855304138732988E-3</v>
      </c>
    </row>
    <row r="99" spans="1:20">
      <c r="A99" s="33"/>
      <c r="B99" s="33">
        <v>1972</v>
      </c>
      <c r="C99" s="40">
        <v>1.4035641309430311E-2</v>
      </c>
      <c r="D99" s="40">
        <v>-1.6293699129635974E-3</v>
      </c>
      <c r="E99" s="40">
        <v>6.454874779787281E-3</v>
      </c>
      <c r="F99" s="40">
        <v>-0.1329685233145895</v>
      </c>
      <c r="G99" s="40">
        <v>-3.9179850243414773E-3</v>
      </c>
      <c r="H99" s="40">
        <v>2.4845937689578633E-3</v>
      </c>
      <c r="I99" s="40">
        <v>-5.033417783378488E-3</v>
      </c>
      <c r="J99" s="40">
        <v>-3.3465392177917885E-2</v>
      </c>
      <c r="K99" s="40">
        <v>-3.417372808470708E-3</v>
      </c>
      <c r="L99" s="40">
        <v>2.8612287968368511E-2</v>
      </c>
      <c r="M99" s="40">
        <v>8.7010703918017328E-4</v>
      </c>
      <c r="N99" s="40">
        <v>-9.9593261928049709E-3</v>
      </c>
      <c r="O99" s="40">
        <v>-3.2909216855069143E-3</v>
      </c>
      <c r="P99" s="40">
        <v>-1.9807375252216784E-2</v>
      </c>
      <c r="Q99" s="40">
        <v>-3.9502596673508875E-3</v>
      </c>
      <c r="R99" s="40">
        <v>1.2485692224247422E-2</v>
      </c>
      <c r="S99" s="40">
        <v>5.0424125920924975E-2</v>
      </c>
      <c r="T99" s="40">
        <v>4.3663814845189691E-3</v>
      </c>
    </row>
    <row r="100" spans="1:20">
      <c r="A100" s="33"/>
      <c r="B100" s="33">
        <v>1973</v>
      </c>
      <c r="C100" s="40">
        <v>1.3601530794112677E-2</v>
      </c>
      <c r="D100" s="40">
        <v>-1.4563817939266871E-3</v>
      </c>
      <c r="E100" s="40">
        <v>6.7108735439024708E-3</v>
      </c>
      <c r="F100" s="40">
        <v>-0.15673459232504211</v>
      </c>
      <c r="G100" s="40">
        <v>-3.5565538258868442E-3</v>
      </c>
      <c r="H100" s="40">
        <v>2.260410424146445E-3</v>
      </c>
      <c r="I100" s="40">
        <v>-4.7834159896584169E-3</v>
      </c>
      <c r="J100" s="40">
        <v>-3.3402915922333264E-2</v>
      </c>
      <c r="K100" s="40">
        <v>-2.6515431478253805E-3</v>
      </c>
      <c r="L100" s="40">
        <v>2.6436839514829245E-2</v>
      </c>
      <c r="M100" s="40">
        <v>6.0581568416868113E-4</v>
      </c>
      <c r="N100" s="40">
        <v>-1.0689876768113471E-2</v>
      </c>
      <c r="O100" s="40">
        <v>-3.3017876198251166E-3</v>
      </c>
      <c r="P100" s="40">
        <v>-2.0207649091622679E-2</v>
      </c>
      <c r="Q100" s="40">
        <v>-3.5500118358519003E-3</v>
      </c>
      <c r="R100" s="40">
        <v>1.2881618404687571E-2</v>
      </c>
      <c r="S100" s="40">
        <v>6.4975431909304882E-2</v>
      </c>
      <c r="T100" s="40">
        <v>4.3473990517644365E-3</v>
      </c>
    </row>
    <row r="101" spans="1:20">
      <c r="A101" s="33"/>
      <c r="B101" s="33">
        <v>1974</v>
      </c>
      <c r="C101" s="40">
        <v>1.3182314489162402E-2</v>
      </c>
      <c r="D101" s="40">
        <v>-1.2826331816433436E-3</v>
      </c>
      <c r="E101" s="40">
        <v>6.9614714273373533E-3</v>
      </c>
      <c r="F101" s="40">
        <v>-7.2501402036460952E-2</v>
      </c>
      <c r="G101" s="40">
        <v>-3.1912011293199383E-3</v>
      </c>
      <c r="H101" s="40">
        <v>2.0377308312803052E-3</v>
      </c>
      <c r="I101" s="40">
        <v>-4.5296909912551173E-3</v>
      </c>
      <c r="J101" s="40">
        <v>-3.3294668403539125E-2</v>
      </c>
      <c r="K101" s="40">
        <v>-1.8795809603188111E-3</v>
      </c>
      <c r="L101" s="40">
        <v>2.4409633222350215E-2</v>
      </c>
      <c r="M101" s="40">
        <v>3.4200406958174827E-4</v>
      </c>
      <c r="N101" s="40">
        <v>-1.144300226380926E-2</v>
      </c>
      <c r="O101" s="40">
        <v>-3.3127255459902282E-3</v>
      </c>
      <c r="P101" s="40">
        <v>-2.0624434910062134E-2</v>
      </c>
      <c r="Q101" s="40">
        <v>-3.1454344778420879E-3</v>
      </c>
      <c r="R101" s="40">
        <v>1.3260442937640771E-2</v>
      </c>
      <c r="S101" s="40">
        <v>-1.6834601883442338E-2</v>
      </c>
      <c r="T101" s="40">
        <v>4.328580953522951E-3</v>
      </c>
    </row>
    <row r="102" spans="1:20">
      <c r="A102" s="33"/>
      <c r="B102" s="33">
        <v>1975</v>
      </c>
      <c r="C102" s="40">
        <v>1.2777109801772071E-2</v>
      </c>
      <c r="D102" s="40">
        <v>-1.1082126588103194E-3</v>
      </c>
      <c r="E102" s="40">
        <v>7.2065568449827663E-3</v>
      </c>
      <c r="F102" s="40">
        <v>0.1278222727408955</v>
      </c>
      <c r="G102" s="40">
        <v>-2.8223019001271097E-3</v>
      </c>
      <c r="H102" s="40">
        <v>1.8164000819813617E-3</v>
      </c>
      <c r="I102" s="40">
        <v>-4.2724014679723045E-3</v>
      </c>
      <c r="J102" s="40">
        <v>-3.3136252584950898E-2</v>
      </c>
      <c r="K102" s="40">
        <v>-1.1032486211476819E-3</v>
      </c>
      <c r="L102" s="40">
        <v>2.2511658114089565E-2</v>
      </c>
      <c r="M102" s="40">
        <v>7.8462985781215468E-5</v>
      </c>
      <c r="N102" s="40">
        <v>-1.2220915430799902E-2</v>
      </c>
      <c r="O102" s="40">
        <v>-3.3237361818510155E-3</v>
      </c>
      <c r="P102" s="40">
        <v>-2.1058775984748854E-2</v>
      </c>
      <c r="Q102" s="40">
        <v>-2.7369908643410058E-3</v>
      </c>
      <c r="R102" s="40">
        <v>1.3622210828303172E-2</v>
      </c>
      <c r="S102" s="40">
        <v>-1.1437112472666667E-3</v>
      </c>
      <c r="T102" s="40">
        <v>4.3099250649707857E-3</v>
      </c>
    </row>
    <row r="103" spans="1:20">
      <c r="A103" s="33"/>
      <c r="B103" s="33">
        <v>1976</v>
      </c>
      <c r="C103" s="40">
        <v>1.2385099040460064E-2</v>
      </c>
      <c r="D103" s="40">
        <v>-9.3320997362087842E-4</v>
      </c>
      <c r="E103" s="40">
        <v>7.4460309340185025E-3</v>
      </c>
      <c r="F103" s="40">
        <v>-8.2480246596513349E-3</v>
      </c>
      <c r="G103" s="40">
        <v>-2.450243991316753E-3</v>
      </c>
      <c r="H103" s="40">
        <v>1.5962662826597214E-3</v>
      </c>
      <c r="I103" s="40">
        <v>-4.0117149532532094E-3</v>
      </c>
      <c r="J103" s="40">
        <v>-3.2923045014770114E-2</v>
      </c>
      <c r="K103" s="40">
        <v>-3.2434222047607298E-4</v>
      </c>
      <c r="L103" s="40">
        <v>2.0726690332929055E-2</v>
      </c>
      <c r="M103" s="40">
        <v>-1.8501606297011993E-4</v>
      </c>
      <c r="N103" s="40">
        <v>-1.3026029518209251E-2</v>
      </c>
      <c r="O103" s="40">
        <v>-3.3348202548301336E-3</v>
      </c>
      <c r="P103" s="40">
        <v>-2.1511805377149772E-2</v>
      </c>
      <c r="Q103" s="40">
        <v>-2.3251598393936473E-3</v>
      </c>
      <c r="R103" s="40">
        <v>1.3967019142367901E-2</v>
      </c>
      <c r="S103" s="40">
        <v>1.1462965268181479E-2</v>
      </c>
      <c r="T103" s="40">
        <v>4.2914292977695645E-3</v>
      </c>
    </row>
    <row r="104" spans="1:20">
      <c r="A104" s="33"/>
      <c r="B104" s="33">
        <v>1977</v>
      </c>
      <c r="C104" s="40">
        <v>1.2005523454121241E-2</v>
      </c>
      <c r="D104" s="40">
        <v>-7.5771588854609885E-4</v>
      </c>
      <c r="E104" s="40">
        <v>7.6798073981170891E-3</v>
      </c>
      <c r="F104" s="40">
        <v>-1.2267971944154099E-2</v>
      </c>
      <c r="G104" s="40">
        <v>-2.0754268632982736E-3</v>
      </c>
      <c r="H104" s="40">
        <v>1.3771801963799093E-3</v>
      </c>
      <c r="I104" s="40">
        <v>-3.7478075627719915E-3</v>
      </c>
      <c r="J104" s="40">
        <v>-3.2650218348520672E-2</v>
      </c>
      <c r="K104" s="40">
        <v>4.5532218432655107E-4</v>
      </c>
      <c r="L104" s="40">
        <v>1.9040775511149396E-2</v>
      </c>
      <c r="M104" s="40">
        <v>-4.486414088312932E-4</v>
      </c>
      <c r="N104" s="40">
        <v>-1.3860986423366117E-2</v>
      </c>
      <c r="O104" s="40">
        <v>-3.3459785020864777E-3</v>
      </c>
      <c r="P104" s="40">
        <v>-2.1984755804275648E-2</v>
      </c>
      <c r="Q104" s="40">
        <v>-1.9104340412431234E-3</v>
      </c>
      <c r="R104" s="40">
        <v>1.4295013118225272E-2</v>
      </c>
      <c r="S104" s="40">
        <v>1.0238218879194592E-3</v>
      </c>
      <c r="T104" s="40">
        <v>4.2730915992644945E-3</v>
      </c>
    </row>
    <row r="105" spans="1:20">
      <c r="A105" s="33"/>
      <c r="B105" s="33">
        <v>1978</v>
      </c>
      <c r="C105" s="40">
        <v>1.163767791569967E-2</v>
      </c>
      <c r="D105" s="40">
        <v>-5.8182202542512995E-4</v>
      </c>
      <c r="E105" s="40">
        <v>7.9078123040163349E-3</v>
      </c>
      <c r="F105" s="40">
        <v>-0.15989774252257469</v>
      </c>
      <c r="G105" s="40">
        <v>-1.6982602156049664E-3</v>
      </c>
      <c r="H105" s="40">
        <v>1.1589948972469892E-3</v>
      </c>
      <c r="I105" s="40">
        <v>-3.4808636798791246E-3</v>
      </c>
      <c r="J105" s="40">
        <v>-3.2312773138927033E-2</v>
      </c>
      <c r="K105" s="40">
        <v>1.2339226406274436E-3</v>
      </c>
      <c r="L105" s="40">
        <v>1.7441819827205152E-2</v>
      </c>
      <c r="M105" s="40">
        <v>-7.1262176980050088E-4</v>
      </c>
      <c r="N105" s="40">
        <v>-1.4728689284496171E-2</v>
      </c>
      <c r="O105" s="40">
        <v>-3.3572116706787952E-3</v>
      </c>
      <c r="P105" s="40">
        <v>-2.2478970841661703E-2</v>
      </c>
      <c r="Q105" s="40">
        <v>-1.4933180071455448E-3</v>
      </c>
      <c r="R105" s="40">
        <v>1.4606382210505333E-2</v>
      </c>
      <c r="S105" s="40">
        <v>7.5115807838588761E-2</v>
      </c>
      <c r="T105" s="40">
        <v>4.2549099517478189E-3</v>
      </c>
    </row>
    <row r="106" spans="1:20">
      <c r="A106" s="33"/>
      <c r="B106" s="33">
        <v>1979</v>
      </c>
      <c r="C106" s="40">
        <v>1.128090616446043E-2</v>
      </c>
      <c r="D106" s="40">
        <v>-4.0562070740983301E-4</v>
      </c>
      <c r="E106" s="40">
        <v>8.1299838340635113E-3</v>
      </c>
      <c r="F106" s="40">
        <v>-0.18320049211457939</v>
      </c>
      <c r="G106" s="40">
        <v>-1.3191625397801995E-3</v>
      </c>
      <c r="H106" s="40">
        <v>9.4156543557894466E-4</v>
      </c>
      <c r="I106" s="40">
        <v>-3.2110755984932791E-3</v>
      </c>
      <c r="J106" s="40">
        <v>-3.1905580317876804E-2</v>
      </c>
      <c r="K106" s="40">
        <v>2.0096454685128605E-3</v>
      </c>
      <c r="L106" s="40">
        <v>1.5919263724755835E-2</v>
      </c>
      <c r="M106" s="40">
        <v>-9.7716680127508363E-4</v>
      </c>
      <c r="N106" s="40">
        <v>-1.563234039321627E-2</v>
      </c>
      <c r="O106" s="40">
        <v>-3.3685205177314357E-3</v>
      </c>
      <c r="P106" s="40">
        <v>-2.2995917672465508E-2</v>
      </c>
      <c r="Q106" s="40">
        <v>-1.0743261765086749E-3</v>
      </c>
      <c r="R106" s="40">
        <v>1.4901356113555312E-2</v>
      </c>
      <c r="S106" s="40">
        <v>3.7206805237077492E-2</v>
      </c>
      <c r="T106" s="40">
        <v>4.2368823716959813E-3</v>
      </c>
    </row>
    <row r="107" spans="1:20">
      <c r="A107" s="33"/>
      <c r="B107" s="33">
        <v>1980</v>
      </c>
      <c r="C107" s="40">
        <v>1.0934596544222274E-2</v>
      </c>
      <c r="D107" s="40">
        <v>-2.2920479833484631E-4</v>
      </c>
      <c r="E107" s="40">
        <v>8.3462719984616664E-3</v>
      </c>
      <c r="F107" s="40">
        <v>-1.6759674956316462E-2</v>
      </c>
      <c r="G107" s="40">
        <v>-9.3855960378548911E-4</v>
      </c>
      <c r="H107" s="40">
        <v>7.2474851224817031E-4</v>
      </c>
      <c r="I107" s="40">
        <v>-2.9386431243884712E-3</v>
      </c>
      <c r="J107" s="40">
        <v>-3.1423435770301232E-2</v>
      </c>
      <c r="K107" s="40">
        <v>2.7806992940425839E-3</v>
      </c>
      <c r="L107" s="40">
        <v>1.4463819114495695E-2</v>
      </c>
      <c r="M107" s="40">
        <v>-1.2424876528083861E-3</v>
      </c>
      <c r="N107" s="40">
        <v>-1.6575485503696058E-2</v>
      </c>
      <c r="O107" s="40">
        <v>-3.3799058106044767E-3</v>
      </c>
      <c r="P107" s="40">
        <v>-2.3537201637493919E-2</v>
      </c>
      <c r="Q107" s="40">
        <v>-6.5398080849431346E-4</v>
      </c>
      <c r="R107" s="40">
        <v>1.518020080857941E-2</v>
      </c>
      <c r="S107" s="40">
        <v>-1.2060045777309E-2</v>
      </c>
      <c r="T107" s="40">
        <v>4.2190069090704812E-3</v>
      </c>
    </row>
    <row r="108" spans="1:20">
      <c r="A108" s="33"/>
      <c r="B108" s="33">
        <v>1981</v>
      </c>
      <c r="C108" s="40">
        <v>1.0598178173892952E-2</v>
      </c>
      <c r="D108" s="40">
        <v>-5.2667540093097974E-5</v>
      </c>
      <c r="E108" s="40">
        <v>8.5566383110555859E-3</v>
      </c>
      <c r="F108" s="40">
        <v>-0.18316025239099154</v>
      </c>
      <c r="G108" s="40">
        <v>-5.5688287918604794E-4</v>
      </c>
      <c r="H108" s="40">
        <v>5.0840216062467722E-4</v>
      </c>
      <c r="I108" s="40">
        <v>-2.6637731361804557E-3</v>
      </c>
      <c r="J108" s="40">
        <v>-3.0861128287981203E-2</v>
      </c>
      <c r="K108" s="40">
        <v>3.5453287206987233E-3</v>
      </c>
      <c r="L108" s="40">
        <v>1.3067255756862932E-2</v>
      </c>
      <c r="M108" s="40">
        <v>-1.5087975331938943E-3</v>
      </c>
      <c r="N108" s="40">
        <v>-1.7562065868273104E-2</v>
      </c>
      <c r="O108" s="40">
        <v>-3.3913683270682198E-3</v>
      </c>
      <c r="P108" s="40">
        <v>-2.4104582890127395E-2</v>
      </c>
      <c r="Q108" s="40">
        <v>-2.3280983149554714E-4</v>
      </c>
      <c r="R108" s="40">
        <v>1.5443214673156732E-2</v>
      </c>
      <c r="S108" s="40">
        <v>-1.6514707184678342E-3</v>
      </c>
      <c r="T108" s="40">
        <v>4.2012816465933304E-3</v>
      </c>
    </row>
    <row r="109" spans="1:20">
      <c r="A109" s="33"/>
      <c r="B109" s="33">
        <v>1982</v>
      </c>
      <c r="C109" s="40">
        <v>1.0271117504761239E-2</v>
      </c>
      <c r="D109" s="40">
        <v>1.2389761138495835E-4</v>
      </c>
      <c r="E109" s="40">
        <v>8.7610554325319376E-3</v>
      </c>
      <c r="F109" s="40">
        <v>-0.12651878372518613</v>
      </c>
      <c r="G109" s="40">
        <v>-1.7456792314710255E-4</v>
      </c>
      <c r="H109" s="40">
        <v>2.9238543462721973E-4</v>
      </c>
      <c r="I109" s="40">
        <v>-2.3866791076777188E-3</v>
      </c>
      <c r="J109" s="40">
        <v>-3.0213521967465056E-2</v>
      </c>
      <c r="K109" s="40">
        <v>4.3018274220312852E-3</v>
      </c>
      <c r="L109" s="40">
        <v>1.1722226041329234E-2</v>
      </c>
      <c r="M109" s="40">
        <v>-1.7763122870607208E-3</v>
      </c>
      <c r="N109" s="40">
        <v>-1.859647965143681E-2</v>
      </c>
      <c r="O109" s="40">
        <v>-3.4029088554790583E-3</v>
      </c>
      <c r="P109" s="40">
        <v>-2.4699995520201395E-2</v>
      </c>
      <c r="Q109" s="40">
        <v>1.8865535709968262E-4</v>
      </c>
      <c r="R109" s="40">
        <v>1.5690724686732015E-2</v>
      </c>
      <c r="S109" s="40">
        <v>4.4567867813733895E-3</v>
      </c>
      <c r="T109" s="40">
        <v>4.183704699081801E-3</v>
      </c>
    </row>
    <row r="110" spans="1:20">
      <c r="A110" s="33"/>
      <c r="B110" s="33">
        <v>1983</v>
      </c>
      <c r="C110" s="40">
        <v>9.9529152143474943E-3</v>
      </c>
      <c r="D110" s="40">
        <v>3.0039715094579004E-4</v>
      </c>
      <c r="E110" s="40">
        <v>8.9595067849313152E-3</v>
      </c>
      <c r="F110" s="40">
        <v>8.1319644577656378E-2</v>
      </c>
      <c r="G110" s="40">
        <v>2.0794727213314967E-4</v>
      </c>
      <c r="H110" s="40">
        <v>7.6558101434966147E-5</v>
      </c>
      <c r="I110" s="40">
        <v>-2.1075805936060545E-3</v>
      </c>
      <c r="J110" s="40">
        <v>-2.9475653754796022E-2</v>
      </c>
      <c r="K110" s="40">
        <v>5.0485504543084318E-3</v>
      </c>
      <c r="L110" s="40">
        <v>1.0422119942993566E-2</v>
      </c>
      <c r="M110" s="40">
        <v>-2.0452509862893178E-3</v>
      </c>
      <c r="N110" s="40">
        <v>-1.9683654787205806E-2</v>
      </c>
      <c r="O110" s="40">
        <v>-3.41452819496172E-3</v>
      </c>
      <c r="P110" s="40">
        <v>-2.5325569584678447E-2</v>
      </c>
      <c r="Q110" s="40">
        <v>6.0988212169458969E-4</v>
      </c>
      <c r="R110" s="40">
        <v>1.5923082760627118E-2</v>
      </c>
      <c r="S110" s="40">
        <v>5.0515546063356259E-2</v>
      </c>
      <c r="T110" s="40">
        <v>4.1662742127606591E-3</v>
      </c>
    </row>
    <row r="111" spans="1:20">
      <c r="A111" s="33"/>
      <c r="B111" s="33">
        <v>1984</v>
      </c>
      <c r="C111" s="40">
        <v>9.6431034031864496E-3</v>
      </c>
      <c r="D111" s="40">
        <v>4.7673768920736877E-4</v>
      </c>
      <c r="E111" s="40">
        <v>9.1519861413191274E-3</v>
      </c>
      <c r="F111" s="40">
        <v>2.3117325504450701E-2</v>
      </c>
      <c r="G111" s="40">
        <v>5.9022394946253796E-4</v>
      </c>
      <c r="H111" s="40">
        <v>-1.3921966255766891E-4</v>
      </c>
      <c r="I111" s="40">
        <v>-1.8267026810704567E-3</v>
      </c>
      <c r="J111" s="40">
        <v>-2.8642846317287019E-2</v>
      </c>
      <c r="K111" s="40">
        <v>5.7839256090554082E-3</v>
      </c>
      <c r="L111" s="40">
        <v>9.1609438263655519E-3</v>
      </c>
      <c r="M111" s="40">
        <v>-2.3158365396983415E-3</v>
      </c>
      <c r="N111" s="40">
        <v>-2.0829135878334761E-2</v>
      </c>
      <c r="O111" s="40">
        <v>-3.4262271555923238E-3</v>
      </c>
      <c r="P111" s="40">
        <v>-2.5983656574015194E-2</v>
      </c>
      <c r="Q111" s="40">
        <v>1.0303388301959604E-3</v>
      </c>
      <c r="R111" s="40">
        <v>1.6140662216232893E-2</v>
      </c>
      <c r="S111" s="40">
        <v>1.9735029402264868E-2</v>
      </c>
      <c r="T111" s="40">
        <v>4.14898836462928E-3</v>
      </c>
    </row>
    <row r="112" spans="1:20">
      <c r="A112" s="33"/>
      <c r="B112" s="33">
        <v>1985</v>
      </c>
      <c r="C112" s="40">
        <v>9.3412430567413312E-3</v>
      </c>
      <c r="D112" s="40">
        <v>6.5282611712606624E-4</v>
      </c>
      <c r="E112" s="40">
        <v>9.3384971944163019E-3</v>
      </c>
      <c r="F112" s="40">
        <v>-0.1048027315755439</v>
      </c>
      <c r="G112" s="40">
        <v>9.7182426282593282E-4</v>
      </c>
      <c r="H112" s="40">
        <v>-3.5508757392614323E-4</v>
      </c>
      <c r="I112" s="40">
        <v>-1.5442754094207713E-3</v>
      </c>
      <c r="J112" s="40">
        <v>-2.7710835721563232E-2</v>
      </c>
      <c r="K112" s="40">
        <v>6.5064636507262599E-3</v>
      </c>
      <c r="L112" s="40">
        <v>7.9332181699624856E-3</v>
      </c>
      <c r="M112" s="40">
        <v>-2.5882963246297939E-3</v>
      </c>
      <c r="N112" s="40">
        <v>-2.2039188429759698E-2</v>
      </c>
      <c r="O112" s="40">
        <v>-3.4380065585872606E-3</v>
      </c>
      <c r="P112" s="40">
        <v>-2.6676858956029753E-2</v>
      </c>
      <c r="Q112" s="40">
        <v>1.4494970868726145E-3</v>
      </c>
      <c r="R112" s="40">
        <v>1.6343854430365543E-2</v>
      </c>
      <c r="S112" s="40">
        <v>3.2258438766359816E-2</v>
      </c>
      <c r="T112" s="40">
        <v>4.13184536180737E-3</v>
      </c>
    </row>
    <row r="113" spans="1:20">
      <c r="A113" s="33"/>
      <c r="B113" s="33">
        <v>1986</v>
      </c>
      <c r="C113" s="40">
        <v>9.0469217475508887E-3</v>
      </c>
      <c r="D113" s="40">
        <v>8.2856976952675842E-4</v>
      </c>
      <c r="E113" s="40">
        <v>9.5190531078760184E-3</v>
      </c>
      <c r="F113" s="40">
        <v>1.371581145953971E-2</v>
      </c>
      <c r="G113" s="40">
        <v>1.3523129462572287E-3</v>
      </c>
      <c r="H113" s="40">
        <v>-5.7118554391421747E-4</v>
      </c>
      <c r="I113" s="40">
        <v>-1.260533161512192E-3</v>
      </c>
      <c r="J113" s="40">
        <v>-2.6675912510653023E-2</v>
      </c>
      <c r="K113" s="40">
        <v>7.2147673134440767E-3</v>
      </c>
      <c r="L113" s="40">
        <v>6.7338903363234294E-3</v>
      </c>
      <c r="M113" s="40">
        <v>-2.8628628442711329E-3</v>
      </c>
      <c r="N113" s="40">
        <v>-2.3320924618689325E-2</v>
      </c>
      <c r="O113" s="40">
        <v>-3.4498672364955637E-3</v>
      </c>
      <c r="P113" s="40">
        <v>-2.7408064579879713E-2</v>
      </c>
      <c r="Q113" s="40">
        <v>1.8668339366980746E-3</v>
      </c>
      <c r="R113" s="40">
        <v>1.6533065662413839E-2</v>
      </c>
      <c r="S113" s="40">
        <v>3.4303264655986279E-2</v>
      </c>
      <c r="T113" s="40">
        <v>4.1148434409338085E-3</v>
      </c>
    </row>
    <row r="114" spans="1:20">
      <c r="A114" s="33"/>
      <c r="B114" s="33">
        <v>1987</v>
      </c>
      <c r="C114" s="40">
        <v>8.7597515469098677E-3</v>
      </c>
      <c r="D114" s="40">
        <v>1.0038765869952893E-3</v>
      </c>
      <c r="E114" s="40">
        <v>9.6936760537764781E-3</v>
      </c>
      <c r="F114" s="40">
        <v>-1.1269085590978466E-2</v>
      </c>
      <c r="G114" s="40">
        <v>1.7312589620751653E-3</v>
      </c>
      <c r="H114" s="40">
        <v>-7.8765398102002913E-4</v>
      </c>
      <c r="I114" s="40">
        <v>-9.7571402962143392E-4</v>
      </c>
      <c r="J114" s="40">
        <v>-2.5535073710320613E-2</v>
      </c>
      <c r="K114" s="40">
        <v>7.9075389616483898E-3</v>
      </c>
      <c r="L114" s="40">
        <v>5.5582593036250742E-3</v>
      </c>
      <c r="M114" s="40">
        <v>-3.1397744148265847E-3</v>
      </c>
      <c r="N114" s="40">
        <v>-2.46824560072458E-2</v>
      </c>
      <c r="O114" s="40">
        <v>-3.4618100333947601E-3</v>
      </c>
      <c r="P114" s="40">
        <v>-2.8180486899273657E-2</v>
      </c>
      <c r="Q114" s="40">
        <v>2.2818340219656198E-3</v>
      </c>
      <c r="R114" s="40">
        <v>1.6708714073875537E-2</v>
      </c>
      <c r="S114" s="40">
        <v>6.2336539891663469E-2</v>
      </c>
      <c r="T114" s="40">
        <v>4.0979808675432232E-3</v>
      </c>
    </row>
    <row r="115" spans="1:20">
      <c r="A115" s="33"/>
      <c r="B115" s="33">
        <v>1988</v>
      </c>
      <c r="C115" s="40">
        <v>8.4793671281097483E-3</v>
      </c>
      <c r="D115" s="40">
        <v>1.1786552755356739E-3</v>
      </c>
      <c r="E115" s="40">
        <v>9.862396739749698E-3</v>
      </c>
      <c r="F115" s="40">
        <v>1.694317361233417E-3</v>
      </c>
      <c r="G115" s="40">
        <v>2.1082371154436644E-3</v>
      </c>
      <c r="H115" s="40">
        <v>-1.0046340958358886E-3</v>
      </c>
      <c r="I115" s="40">
        <v>-6.9005915952885077E-4</v>
      </c>
      <c r="J115" s="40">
        <v>-2.4286182087094849E-2</v>
      </c>
      <c r="K115" s="40">
        <v>8.5835868514821303E-3</v>
      </c>
      <c r="L115" s="40">
        <v>4.4019098736603861E-3</v>
      </c>
      <c r="M115" s="40">
        <v>-3.4192758869267797E-3</v>
      </c>
      <c r="N115" s="40">
        <v>-2.6133080209417296E-2</v>
      </c>
      <c r="O115" s="40">
        <v>-3.473835805090664E-3</v>
      </c>
      <c r="P115" s="40">
        <v>-2.8997712196641549E-2</v>
      </c>
      <c r="Q115" s="40">
        <v>2.6939916726539609E-3</v>
      </c>
      <c r="R115" s="40">
        <v>1.6871226947224115E-2</v>
      </c>
      <c r="S115" s="40">
        <v>6.3752460476871733E-2</v>
      </c>
      <c r="T115" s="40">
        <v>4.0812559354950415E-3</v>
      </c>
    </row>
    <row r="116" spans="1:20">
      <c r="A116" s="33"/>
      <c r="B116" s="33">
        <v>1989</v>
      </c>
      <c r="C116" s="40">
        <v>8.2054240369871904E-3</v>
      </c>
      <c r="D116" s="40">
        <v>1.3528154634279935E-3</v>
      </c>
      <c r="E116" s="40">
        <v>1.0025253928984719E-2</v>
      </c>
      <c r="F116" s="40">
        <v>-0.15500750338711494</v>
      </c>
      <c r="G116" s="40">
        <v>2.4828296226592187E-3</v>
      </c>
      <c r="H116" s="40">
        <v>-1.2222682095452129E-3</v>
      </c>
      <c r="I116" s="40">
        <v>-4.0381207650568962E-4</v>
      </c>
      <c r="J116" s="40">
        <v>-2.2928127685639083E-2</v>
      </c>
      <c r="K116" s="40">
        <v>9.2418299616845792E-3</v>
      </c>
      <c r="L116" s="40">
        <v>3.2606543238819599E-3</v>
      </c>
      <c r="M116" s="40">
        <v>-3.7016194060406314E-3</v>
      </c>
      <c r="N116" s="40">
        <v>-2.7683510687787696E-2</v>
      </c>
      <c r="O116" s="40">
        <v>-3.485945419323106E-3</v>
      </c>
      <c r="P116" s="40">
        <v>-2.9863755272477241E-2</v>
      </c>
      <c r="Q116" s="40">
        <v>3.1028129130372482E-3</v>
      </c>
      <c r="R116" s="40">
        <v>1.7021038107784686E-2</v>
      </c>
      <c r="S116" s="40">
        <v>2.7476703755708407E-2</v>
      </c>
      <c r="T116" s="40">
        <v>4.0646669663787285E-3</v>
      </c>
    </row>
    <row r="117" spans="1:20">
      <c r="A117" s="33"/>
      <c r="B117" s="33">
        <v>1990</v>
      </c>
      <c r="C117" s="40">
        <v>7.937597115782468E-3</v>
      </c>
      <c r="D117" s="40">
        <v>1.5262678547098582E-3</v>
      </c>
      <c r="E117" s="40">
        <v>1.0182293956178272E-2</v>
      </c>
      <c r="F117" s="40">
        <v>-8.9431076684330216E-2</v>
      </c>
      <c r="G117" s="40">
        <v>2.8546276212016745E-3</v>
      </c>
      <c r="H117" s="40">
        <v>-1.4407000674936923E-3</v>
      </c>
      <c r="I117" s="40">
        <v>-1.1721799711419073E-4</v>
      </c>
      <c r="J117" s="40">
        <v>-2.1460985379272438E-2</v>
      </c>
      <c r="K117" s="40">
        <v>9.881301393631782E-3</v>
      </c>
      <c r="L117" s="40">
        <v>2.1304798128392267E-3</v>
      </c>
      <c r="M117" s="40">
        <v>-3.9870652170467796E-3</v>
      </c>
      <c r="N117" s="40">
        <v>-2.9346161800764565E-2</v>
      </c>
      <c r="O117" s="40">
        <v>-3.4981397559734825E-3</v>
      </c>
      <c r="P117" s="40">
        <v>-3.0783125424842486E-2</v>
      </c>
      <c r="Q117" s="40">
        <v>3.5078173682341869E-3</v>
      </c>
      <c r="R117" s="40">
        <v>1.71585855494156E-2</v>
      </c>
      <c r="S117" s="40">
        <v>-4.7556091987074577E-3</v>
      </c>
      <c r="T117" s="40">
        <v>4.0482123089717378E-3</v>
      </c>
    </row>
    <row r="118" spans="1:20">
      <c r="A118" s="33"/>
      <c r="B118" s="33">
        <v>1991</v>
      </c>
      <c r="C118" s="40">
        <v>7.6755790632584342E-3</v>
      </c>
      <c r="D118" s="40">
        <v>1.6989243787592647E-3</v>
      </c>
      <c r="E118" s="40">
        <v>1.0333570242284819E-2</v>
      </c>
      <c r="F118" s="40">
        <v>-5.1837127212157788E-2</v>
      </c>
      <c r="G118" s="40">
        <v>3.2232326103684788E-3</v>
      </c>
      <c r="H118" s="40">
        <v>-1.6600751592938574E-3</v>
      </c>
      <c r="I118" s="40">
        <v>1.6947686911416706E-4</v>
      </c>
      <c r="J118" s="40">
        <v>-1.9886160992571296E-2</v>
      </c>
      <c r="K118" s="40">
        <v>1.0501150369018376E-2</v>
      </c>
      <c r="L118" s="40">
        <v>1.0075001030726352E-3</v>
      </c>
      <c r="M118" s="40">
        <v>-4.2758825185906964E-3</v>
      </c>
      <c r="N118" s="40">
        <v>-3.1135505274806095E-2</v>
      </c>
      <c r="O118" s="40">
        <v>-3.5104197072778026E-3</v>
      </c>
      <c r="P118" s="40">
        <v>-3.1760905008000086E-2</v>
      </c>
      <c r="Q118" s="40">
        <v>3.9085400558691282E-3</v>
      </c>
      <c r="R118" s="40">
        <v>1.7284309262316284E-2</v>
      </c>
      <c r="S118" s="40">
        <v>-1.0610112722977136E-2</v>
      </c>
      <c r="T118" s="40">
        <v>4.0318903386725499E-3</v>
      </c>
    </row>
    <row r="119" spans="1:20">
      <c r="A119" s="33"/>
      <c r="B119" s="33">
        <v>1992</v>
      </c>
      <c r="C119" s="40">
        <v>7.419079115972141E-3</v>
      </c>
      <c r="D119" s="40">
        <v>1.8706983354518549E-3</v>
      </c>
      <c r="E119" s="40">
        <v>1.0479142810727062E-2</v>
      </c>
      <c r="F119" s="40">
        <v>-7.2968860359594087E-2</v>
      </c>
      <c r="G119" s="40">
        <v>3.588257812213435E-3</v>
      </c>
      <c r="H119" s="40">
        <v>-1.8805410469879495E-3</v>
      </c>
      <c r="I119" s="40">
        <v>4.5602602395883031E-4</v>
      </c>
      <c r="J119" s="40">
        <v>-1.8206517641860681E-2</v>
      </c>
      <c r="K119" s="40">
        <v>1.1100642879760772E-2</v>
      </c>
      <c r="L119" s="40">
        <v>-1.1208964887590001E-4</v>
      </c>
      <c r="M119" s="40">
        <v>-4.5683503734014041E-3</v>
      </c>
      <c r="N119" s="40">
        <v>-3.306851992221703E-2</v>
      </c>
      <c r="O119" s="40">
        <v>-3.5227861780461256E-3</v>
      </c>
      <c r="P119" s="40">
        <v>-3.2802843460208744E-2</v>
      </c>
      <c r="Q119" s="40">
        <v>4.3045330496427848E-3</v>
      </c>
      <c r="R119" s="40">
        <v>1.739864925914171E-2</v>
      </c>
      <c r="S119" s="40">
        <v>-3.2559286349144122E-3</v>
      </c>
      <c r="T119" s="40">
        <v>4.0156994569848859E-3</v>
      </c>
    </row>
    <row r="120" spans="1:20">
      <c r="A120" s="33"/>
      <c r="B120" s="33">
        <v>1993</v>
      </c>
      <c r="C120" s="40">
        <v>7.1678218416057716E-3</v>
      </c>
      <c r="D120" s="40">
        <v>2.041504535410802E-3</v>
      </c>
      <c r="E120" s="40">
        <v>1.0619077807497511E-2</v>
      </c>
      <c r="F120" s="40">
        <v>-1.2020677080275068E-2</v>
      </c>
      <c r="G120" s="40">
        <v>3.9493294435666224E-3</v>
      </c>
      <c r="H120" s="40">
        <v>-2.1022477028307166E-3</v>
      </c>
      <c r="I120" s="40">
        <v>7.4218338652685468E-4</v>
      </c>
      <c r="J120" s="40">
        <v>-1.6426473444425028E-2</v>
      </c>
      <c r="K120" s="40">
        <v>1.1679161067395199E-2</v>
      </c>
      <c r="L120" s="40">
        <v>-1.2320561569262641E-3</v>
      </c>
      <c r="M120" s="40">
        <v>-4.8647586813433241E-3</v>
      </c>
      <c r="N120" s="40">
        <v>-3.5165264390264024E-2</v>
      </c>
      <c r="O120" s="40">
        <v>-3.5352400858815925E-3</v>
      </c>
      <c r="P120" s="40">
        <v>-3.3915470475360796E-2</v>
      </c>
      <c r="Q120" s="40">
        <v>4.6953670034098902E-3</v>
      </c>
      <c r="R120" s="40">
        <v>1.7502043793874621E-2</v>
      </c>
      <c r="S120" s="40">
        <v>3.5519600266874778E-2</v>
      </c>
      <c r="T120" s="40">
        <v>3.9996380909763573E-3</v>
      </c>
    </row>
    <row r="121" spans="1:20">
      <c r="A121" s="33"/>
      <c r="B121" s="33">
        <v>1994</v>
      </c>
      <c r="C121" s="40">
        <v>6.9215460303527297E-3</v>
      </c>
      <c r="D121" s="40">
        <v>2.2112594348942241E-3</v>
      </c>
      <c r="E121" s="40">
        <v>1.075344702738616E-2</v>
      </c>
      <c r="F121" s="40">
        <v>1.8245275191230315E-2</v>
      </c>
      <c r="G121" s="40">
        <v>4.3060878910380499E-3</v>
      </c>
      <c r="H121" s="40">
        <v>-2.3253478583616185E-3</v>
      </c>
      <c r="I121" s="40">
        <v>1.0277039967630636E-3</v>
      </c>
      <c r="J121" s="40">
        <v>-1.4552061823083481E-2</v>
      </c>
      <c r="K121" s="40">
        <v>1.2236201428153773E-2</v>
      </c>
      <c r="L121" s="40">
        <v>-2.3561703656898273E-3</v>
      </c>
      <c r="M121" s="40">
        <v>-5.1654092226962557E-3</v>
      </c>
      <c r="N121" s="40">
        <v>-3.7449614120733429E-2</v>
      </c>
      <c r="O121" s="40">
        <v>-3.5477823614106382E-3</v>
      </c>
      <c r="P121" s="40">
        <v>-3.5106233025914438E-2</v>
      </c>
      <c r="Q121" s="40">
        <v>5.0806325262659179E-3</v>
      </c>
      <c r="R121" s="40">
        <v>1.7594927766442843E-2</v>
      </c>
      <c r="S121" s="40">
        <v>2.2740247122682238E-2</v>
      </c>
      <c r="T121" s="40">
        <v>3.9837046927889627E-3</v>
      </c>
    </row>
    <row r="122" spans="1:20">
      <c r="A122" s="33"/>
      <c r="B122" s="33">
        <v>1995</v>
      </c>
      <c r="C122" s="40">
        <v>6.6800036777739727E-3</v>
      </c>
      <c r="D122" s="40">
        <v>2.3798812648853952E-3</v>
      </c>
      <c r="E122" s="40">
        <v>1.0882327448325161E-2</v>
      </c>
      <c r="F122" s="40">
        <v>2.5115167141619701E-3</v>
      </c>
      <c r="G122" s="40">
        <v>4.6581887821187324E-3</v>
      </c>
      <c r="H122" s="40">
        <v>-2.5499973665042345E-3</v>
      </c>
      <c r="I122" s="40">
        <v>1.312344712231918E-3</v>
      </c>
      <c r="J122" s="40">
        <v>-1.2590946405164779E-2</v>
      </c>
      <c r="K122" s="40">
        <v>1.2771371954787211E-2</v>
      </c>
      <c r="L122" s="40">
        <v>-3.4882499108031179E-3</v>
      </c>
      <c r="M122" s="40">
        <v>-5.4706167799621758E-3</v>
      </c>
      <c r="N122" s="40">
        <v>-3.9950220242866673E-2</v>
      </c>
      <c r="O122" s="40">
        <v>-3.560413948512915E-3</v>
      </c>
      <c r="P122" s="40">
        <v>-3.6383662315814497E-2</v>
      </c>
      <c r="Q122" s="40">
        <v>5.4599414011359988E-3</v>
      </c>
      <c r="R122" s="40">
        <v>1.7677731304966776E-2</v>
      </c>
      <c r="S122" s="40">
        <v>9.557878394315612E-3</v>
      </c>
      <c r="T122" s="40">
        <v>3.9678977391224748E-3</v>
      </c>
    </row>
    <row r="123" spans="1:20">
      <c r="A123" s="33"/>
      <c r="B123" s="33">
        <v>1996</v>
      </c>
      <c r="C123" s="40">
        <v>6.4429590464151363E-3</v>
      </c>
      <c r="D123" s="40">
        <v>2.5472901540044891E-3</v>
      </c>
      <c r="E123" s="40">
        <v>1.1005800775642621E-2</v>
      </c>
      <c r="F123" s="40">
        <v>-9.7814241371665223E-2</v>
      </c>
      <c r="G123" s="40">
        <v>5.0053039467718155E-3</v>
      </c>
      <c r="H123" s="40">
        <v>-2.7763555785449718E-3</v>
      </c>
      <c r="I123" s="40">
        <v>1.5958648940301407E-3</v>
      </c>
      <c r="J123" s="40">
        <v>-1.0552384057406298E-2</v>
      </c>
      <c r="K123" s="40">
        <v>1.3284388336994661E-2</v>
      </c>
      <c r="L123" s="40">
        <v>-4.6322026877806902E-3</v>
      </c>
      <c r="M123" s="40">
        <v>-5.7807103474125134E-3</v>
      </c>
      <c r="N123" s="40">
        <v>-4.2701772541158194E-2</v>
      </c>
      <c r="O123" s="40">
        <v>-3.5731358045586123E-3</v>
      </c>
      <c r="P123" s="40">
        <v>-3.7757578579732561E-2</v>
      </c>
      <c r="Q123" s="40">
        <v>5.832927641369683E-3</v>
      </c>
      <c r="R123" s="40">
        <v>1.7750878516644766E-2</v>
      </c>
      <c r="S123" s="40">
        <v>4.1275048333530198E-2</v>
      </c>
      <c r="T123" s="40">
        <v>3.9522157307672577E-3</v>
      </c>
    </row>
    <row r="124" spans="1:20">
      <c r="A124" s="33"/>
      <c r="B124" s="33">
        <v>1997</v>
      </c>
      <c r="C124" s="40">
        <v>6.2101878035844289E-3</v>
      </c>
      <c r="D124" s="40">
        <v>2.7134082448844561E-3</v>
      </c>
      <c r="E124" s="40">
        <v>1.1123952997808445E-2</v>
      </c>
      <c r="F124" s="40">
        <v>9.6868562717979806E-2</v>
      </c>
      <c r="G124" s="40">
        <v>5.3471222652020653E-3</v>
      </c>
      <c r="H124" s="40">
        <v>-3.0045857379797929E-3</v>
      </c>
      <c r="I124" s="40">
        <v>1.8780270777897878E-3</v>
      </c>
      <c r="J124" s="40">
        <v>-8.4471319075648654E-3</v>
      </c>
      <c r="K124" s="40">
        <v>1.3775069349152362E-2</v>
      </c>
      <c r="L124" s="40">
        <v>-5.7920725831750591E-3</v>
      </c>
      <c r="M124" s="40">
        <v>-6.0960344386575072E-3</v>
      </c>
      <c r="N124" s="40">
        <v>-4.5746685331223107E-2</v>
      </c>
      <c r="O124" s="40">
        <v>-3.5859489006498315E-3</v>
      </c>
      <c r="P124" s="40">
        <v>-3.9239344132169333E-2</v>
      </c>
      <c r="Q124" s="40">
        <v>6.1992483818815326E-3</v>
      </c>
      <c r="R124" s="40">
        <v>1.7814786397703251E-2</v>
      </c>
      <c r="S124" s="40">
        <v>-9.8125869388976994E-2</v>
      </c>
      <c r="T124" s="40">
        <v>3.936657192112415E-3</v>
      </c>
    </row>
    <row r="125" spans="1:20">
      <c r="A125" s="33"/>
      <c r="B125" s="33">
        <v>1998</v>
      </c>
      <c r="C125" s="40">
        <v>5.9814762239396432E-3</v>
      </c>
      <c r="D125" s="40">
        <v>2.8781598036871033E-3</v>
      </c>
      <c r="E125" s="40">
        <v>1.1236873955033002E-2</v>
      </c>
      <c r="F125" s="40">
        <v>-9.1895723567818999E-2</v>
      </c>
      <c r="G125" s="40">
        <v>5.6833503988014695E-3</v>
      </c>
      <c r="H125" s="40">
        <v>-3.2348553933254321E-3</v>
      </c>
      <c r="I125" s="40">
        <v>2.1585976258866081E-3</v>
      </c>
      <c r="J125" s="40">
        <v>-6.287297181999124E-3</v>
      </c>
      <c r="K125" s="40">
        <v>1.4243331557096469E-2</v>
      </c>
      <c r="L125" s="40">
        <v>-6.9720885113195028E-3</v>
      </c>
      <c r="M125" s="40">
        <v>-6.4169505037284455E-3</v>
      </c>
      <c r="N125" s="40">
        <v>-4.9137381303624557E-2</v>
      </c>
      <c r="O125" s="40">
        <v>-3.5988542218695842E-3</v>
      </c>
      <c r="P125" s="40">
        <v>-4.0842178472432392E-2</v>
      </c>
      <c r="Q125" s="40">
        <v>6.5585846033495458E-3</v>
      </c>
      <c r="R125" s="40">
        <v>1.786986389241935E-2</v>
      </c>
      <c r="S125" s="40">
        <v>4.1139079595203763E-2</v>
      </c>
      <c r="T125" s="40">
        <v>3.9212206707013768E-3</v>
      </c>
    </row>
    <row r="126" spans="1:20">
      <c r="A126" s="33"/>
      <c r="B126" s="33">
        <v>1999</v>
      </c>
      <c r="C126" s="40">
        <v>5.7566204537199675E-3</v>
      </c>
      <c r="D126" s="40">
        <v>3.0414713224931468E-3</v>
      </c>
      <c r="E126" s="40">
        <v>1.134465692189604E-2</v>
      </c>
      <c r="F126" s="40">
        <v>-3.1324247111435902E-2</v>
      </c>
      <c r="G126" s="40">
        <v>6.0137134025646903E-3</v>
      </c>
      <c r="H126" s="40">
        <v>-3.4673368321933027E-3</v>
      </c>
      <c r="I126" s="40">
        <v>2.4373473571590357E-3</v>
      </c>
      <c r="J126" s="40">
        <v>-4.0861321392985546E-3</v>
      </c>
      <c r="K126" s="40">
        <v>1.4689183475387812E-2</v>
      </c>
      <c r="L126" s="40">
        <v>-8.1767180392998719E-3</v>
      </c>
      <c r="M126" s="40">
        <v>-6.7438384685374227E-3</v>
      </c>
      <c r="N126" s="40">
        <v>-5.2939436443656021E-2</v>
      </c>
      <c r="O126" s="40">
        <v>-3.6118527675308401E-3</v>
      </c>
      <c r="P126" s="40">
        <v>-4.2581553959329867E-2</v>
      </c>
      <c r="Q126" s="40">
        <v>6.9106416899029337E-3</v>
      </c>
      <c r="R126" s="40">
        <v>1.7916511091042201E-2</v>
      </c>
      <c r="S126" s="40">
        <v>1.5855074564305214E-2</v>
      </c>
      <c r="T126" s="40">
        <v>3.9059047367604001E-3</v>
      </c>
    </row>
    <row r="127" spans="1:20">
      <c r="A127" s="33"/>
      <c r="B127" s="33">
        <v>2000</v>
      </c>
      <c r="C127" s="40">
        <v>5.535425828398363E-3</v>
      </c>
      <c r="D127" s="40">
        <v>3.2032716143178927E-3</v>
      </c>
      <c r="E127" s="40">
        <v>1.144739820498721E-2</v>
      </c>
      <c r="F127" s="40">
        <v>-0.14317686777256625</v>
      </c>
      <c r="G127" s="40">
        <v>6.3379552185457606E-3</v>
      </c>
      <c r="H127" s="40">
        <v>-3.7022075390814898E-3</v>
      </c>
      <c r="I127" s="40">
        <v>2.7140521506684675E-3</v>
      </c>
      <c r="J127" s="40">
        <v>-1.8577800169354778E-3</v>
      </c>
      <c r="K127" s="40">
        <v>1.5112719303144088E-2</v>
      </c>
      <c r="L127" s="40">
        <v>-9.4107270810774094E-3</v>
      </c>
      <c r="M127" s="40">
        <v>-7.0770984111979346E-3</v>
      </c>
      <c r="N127" s="40">
        <v>-5.7235990365862154E-2</v>
      </c>
      <c r="O127" s="40">
        <v>-3.6249455514379878E-3</v>
      </c>
      <c r="P127" s="40">
        <v>-4.4475697164035398E-2</v>
      </c>
      <c r="Q127" s="40">
        <v>7.2551498225460068E-3</v>
      </c>
      <c r="R127" s="40">
        <v>1.79551185563839E-2</v>
      </c>
      <c r="S127" s="40">
        <v>9.6470594906803486E-2</v>
      </c>
      <c r="T127" s="40">
        <v>3.8907079827771702E-3</v>
      </c>
    </row>
    <row r="128" spans="1:20">
      <c r="A128" s="33"/>
      <c r="B128" s="33">
        <v>2001</v>
      </c>
      <c r="C128" s="40">
        <v>5.3177062421358237E-3</v>
      </c>
      <c r="D128" s="40">
        <v>3.3634919005600676E-3</v>
      </c>
      <c r="E128" s="40">
        <v>1.1545196756361448E-2</v>
      </c>
      <c r="F128" s="40">
        <v>-5.9057274880260816E-2</v>
      </c>
      <c r="G128" s="40">
        <v>6.6558390511266014E-3</v>
      </c>
      <c r="H128" s="40">
        <v>-3.939650679549515E-3</v>
      </c>
      <c r="I128" s="40">
        <v>2.9884935202868792E-3</v>
      </c>
      <c r="J128" s="40">
        <v>3.8301861489333986E-4</v>
      </c>
      <c r="K128" s="40">
        <v>1.5514112360682017E-2</v>
      </c>
      <c r="L128" s="40">
        <v>-1.0679247412273276E-2</v>
      </c>
      <c r="M128" s="40">
        <v>-7.4171523914952249E-3</v>
      </c>
      <c r="N128" s="40">
        <v>-6.2134059091857048E-2</v>
      </c>
      <c r="O128" s="40">
        <v>-3.6381336021484613E-3</v>
      </c>
      <c r="P128" s="40">
        <v>-4.6546230370478572E-2</v>
      </c>
      <c r="Q128" s="40">
        <v>7.5918642122495125E-3</v>
      </c>
      <c r="R128" s="40">
        <v>1.7986066768946991E-2</v>
      </c>
      <c r="S128" s="40">
        <v>1.2924499126553728E-2</v>
      </c>
      <c r="T128" s="40">
        <v>3.875629023049883E-3</v>
      </c>
    </row>
    <row r="129" spans="1:20">
      <c r="A129" s="33"/>
      <c r="B129" s="33">
        <v>2002</v>
      </c>
      <c r="C129" s="40">
        <v>5.1032835611391335E-3</v>
      </c>
      <c r="D129" s="40">
        <v>3.5220658907239746E-3</v>
      </c>
      <c r="E129" s="40">
        <v>1.1638153803443175E-2</v>
      </c>
      <c r="F129" s="40">
        <v>-6.1161461186937237E-2</v>
      </c>
      <c r="G129" s="40">
        <v>6.9671476260165562E-3</v>
      </c>
      <c r="H129" s="40">
        <v>-4.1798556137008338E-3</v>
      </c>
      <c r="I129" s="40">
        <v>3.2604591571816781E-3</v>
      </c>
      <c r="J129" s="40">
        <v>2.6212467443485314E-3</v>
      </c>
      <c r="K129" s="40">
        <v>1.5893608341287672E-2</v>
      </c>
      <c r="L129" s="40">
        <v>-1.1987854118734421E-2</v>
      </c>
      <c r="M129" s="40">
        <v>-7.764446451918843E-3</v>
      </c>
      <c r="N129" s="40">
        <v>-6.7773782394454571E-2</v>
      </c>
      <c r="O129" s="40">
        <v>-3.6514179632417699E-3</v>
      </c>
      <c r="P129" s="40">
        <v>-4.8819001172329082E-2</v>
      </c>
      <c r="Q129" s="40">
        <v>7.9205651781755204E-3</v>
      </c>
      <c r="R129" s="40">
        <v>1.8009725680662506E-2</v>
      </c>
      <c r="S129" s="40">
        <v>0.11206270164660613</v>
      </c>
      <c r="T129" s="40">
        <v>3.8606664932848917E-3</v>
      </c>
    </row>
    <row r="130" spans="1:20">
      <c r="A130" s="33"/>
      <c r="B130" s="33">
        <v>2003</v>
      </c>
      <c r="C130" s="40">
        <v>4.8919870797933113E-3</v>
      </c>
      <c r="D130" s="40">
        <v>3.6789298543003267E-3</v>
      </c>
      <c r="E130" s="40">
        <v>1.1726372495853798E-2</v>
      </c>
      <c r="F130" s="40">
        <v>3.1662095309690046E-2</v>
      </c>
      <c r="G130" s="40">
        <v>7.2716833359738236E-3</v>
      </c>
      <c r="H130" s="40">
        <v>-4.4230184421219032E-3</v>
      </c>
      <c r="I130" s="40">
        <v>3.5297434375768542E-3</v>
      </c>
      <c r="J130" s="40">
        <v>4.8419446045796927E-3</v>
      </c>
      <c r="K130" s="40">
        <v>1.6251518482998474E-2</v>
      </c>
      <c r="L130" s="40">
        <v>-1.3342655571115584E-2</v>
      </c>
      <c r="M130" s="40">
        <v>-8.1194528110980057E-3</v>
      </c>
      <c r="N130" s="40">
        <v>-7.4342331940812648E-2</v>
      </c>
      <c r="O130" s="40">
        <v>-3.6647996935977216E-3</v>
      </c>
      <c r="P130" s="40">
        <v>-5.1325167831946995E-2</v>
      </c>
      <c r="Q130" s="40">
        <v>8.2410580778852129E-3</v>
      </c>
      <c r="R130" s="40">
        <v>1.8026454367607917E-2</v>
      </c>
      <c r="S130" s="40">
        <v>1.6201959912909736E-2</v>
      </c>
      <c r="T130" s="40">
        <v>3.8458190501670501E-3</v>
      </c>
    </row>
    <row r="131" spans="1:20">
      <c r="A131" s="33"/>
      <c r="B131" s="33">
        <v>2004</v>
      </c>
      <c r="C131" s="40">
        <v>4.6836530123780763E-3</v>
      </c>
      <c r="D131" s="40">
        <v>3.8340226847246002E-3</v>
      </c>
      <c r="E131" s="40">
        <v>1.1809957569495922E-2</v>
      </c>
      <c r="F131" s="40">
        <v>5.4745270499248565E-2</v>
      </c>
      <c r="G131" s="40">
        <v>7.5692682771946766E-3</v>
      </c>
      <c r="H131" s="40">
        <v>-4.6693425877750421E-3</v>
      </c>
      <c r="I131" s="40">
        <v>3.7961478935012688E-3</v>
      </c>
      <c r="J131" s="40">
        <v>7.0305407010501451E-3</v>
      </c>
      <c r="K131" s="40">
        <v>1.6588212754714171E-2</v>
      </c>
      <c r="L131" s="40">
        <v>-1.4750399150547064E-2</v>
      </c>
      <c r="M131" s="40">
        <v>-8.4826722732878525E-3</v>
      </c>
      <c r="N131" s="40">
        <v>-8.2095474311519437E-2</v>
      </c>
      <c r="O131" s="40">
        <v>-3.6782798676723567E-3</v>
      </c>
      <c r="P131" s="40">
        <v>-5.4102637400041793E-2</v>
      </c>
      <c r="Q131" s="40">
        <v>8.5531730975593832E-3</v>
      </c>
      <c r="R131" s="40">
        <v>1.8036600772430425E-2</v>
      </c>
      <c r="S131" s="40">
        <v>8.6008092622423416E-3</v>
      </c>
      <c r="T131" s="40">
        <v>3.8310853709757516E-3</v>
      </c>
    </row>
    <row r="132" spans="1:20">
      <c r="A132" s="33"/>
      <c r="B132" s="33">
        <v>2005</v>
      </c>
      <c r="C132" s="40">
        <v>4.4781240218088013E-3</v>
      </c>
      <c r="D132" s="40">
        <v>3.9872859553830645E-3</v>
      </c>
      <c r="E132" s="40">
        <v>1.1889015028084331E-2</v>
      </c>
      <c r="F132" s="40">
        <v>-4.0972772033339197E-2</v>
      </c>
      <c r="G132" s="40">
        <v>7.8597441811807719E-3</v>
      </c>
      <c r="H132" s="40">
        <v>-4.919039417650233E-3</v>
      </c>
      <c r="I132" s="40">
        <v>4.0594816445686192E-3</v>
      </c>
      <c r="J132" s="40">
        <v>9.1731649346708764E-3</v>
      </c>
      <c r="K132" s="40">
        <v>1.6904113139758436E-2</v>
      </c>
      <c r="L132" s="40">
        <v>-1.6218596788013476E-2</v>
      </c>
      <c r="M132" s="40">
        <v>-8.8546368808136381E-3</v>
      </c>
      <c r="N132" s="40">
        <v>-9.1392205249060679E-2</v>
      </c>
      <c r="O132" s="40">
        <v>-3.691859575791549E-3</v>
      </c>
      <c r="P132" s="40">
        <v>-5.7197998057603609E-2</v>
      </c>
      <c r="Q132" s="40">
        <v>8.8567649112816678E-3</v>
      </c>
      <c r="R132" s="40">
        <v>1.8040501527641951E-2</v>
      </c>
      <c r="S132" s="40">
        <v>7.1479656742548733E-2</v>
      </c>
      <c r="T132" s="40">
        <v>3.8164641531734521E-3</v>
      </c>
    </row>
    <row r="133" spans="1:20">
      <c r="A133" s="33"/>
      <c r="B133" s="33">
        <v>2006</v>
      </c>
      <c r="C133" s="40">
        <v>4.2752487785421801E-3</v>
      </c>
      <c r="D133" s="40">
        <v>4.1386639676555294E-3</v>
      </c>
      <c r="E133" s="40">
        <v>1.1963651842203701E-2</v>
      </c>
      <c r="F133" s="40">
        <v>-3.286342613938311E-2</v>
      </c>
      <c r="G133" s="40">
        <v>8.1429722476638461E-3</v>
      </c>
      <c r="H133" s="40">
        <v>-5.1723289083710957E-3</v>
      </c>
      <c r="I133" s="40">
        <v>4.3195617891918E-3</v>
      </c>
      <c r="J133" s="40">
        <v>1.1256929976004658E-2</v>
      </c>
      <c r="K133" s="40">
        <v>1.719968708854715E-2</v>
      </c>
      <c r="L133" s="40">
        <v>-1.7755675493158207E-2</v>
      </c>
      <c r="M133" s="40">
        <v>-9.2359128401445674E-3</v>
      </c>
      <c r="N133" s="40">
        <v>-0.10275274895615399</v>
      </c>
      <c r="O133" s="40">
        <v>-3.7055399244410973E-3</v>
      </c>
      <c r="P133" s="40">
        <v>-6.066915593432412E-2</v>
      </c>
      <c r="Q133" s="40">
        <v>9.1517122192436798E-3</v>
      </c>
      <c r="R133" s="40">
        <v>1.8038481851388899E-2</v>
      </c>
      <c r="S133" s="40">
        <v>3.7803332254310686E-2</v>
      </c>
      <c r="T133" s="40">
        <v>3.8019541140412181E-3</v>
      </c>
    </row>
    <row r="134" spans="1:20">
      <c r="A134" s="33"/>
      <c r="B134" s="33">
        <v>2007</v>
      </c>
      <c r="C134" s="40">
        <v>4.0748815469240814E-3</v>
      </c>
      <c r="D134" s="40">
        <v>4.2881037910466281E-3</v>
      </c>
      <c r="E134" s="40">
        <v>1.203397566584747E-2</v>
      </c>
      <c r="F134" s="40">
        <v>6.4337682618914704E-2</v>
      </c>
      <c r="G134" s="40">
        <v>8.4188328847668303E-3</v>
      </c>
      <c r="H134" s="40">
        <v>-5.4294403603991322E-3</v>
      </c>
      <c r="I134" s="40">
        <v>4.5762137539957694E-3</v>
      </c>
      <c r="J134" s="40">
        <v>1.3270169471233918E-2</v>
      </c>
      <c r="K134" s="40">
        <v>1.7475441200592617E-2</v>
      </c>
      <c r="L134" s="40">
        <v>-1.9371159537055274E-2</v>
      </c>
      <c r="M134" s="40">
        <v>-9.6271037566853443E-3</v>
      </c>
      <c r="N134" s="40">
        <v>-0.11696066894032178</v>
      </c>
      <c r="O134" s="40">
        <v>-3.719322036568354E-3</v>
      </c>
      <c r="P134" s="40">
        <v>-6.4588995535536306E-2</v>
      </c>
      <c r="Q134" s="40">
        <v>9.4379171753705467E-3</v>
      </c>
      <c r="R134" s="40">
        <v>1.8030855507806601E-2</v>
      </c>
      <c r="S134" s="40">
        <v>2.5572883510919974E-2</v>
      </c>
      <c r="T134" s="40">
        <v>3.7875539902843328E-3</v>
      </c>
    </row>
    <row r="135" spans="1:20">
      <c r="A135" s="33"/>
      <c r="B135" s="33">
        <v>2008</v>
      </c>
      <c r="C135" s="40">
        <v>3.8768818005280458E-3</v>
      </c>
      <c r="D135" s="40">
        <v>4.4355552954672903E-3</v>
      </c>
      <c r="E135" s="40">
        <v>1.2100094570303501E-2</v>
      </c>
      <c r="F135" s="40">
        <v>-8.180146421965051E-2</v>
      </c>
      <c r="G135" s="40">
        <v>8.6872253631490853E-3</v>
      </c>
      <c r="H135" s="40">
        <v>-5.6906131659555052E-3</v>
      </c>
      <c r="I135" s="40">
        <v>4.8292716005395942E-3</v>
      </c>
      <c r="J135" s="40">
        <v>1.5202624832885885E-2</v>
      </c>
      <c r="K135" s="40">
        <v>1.7731915185026381E-2</v>
      </c>
      <c r="L135" s="40">
        <v>-2.1075892960496334E-2</v>
      </c>
      <c r="M135" s="40">
        <v>-1.0028854218462465E-2</v>
      </c>
      <c r="N135" s="40">
        <v>-0.13525398949239334</v>
      </c>
      <c r="O135" s="40">
        <v>-3.7332070518897118E-3</v>
      </c>
      <c r="P135" s="40">
        <v>-6.9050559632959904E-2</v>
      </c>
      <c r="Q135" s="40">
        <v>9.7153047152981047E-3</v>
      </c>
      <c r="R135" s="40">
        <v>1.8017924824551855E-2</v>
      </c>
      <c r="S135" s="40">
        <v>-9.886233307409048E-2</v>
      </c>
      <c r="T135" s="40">
        <v>3.7732625376840482E-3</v>
      </c>
    </row>
    <row r="136" spans="1:20">
      <c r="A136" s="33"/>
      <c r="B136" s="33">
        <v>2009</v>
      </c>
      <c r="C136" s="40">
        <v>3.6811138588764606E-3</v>
      </c>
      <c r="D136" s="40">
        <v>4.5809711757813293E-3</v>
      </c>
      <c r="E136" s="40">
        <v>1.216211679516299E-2</v>
      </c>
      <c r="F136" s="40">
        <v>-3.0354677398511803E-2</v>
      </c>
      <c r="G136" s="40">
        <v>8.9480673912369184E-3</v>
      </c>
      <c r="H136" s="40">
        <v>-5.9560976363336364E-3</v>
      </c>
      <c r="I136" s="40">
        <v>5.0785782888232503E-3</v>
      </c>
      <c r="J136" s="40">
        <v>1.7045575941176117E-2</v>
      </c>
      <c r="K136" s="40">
        <v>1.7969676138313892E-2</v>
      </c>
      <c r="L136" s="40">
        <v>-2.2882313809605214E-2</v>
      </c>
      <c r="M136" s="40">
        <v>-1.0441853774903065E-2</v>
      </c>
      <c r="N136" s="40">
        <v>-0.15971148482380157</v>
      </c>
      <c r="O136" s="40">
        <v>-3.7471961272042818E-3</v>
      </c>
      <c r="P136" s="40">
        <v>-7.4174539534666725E-2</v>
      </c>
      <c r="Q136" s="40">
        <v>9.9838217959148448E-3</v>
      </c>
      <c r="R136" s="40">
        <v>1.7999980760632681E-2</v>
      </c>
      <c r="S136" s="40">
        <v>-0.14261053168361459</v>
      </c>
      <c r="T136" s="40">
        <v>3.7590785307211679E-3</v>
      </c>
    </row>
    <row r="137" spans="1:20">
      <c r="A137" s="33"/>
      <c r="B137" s="33">
        <v>2010</v>
      </c>
      <c r="C137" s="40">
        <v>3.4874465478742264E-3</v>
      </c>
      <c r="D137" s="40">
        <v>4.724306968754575E-3</v>
      </c>
      <c r="E137" s="40">
        <v>1.2220150516140657E-2</v>
      </c>
      <c r="F137" s="40">
        <v>-0.15914350581658643</v>
      </c>
      <c r="G137" s="40">
        <v>9.2012946189747574E-3</v>
      </c>
      <c r="H137" s="40">
        <v>-6.2261558949314065E-3</v>
      </c>
      <c r="I137" s="40">
        <v>5.3239858974021602E-3</v>
      </c>
      <c r="J137" s="40">
        <v>1.8791914691795867E-2</v>
      </c>
      <c r="K137" s="40">
        <v>1.818931316807244E-2</v>
      </c>
      <c r="L137" s="40">
        <v>-2.4804795252794647E-2</v>
      </c>
      <c r="M137" s="40">
        <v>-1.0866841363895657E-2</v>
      </c>
      <c r="N137" s="40">
        <v>-0.19411528452651924</v>
      </c>
      <c r="O137" s="40">
        <v>-3.761290436716106E-3</v>
      </c>
      <c r="P137" s="40">
        <v>-8.0120375218951198E-2</v>
      </c>
      <c r="Q137" s="40">
        <v>1.0243436557774417E-2</v>
      </c>
      <c r="R137" s="40">
        <v>1.7977303018136902E-2</v>
      </c>
      <c r="S137" s="40">
        <v>-2.4666212760354861E-3</v>
      </c>
      <c r="T137" s="40">
        <v>3.7450007622431302E-3</v>
      </c>
    </row>
    <row r="138" spans="1:20">
      <c r="A138" s="33"/>
      <c r="B138" s="33">
        <v>2011</v>
      </c>
      <c r="C138" s="40">
        <v>3.2957528782856021E-3</v>
      </c>
      <c r="D138" s="40">
        <v>4.8655210625754052E-3</v>
      </c>
      <c r="E138" s="40">
        <v>1.2274303629342412E-2</v>
      </c>
      <c r="F138" s="40">
        <v>5.9470906873917768E-2</v>
      </c>
      <c r="G138" s="40">
        <v>9.4468600776748454E-3</v>
      </c>
      <c r="H138" s="40">
        <v>-6.5010628430022515E-3</v>
      </c>
      <c r="I138" s="40">
        <v>5.5653558002504667E-3</v>
      </c>
      <c r="J138" s="40">
        <v>2.0436163643531225E-2</v>
      </c>
      <c r="K138" s="40">
        <v>1.8391432382986687E-2</v>
      </c>
      <c r="L138" s="40">
        <v>-2.6860073948019939E-2</v>
      </c>
      <c r="M138" s="40">
        <v>-1.1304610248592629E-2</v>
      </c>
      <c r="N138" s="40">
        <v>-0.24615680660226047</v>
      </c>
      <c r="O138" s="40">
        <v>-3.7754911723616789E-3</v>
      </c>
      <c r="P138" s="40">
        <v>-8.7103173684728752E-2</v>
      </c>
      <c r="Q138" s="40">
        <v>1.0494137421639731E-2</v>
      </c>
      <c r="R138" s="40">
        <v>1.795016019198421E-2</v>
      </c>
      <c r="S138" s="40">
        <v>2.9633545190953137E-3</v>
      </c>
      <c r="T138" s="40">
        <v>3.7310280431091182E-3</v>
      </c>
    </row>
    <row r="139" spans="1:20">
      <c r="A139" s="33"/>
      <c r="B139" s="33">
        <v>2012</v>
      </c>
      <c r="C139" s="40">
        <v>3.1059097449511871E-3</v>
      </c>
      <c r="D139" s="40">
        <v>5.0045746991467365E-3</v>
      </c>
      <c r="E139" s="40">
        <v>1.2324683551545751E-2</v>
      </c>
      <c r="F139" s="40">
        <v>2.2800707915045865E-2</v>
      </c>
      <c r="G139" s="40">
        <v>9.6847335636498864E-3</v>
      </c>
      <c r="H139" s="40">
        <v>-6.7811072059743875E-3</v>
      </c>
      <c r="I139" s="40">
        <v>5.8025588008682981E-3</v>
      </c>
      <c r="J139" s="40">
        <v>2.1974444786144857E-2</v>
      </c>
      <c r="K139" s="40">
        <v>1.8576652260831675E-2</v>
      </c>
      <c r="L139" s="40">
        <v>-2.9067793366973863E-2</v>
      </c>
      <c r="M139" s="40">
        <v>-1.1756013535118265E-2</v>
      </c>
      <c r="N139" s="40">
        <v>-0.3343134555548794</v>
      </c>
      <c r="O139" s="40">
        <v>-3.7897995441464483E-3</v>
      </c>
      <c r="P139" s="40">
        <v>-9.5420346962756114E-2</v>
      </c>
      <c r="Q139" s="40">
        <v>1.0735932130222201E-2</v>
      </c>
      <c r="R139" s="40">
        <v>1.7918809952287774E-2</v>
      </c>
      <c r="S139" s="40">
        <v>-1.2842291414162347E-2</v>
      </c>
      <c r="T139" s="40">
        <v>3.7171592018565534E-3</v>
      </c>
    </row>
    <row r="140" spans="1:20">
      <c r="A140" s="33"/>
      <c r="B140" s="33">
        <v>2013</v>
      </c>
      <c r="C140" s="40">
        <v>2.9177976403835623E-3</v>
      </c>
      <c r="D140" s="40">
        <v>5.1414319693715883E-3</v>
      </c>
      <c r="E140" s="40">
        <v>1.237139703601884E-2</v>
      </c>
      <c r="F140" s="40">
        <v>-7.0968544450961318E-2</v>
      </c>
      <c r="G140" s="40">
        <v>9.9149009732814666E-3</v>
      </c>
      <c r="H140" s="40">
        <v>-7.066592669087989E-3</v>
      </c>
      <c r="I140" s="40">
        <v>6.0354752243786296E-3</v>
      </c>
      <c r="J140" s="40">
        <v>2.3404405502221736E-2</v>
      </c>
      <c r="K140" s="40">
        <v>1.8745599399589655E-2</v>
      </c>
      <c r="L140" s="40">
        <v>-3.1451200246733139E-2</v>
      </c>
      <c r="M140" s="40">
        <v>-1.222197035386865E-2</v>
      </c>
      <c r="N140" s="40">
        <v>-0.51762261209997895</v>
      </c>
      <c r="O140" s="40">
        <v>-3.8042167804884135E-3</v>
      </c>
      <c r="P140" s="40">
        <v>-0.10549518089118305</v>
      </c>
      <c r="Q140" s="40">
        <v>1.0968846745883758E-2</v>
      </c>
      <c r="R140" s="40">
        <v>1.7883499254385805E-2</v>
      </c>
      <c r="S140" s="40">
        <v>1.2592157934641907E-2</v>
      </c>
      <c r="T140" s="40">
        <v>3.7033930843838919E-3</v>
      </c>
    </row>
    <row r="141" spans="1:20">
      <c r="A141" s="33"/>
      <c r="B141" s="33">
        <v>2014</v>
      </c>
      <c r="C141" s="40">
        <v>2.7313003852965537E-3</v>
      </c>
      <c r="D141" s="40">
        <v>5.2760598016807613E-3</v>
      </c>
      <c r="E141" s="40">
        <v>1.2414550003347631E-2</v>
      </c>
      <c r="F141" s="40">
        <v>3.0268838783582296E-2</v>
      </c>
      <c r="G141" s="40">
        <v>1.0137363597072378E-2</v>
      </c>
      <c r="H141" s="40">
        <v>-7.3578391121487561E-3</v>
      </c>
      <c r="I141" s="40">
        <v>6.2639949686962033E-3</v>
      </c>
      <c r="J141" s="40">
        <v>2.4725110072123791E-2</v>
      </c>
      <c r="K141" s="40">
        <v>1.88989046505657E-2</v>
      </c>
      <c r="L141" s="40">
        <v>-3.4038047481255003E-2</v>
      </c>
      <c r="M141" s="40">
        <v>-1.2703472800692756E-2</v>
      </c>
      <c r="N141" s="40">
        <v>-1.1709241348516155</v>
      </c>
      <c r="O141" s="40">
        <v>-3.8187441285695962E-3</v>
      </c>
      <c r="P141" s="40">
        <v>-0.11795139270404374</v>
      </c>
      <c r="Q141" s="40">
        <v>1.119292461462581E-2</v>
      </c>
      <c r="R141" s="40">
        <v>1.7844464572063328E-2</v>
      </c>
      <c r="S141" s="40">
        <v>3.9738136046591245E-2</v>
      </c>
      <c r="T141" s="40">
        <v>3.6897285536141057E-3</v>
      </c>
    </row>
    <row r="147" spans="2:21">
      <c r="O147" s="40" t="s">
        <v>140</v>
      </c>
    </row>
    <row r="148" spans="2:21">
      <c r="O148" s="40" t="s">
        <v>182</v>
      </c>
    </row>
    <row r="149" spans="2:21" s="32" customFormat="1" ht="31.2">
      <c r="C149" s="32" t="s">
        <v>17</v>
      </c>
      <c r="D149" s="32" t="s">
        <v>18</v>
      </c>
      <c r="E149" s="32" t="s">
        <v>185</v>
      </c>
      <c r="F149" s="32" t="s">
        <v>20</v>
      </c>
      <c r="G149" s="32" t="s">
        <v>21</v>
      </c>
      <c r="H149" s="32" t="s">
        <v>22</v>
      </c>
      <c r="I149" s="32" t="s">
        <v>24</v>
      </c>
      <c r="J149" s="32" t="s">
        <v>183</v>
      </c>
      <c r="L149" s="32" t="s">
        <v>183</v>
      </c>
      <c r="M149" s="40"/>
      <c r="N149" s="40"/>
      <c r="O149" s="32" t="s">
        <v>17</v>
      </c>
      <c r="P149" s="32" t="s">
        <v>18</v>
      </c>
      <c r="Q149" s="32" t="s">
        <v>185</v>
      </c>
      <c r="R149" s="32" t="s">
        <v>20</v>
      </c>
      <c r="S149" s="32" t="s">
        <v>21</v>
      </c>
      <c r="T149" s="32" t="s">
        <v>22</v>
      </c>
      <c r="U149" s="32" t="s">
        <v>24</v>
      </c>
    </row>
    <row r="150" spans="2:21">
      <c r="B150" s="33">
        <v>1950</v>
      </c>
      <c r="C150" s="40">
        <v>374024484.78956628</v>
      </c>
      <c r="D150" s="40">
        <v>405363761.98670071</v>
      </c>
      <c r="E150" s="40">
        <v>2182533048.0405951</v>
      </c>
      <c r="F150" s="40">
        <v>13094248.790038913</v>
      </c>
      <c r="G150" s="40">
        <v>559685483.61332738</v>
      </c>
      <c r="H150" s="40">
        <v>51524614.22890754</v>
      </c>
      <c r="I150" s="40">
        <v>508896856.16870415</v>
      </c>
      <c r="J150" s="40">
        <f t="shared" ref="J150:J213" si="0">SUM(B150:I150)</f>
        <v>4095124447.6178403</v>
      </c>
      <c r="K150" s="33">
        <v>1950</v>
      </c>
      <c r="N150" s="40">
        <v>1950</v>
      </c>
    </row>
    <row r="151" spans="2:21">
      <c r="B151" s="33">
        <v>1951</v>
      </c>
      <c r="C151" s="40">
        <v>386590289.61633086</v>
      </c>
      <c r="D151" s="40">
        <v>420281217.8747794</v>
      </c>
      <c r="E151" s="40">
        <v>2181779558.8819599</v>
      </c>
      <c r="F151" s="40">
        <v>94497955.447396412</v>
      </c>
      <c r="G151" s="40">
        <v>587811918.94189227</v>
      </c>
      <c r="H151" s="40">
        <v>52640695.330653809</v>
      </c>
      <c r="I151" s="40">
        <v>523077766.46187216</v>
      </c>
      <c r="J151" s="40">
        <f t="shared" si="0"/>
        <v>4246681353.5548844</v>
      </c>
      <c r="K151" s="33">
        <v>1951</v>
      </c>
      <c r="L151" s="40">
        <f>(J151-J150)/(LN(J151)-LN(J150))</f>
        <v>4170443936.8541446</v>
      </c>
      <c r="N151" s="40">
        <v>1951</v>
      </c>
      <c r="O151" s="40">
        <f t="shared" ref="O151:U151" si="1">(C151-C150)/(LN(C151)-LN(C150))</f>
        <v>380272785.5994873</v>
      </c>
      <c r="P151" s="40">
        <f t="shared" si="1"/>
        <v>412777565.48373115</v>
      </c>
      <c r="Q151" s="40">
        <f t="shared" si="1"/>
        <v>2182156281.7648253</v>
      </c>
      <c r="R151" s="40">
        <f t="shared" si="1"/>
        <v>41187764.150774784</v>
      </c>
      <c r="S151" s="40">
        <f t="shared" si="1"/>
        <v>573633781.17038953</v>
      </c>
      <c r="T151" s="40">
        <f t="shared" si="1"/>
        <v>52080661.673552282</v>
      </c>
      <c r="U151" s="40">
        <f t="shared" si="1"/>
        <v>515954831.77888972</v>
      </c>
    </row>
    <row r="152" spans="2:21">
      <c r="B152" s="33">
        <v>1952</v>
      </c>
      <c r="C152" s="40">
        <v>393694491.83957964</v>
      </c>
      <c r="D152" s="40">
        <v>429093666.61860031</v>
      </c>
      <c r="E152" s="40">
        <v>2147635573.7532725</v>
      </c>
      <c r="F152" s="40">
        <v>201245323.38170794</v>
      </c>
      <c r="G152" s="40">
        <v>607417951.88113618</v>
      </c>
      <c r="H152" s="40">
        <v>52953917.388608858</v>
      </c>
      <c r="I152" s="40">
        <v>529960513.6029157</v>
      </c>
      <c r="J152" s="40">
        <f t="shared" si="0"/>
        <v>4362003390.4658213</v>
      </c>
      <c r="K152" s="33">
        <v>1952</v>
      </c>
      <c r="L152" s="40">
        <f t="shared" ref="L152:L214" si="2">(J152-J151)/(LN(J152)-LN(J151))</f>
        <v>4304084883.8056841</v>
      </c>
      <c r="N152" s="40">
        <v>1952</v>
      </c>
      <c r="O152" s="40">
        <f t="shared" ref="O152:U200" si="3">(C152-C151)/(LN(C152)-LN(C151))</f>
        <v>390131610.30391061</v>
      </c>
      <c r="P152" s="40">
        <f t="shared" ref="P152:U165" si="4">(D152-D151)/(LN(D152)-LN(D151))</f>
        <v>424672203.2978847</v>
      </c>
      <c r="Q152" s="40">
        <f t="shared" si="4"/>
        <v>2164662686.0808592</v>
      </c>
      <c r="R152" s="40">
        <f t="shared" si="4"/>
        <v>141210219.03705832</v>
      </c>
      <c r="S152" s="40">
        <f t="shared" si="4"/>
        <v>597561330.08660126</v>
      </c>
      <c r="T152" s="40">
        <f t="shared" si="4"/>
        <v>52797151.509114012</v>
      </c>
      <c r="U152" s="40">
        <f t="shared" si="4"/>
        <v>526511642.24416602</v>
      </c>
    </row>
    <row r="153" spans="2:21">
      <c r="B153" s="33">
        <v>1953</v>
      </c>
      <c r="C153" s="40">
        <v>489290989.7469877</v>
      </c>
      <c r="D153" s="40">
        <v>534353501.16584229</v>
      </c>
      <c r="E153" s="40">
        <v>2578420088.8642139</v>
      </c>
      <c r="F153" s="40">
        <v>374522895.67302495</v>
      </c>
      <c r="G153" s="40">
        <v>764958582.18548036</v>
      </c>
      <c r="H153" s="40">
        <v>64965515.088335775</v>
      </c>
      <c r="I153" s="40">
        <v>655549943.08380949</v>
      </c>
      <c r="J153" s="40">
        <f t="shared" si="0"/>
        <v>5462063468.8076954</v>
      </c>
      <c r="K153" s="33">
        <v>1953</v>
      </c>
      <c r="L153" s="40">
        <f t="shared" si="2"/>
        <v>4891434268.6275244</v>
      </c>
      <c r="N153" s="40">
        <v>1953</v>
      </c>
      <c r="O153" s="40">
        <f t="shared" si="3"/>
        <v>439762355.25862449</v>
      </c>
      <c r="P153" s="40">
        <f t="shared" si="4"/>
        <v>479800779.686939</v>
      </c>
      <c r="Q153" s="40">
        <f t="shared" si="4"/>
        <v>2356468864.3338757</v>
      </c>
      <c r="R153" s="40">
        <f t="shared" si="4"/>
        <v>278972288.93520457</v>
      </c>
      <c r="S153" s="40">
        <f t="shared" si="4"/>
        <v>683163480.94831216</v>
      </c>
      <c r="T153" s="40">
        <f t="shared" si="4"/>
        <v>58755226.514150321</v>
      </c>
      <c r="U153" s="40">
        <f t="shared" si="4"/>
        <v>590531124.89137936</v>
      </c>
    </row>
    <row r="154" spans="2:21">
      <c r="B154" s="33">
        <v>1954</v>
      </c>
      <c r="C154" s="40">
        <v>670552291.20924556</v>
      </c>
      <c r="D154" s="40">
        <v>733386804.643103</v>
      </c>
      <c r="E154" s="40">
        <v>3411538892.8627338</v>
      </c>
      <c r="F154" s="40">
        <v>675594991.94769835</v>
      </c>
      <c r="G154" s="40">
        <v>1060842840.9459656</v>
      </c>
      <c r="H154" s="40">
        <v>87827562.478821158</v>
      </c>
      <c r="I154" s="40">
        <v>894567327.88282561</v>
      </c>
      <c r="J154" s="40">
        <f t="shared" si="0"/>
        <v>7534312665.9703932</v>
      </c>
      <c r="K154" s="33">
        <v>1954</v>
      </c>
      <c r="L154" s="40">
        <f t="shared" si="2"/>
        <v>6442740247.9954824</v>
      </c>
      <c r="N154" s="40">
        <v>1954</v>
      </c>
      <c r="O154" s="40">
        <f t="shared" si="3"/>
        <v>575169212.53526342</v>
      </c>
      <c r="P154" s="40">
        <f t="shared" si="4"/>
        <v>628627484.20250821</v>
      </c>
      <c r="Q154" s="40">
        <f t="shared" si="4"/>
        <v>2975566329.906559</v>
      </c>
      <c r="R154" s="40">
        <f t="shared" si="4"/>
        <v>510342866.10687995</v>
      </c>
      <c r="S154" s="40">
        <f t="shared" si="4"/>
        <v>904852264.13829803</v>
      </c>
      <c r="T154" s="40">
        <f t="shared" si="4"/>
        <v>75822962.592326954</v>
      </c>
      <c r="U154" s="40">
        <f t="shared" si="4"/>
        <v>768876726.90840113</v>
      </c>
    </row>
    <row r="155" spans="2:21">
      <c r="B155" s="33">
        <v>1955</v>
      </c>
      <c r="C155" s="40">
        <v>762481094.73561251</v>
      </c>
      <c r="D155" s="40">
        <v>834726536.19179678</v>
      </c>
      <c r="E155" s="40">
        <v>3743058147.0482435</v>
      </c>
      <c r="F155" s="40">
        <v>943726966.40316737</v>
      </c>
      <c r="G155" s="40">
        <v>1218999943.0677948</v>
      </c>
      <c r="H155" s="40">
        <v>98449196.45157823</v>
      </c>
      <c r="I155" s="40">
        <v>1013305048.8383275</v>
      </c>
      <c r="J155" s="40">
        <f t="shared" si="0"/>
        <v>8614748887.7365208</v>
      </c>
      <c r="K155" s="33">
        <v>1955</v>
      </c>
      <c r="L155" s="40">
        <f t="shared" si="2"/>
        <v>8062468785.041379</v>
      </c>
      <c r="N155" s="40">
        <v>1955</v>
      </c>
      <c r="O155" s="40">
        <f t="shared" si="3"/>
        <v>715532743.01147246</v>
      </c>
      <c r="P155" s="40">
        <f t="shared" si="4"/>
        <v>782963934.3720355</v>
      </c>
      <c r="Q155" s="40">
        <f t="shared" si="4"/>
        <v>3574736810.0360374</v>
      </c>
      <c r="R155" s="40">
        <f t="shared" si="4"/>
        <v>802206409.31824291</v>
      </c>
      <c r="S155" s="40">
        <f t="shared" si="4"/>
        <v>1138090428.709542</v>
      </c>
      <c r="T155" s="40">
        <f t="shared" si="4"/>
        <v>93037349.602090746</v>
      </c>
      <c r="U155" s="40">
        <f t="shared" si="4"/>
        <v>952703293.33927274</v>
      </c>
    </row>
    <row r="156" spans="2:21">
      <c r="B156" s="33">
        <v>1956</v>
      </c>
      <c r="C156" s="40">
        <v>718111234.24443936</v>
      </c>
      <c r="D156" s="40">
        <v>786507076.81691813</v>
      </c>
      <c r="E156" s="40">
        <v>3399544378.3642216</v>
      </c>
      <c r="F156" s="40">
        <v>1045789646.4928492</v>
      </c>
      <c r="G156" s="40">
        <v>1158600808.6607161</v>
      </c>
      <c r="H156" s="40">
        <v>91339574.310913488</v>
      </c>
      <c r="I156" s="40">
        <v>951094450.6054821</v>
      </c>
      <c r="J156" s="40">
        <f t="shared" si="0"/>
        <v>8150989125.4955397</v>
      </c>
      <c r="K156" s="33">
        <v>1956</v>
      </c>
      <c r="L156" s="40">
        <f t="shared" si="2"/>
        <v>8380730548.0385914</v>
      </c>
      <c r="N156" s="40">
        <v>1956</v>
      </c>
      <c r="O156" s="40">
        <f t="shared" si="3"/>
        <v>740074501.37936115</v>
      </c>
      <c r="P156" s="40">
        <f t="shared" si="4"/>
        <v>810377722.61726403</v>
      </c>
      <c r="Q156" s="40">
        <f t="shared" si="4"/>
        <v>3568546090.9376121</v>
      </c>
      <c r="R156" s="40">
        <f t="shared" si="4"/>
        <v>993885053.19143677</v>
      </c>
      <c r="S156" s="40">
        <f t="shared" si="4"/>
        <v>1188544607.9831116</v>
      </c>
      <c r="T156" s="40">
        <f t="shared" si="4"/>
        <v>94849980.175726771</v>
      </c>
      <c r="U156" s="40">
        <f t="shared" si="4"/>
        <v>981871303.79056489</v>
      </c>
    </row>
    <row r="157" spans="2:21">
      <c r="B157" s="33">
        <v>1957</v>
      </c>
      <c r="C157" s="40">
        <v>696033783.53563476</v>
      </c>
      <c r="D157" s="40">
        <v>762295680.08367574</v>
      </c>
      <c r="E157" s="40">
        <v>3175748546.4896364</v>
      </c>
      <c r="F157" s="40">
        <v>1157954602.6431413</v>
      </c>
      <c r="G157" s="40">
        <v>1131757995.4975364</v>
      </c>
      <c r="H157" s="40">
        <v>87152103.226237655</v>
      </c>
      <c r="I157" s="40">
        <v>919123470.47275472</v>
      </c>
      <c r="J157" s="40">
        <f t="shared" si="0"/>
        <v>7930068138.948617</v>
      </c>
      <c r="K157" s="33">
        <v>1957</v>
      </c>
      <c r="L157" s="40">
        <f t="shared" si="2"/>
        <v>8040022772.6664314</v>
      </c>
      <c r="N157" s="40">
        <v>1957</v>
      </c>
      <c r="O157" s="40">
        <f t="shared" si="3"/>
        <v>707015060.10094726</v>
      </c>
      <c r="P157" s="40">
        <f t="shared" si="4"/>
        <v>774338294.24617755</v>
      </c>
      <c r="Q157" s="40">
        <f t="shared" si="4"/>
        <v>3286376555.6122537</v>
      </c>
      <c r="R157" s="40">
        <f t="shared" si="4"/>
        <v>1100919981.390626</v>
      </c>
      <c r="S157" s="40">
        <f t="shared" si="4"/>
        <v>1145126967.5719571</v>
      </c>
      <c r="T157" s="40">
        <f t="shared" si="4"/>
        <v>89229463.132594869</v>
      </c>
      <c r="U157" s="40">
        <f t="shared" si="4"/>
        <v>935017863.9147135</v>
      </c>
    </row>
    <row r="158" spans="2:21">
      <c r="B158" s="33">
        <v>1958</v>
      </c>
      <c r="C158" s="40">
        <v>711701707.77056682</v>
      </c>
      <c r="D158" s="40">
        <v>779049765.67639828</v>
      </c>
      <c r="E158" s="40">
        <v>3127951876.140491</v>
      </c>
      <c r="F158" s="40">
        <v>1323812959.8625681</v>
      </c>
      <c r="G158" s="40">
        <v>1164710450.4818401</v>
      </c>
      <c r="H158" s="40">
        <v>87663513.014880374</v>
      </c>
      <c r="I158" s="40">
        <v>937441885.16795325</v>
      </c>
      <c r="J158" s="40">
        <f t="shared" si="0"/>
        <v>8132334116.1146975</v>
      </c>
      <c r="K158" s="33">
        <v>1958</v>
      </c>
      <c r="L158" s="40">
        <f t="shared" si="2"/>
        <v>8030776603.4886456</v>
      </c>
      <c r="N158" s="40">
        <v>1958</v>
      </c>
      <c r="O158" s="40">
        <f t="shared" si="3"/>
        <v>703838681.01206803</v>
      </c>
      <c r="P158" s="40">
        <f t="shared" si="4"/>
        <v>770642369.72017217</v>
      </c>
      <c r="Q158" s="40">
        <f t="shared" si="4"/>
        <v>3151789808.7850184</v>
      </c>
      <c r="R158" s="40">
        <f t="shared" si="4"/>
        <v>1239034169.7180591</v>
      </c>
      <c r="S158" s="40">
        <f t="shared" si="4"/>
        <v>1148155411.8395429</v>
      </c>
      <c r="T158" s="40">
        <f t="shared" si="4"/>
        <v>87407558.771541968</v>
      </c>
      <c r="U158" s="40">
        <f t="shared" si="4"/>
        <v>928252552.92448127</v>
      </c>
    </row>
    <row r="159" spans="2:21">
      <c r="B159" s="33">
        <v>1959</v>
      </c>
      <c r="C159" s="40">
        <v>655250578.2264272</v>
      </c>
      <c r="D159" s="40">
        <v>716548951.05028784</v>
      </c>
      <c r="E159" s="40">
        <v>2772553854.5517693</v>
      </c>
      <c r="F159" s="40">
        <v>1340586863.0306282</v>
      </c>
      <c r="G159" s="40">
        <v>1077807392.9209065</v>
      </c>
      <c r="H159" s="40">
        <v>79339875.107399166</v>
      </c>
      <c r="I159" s="40">
        <v>861286822.85574543</v>
      </c>
      <c r="J159" s="40">
        <f t="shared" si="0"/>
        <v>7503376296.7431641</v>
      </c>
      <c r="K159" s="33">
        <v>1959</v>
      </c>
      <c r="L159" s="40">
        <f t="shared" si="2"/>
        <v>7813636671.1286907</v>
      </c>
      <c r="N159" s="40">
        <v>1959</v>
      </c>
      <c r="O159" s="40">
        <f t="shared" si="3"/>
        <v>683087421.72459698</v>
      </c>
      <c r="P159" s="40">
        <f t="shared" si="4"/>
        <v>747363839.05650544</v>
      </c>
      <c r="Q159" s="40">
        <f t="shared" si="4"/>
        <v>2946681697.427465</v>
      </c>
      <c r="R159" s="40">
        <f t="shared" si="4"/>
        <v>1332182311.0597658</v>
      </c>
      <c r="S159" s="40">
        <f t="shared" si="4"/>
        <v>1120697412.3691494</v>
      </c>
      <c r="T159" s="40">
        <f t="shared" si="4"/>
        <v>83432504.94248867</v>
      </c>
      <c r="U159" s="40">
        <f t="shared" si="4"/>
        <v>898826717.9630779</v>
      </c>
    </row>
    <row r="160" spans="2:21">
      <c r="B160" s="33">
        <v>1960</v>
      </c>
      <c r="C160" s="40">
        <v>690410311.53006864</v>
      </c>
      <c r="D160" s="40">
        <v>753910085.35528564</v>
      </c>
      <c r="E160" s="40">
        <v>2810994931.1924138</v>
      </c>
      <c r="F160" s="40">
        <v>1533779300.078604</v>
      </c>
      <c r="G160" s="40">
        <v>1139916252.9141829</v>
      </c>
      <c r="H160" s="40">
        <v>82118582.31548734</v>
      </c>
      <c r="I160" s="40">
        <v>906009246.13166392</v>
      </c>
      <c r="J160" s="40">
        <f t="shared" si="0"/>
        <v>7917140669.5177059</v>
      </c>
      <c r="K160" s="33">
        <v>1960</v>
      </c>
      <c r="L160" s="40">
        <f t="shared" si="2"/>
        <v>7708407768.7248659</v>
      </c>
      <c r="N160" s="40">
        <v>1960</v>
      </c>
      <c r="O160" s="40">
        <f t="shared" si="3"/>
        <v>672677306.74538088</v>
      </c>
      <c r="P160" s="40">
        <f t="shared" si="4"/>
        <v>735071280.23110616</v>
      </c>
      <c r="Q160" s="40">
        <f t="shared" si="4"/>
        <v>2791730283.0801353</v>
      </c>
      <c r="R160" s="40">
        <f t="shared" si="4"/>
        <v>1435016320.5913723</v>
      </c>
      <c r="S160" s="40">
        <f t="shared" si="4"/>
        <v>1108571862.1107848</v>
      </c>
      <c r="T160" s="40">
        <f t="shared" si="4"/>
        <v>80721257.802796811</v>
      </c>
      <c r="U160" s="40">
        <f t="shared" si="4"/>
        <v>883459381.25095868</v>
      </c>
    </row>
    <row r="161" spans="2:21">
      <c r="B161" s="33">
        <v>1961</v>
      </c>
      <c r="C161" s="40">
        <v>760701676.15175593</v>
      </c>
      <c r="D161" s="40">
        <v>829102878.82625747</v>
      </c>
      <c r="E161" s="40">
        <v>2978675614.0730138</v>
      </c>
      <c r="F161" s="40">
        <v>1816045090.3771422</v>
      </c>
      <c r="G161" s="40">
        <v>1259014676.1835895</v>
      </c>
      <c r="H161" s="40">
        <v>88814190.17264159</v>
      </c>
      <c r="I161" s="40">
        <v>997045538.26678634</v>
      </c>
      <c r="J161" s="40">
        <f t="shared" si="0"/>
        <v>8729401625.0511875</v>
      </c>
      <c r="K161" s="33">
        <v>1961</v>
      </c>
      <c r="L161" s="40">
        <f t="shared" si="2"/>
        <v>8316661293.3749189</v>
      </c>
      <c r="N161" s="40">
        <v>1961</v>
      </c>
      <c r="O161" s="40">
        <f t="shared" si="3"/>
        <v>724988156.74688077</v>
      </c>
      <c r="P161" s="40">
        <f t="shared" si="4"/>
        <v>790910849.78369224</v>
      </c>
      <c r="Q161" s="40">
        <f t="shared" si="4"/>
        <v>2894025695.6707673</v>
      </c>
      <c r="R161" s="40">
        <f t="shared" si="4"/>
        <v>1670940574.3806593</v>
      </c>
      <c r="S161" s="40">
        <f t="shared" si="4"/>
        <v>1198479346.8478878</v>
      </c>
      <c r="T161" s="40">
        <f t="shared" si="4"/>
        <v>85422656.066785738</v>
      </c>
      <c r="U161" s="40">
        <f t="shared" si="4"/>
        <v>950801132.67946601</v>
      </c>
    </row>
    <row r="162" spans="2:21">
      <c r="B162" s="33">
        <v>1962</v>
      </c>
      <c r="C162" s="40">
        <v>771674820.55970919</v>
      </c>
      <c r="D162" s="40">
        <v>839118746.36830974</v>
      </c>
      <c r="E162" s="40">
        <v>2904570515.9833202</v>
      </c>
      <c r="F162" s="40">
        <v>1962852789.1183491</v>
      </c>
      <c r="G162" s="40">
        <v>1278558305.9539032</v>
      </c>
      <c r="H162" s="40">
        <v>88372419.961693332</v>
      </c>
      <c r="I162" s="40">
        <v>1010647134.9300596</v>
      </c>
      <c r="J162" s="40">
        <f t="shared" si="0"/>
        <v>8855796694.8753452</v>
      </c>
      <c r="K162" s="33">
        <v>1962</v>
      </c>
      <c r="L162" s="40">
        <f t="shared" si="2"/>
        <v>8792447745.3716068</v>
      </c>
      <c r="N162" s="40">
        <v>1962</v>
      </c>
      <c r="O162" s="40">
        <f t="shared" si="3"/>
        <v>766175151.97201502</v>
      </c>
      <c r="P162" s="40">
        <f t="shared" si="4"/>
        <v>834100790.09128761</v>
      </c>
      <c r="Q162" s="40">
        <f t="shared" si="4"/>
        <v>2941467487.7103062</v>
      </c>
      <c r="R162" s="40">
        <f t="shared" si="4"/>
        <v>1888497993.1028101</v>
      </c>
      <c r="S162" s="40">
        <f t="shared" si="4"/>
        <v>1268761404.1379437</v>
      </c>
      <c r="T162" s="40">
        <f t="shared" si="4"/>
        <v>88593121.493069902</v>
      </c>
      <c r="U162" s="40">
        <f t="shared" si="4"/>
        <v>1003830978.5293365</v>
      </c>
    </row>
    <row r="163" spans="2:21">
      <c r="B163" s="33">
        <v>1963</v>
      </c>
      <c r="C163" s="40">
        <v>809832512.29241359</v>
      </c>
      <c r="D163" s="40">
        <v>878209128.68919003</v>
      </c>
      <c r="E163" s="40">
        <v>2928680339.5684257</v>
      </c>
      <c r="F163" s="40">
        <v>2179106395.2992473</v>
      </c>
      <c r="G163" s="40">
        <v>1341436292.4823108</v>
      </c>
      <c r="H163" s="40">
        <v>90901179.949935183</v>
      </c>
      <c r="I163" s="40">
        <v>1060261796.885672</v>
      </c>
      <c r="J163" s="40">
        <f t="shared" si="0"/>
        <v>9288429608.1671963</v>
      </c>
      <c r="K163" s="33">
        <v>1963</v>
      </c>
      <c r="L163" s="40">
        <f t="shared" si="2"/>
        <v>9070393599.7087479</v>
      </c>
      <c r="N163" s="40">
        <v>1963</v>
      </c>
      <c r="O163" s="40">
        <f t="shared" si="3"/>
        <v>790600201.48987174</v>
      </c>
      <c r="P163" s="40">
        <f t="shared" si="4"/>
        <v>858515619.00869036</v>
      </c>
      <c r="Q163" s="40">
        <f t="shared" si="4"/>
        <v>2916608819.3633184</v>
      </c>
      <c r="R163" s="40">
        <f t="shared" si="4"/>
        <v>2069096438.8758152</v>
      </c>
      <c r="S163" s="40">
        <f t="shared" si="4"/>
        <v>1309745756.1666539</v>
      </c>
      <c r="T163" s="40">
        <f t="shared" si="4"/>
        <v>89630854.698211938</v>
      </c>
      <c r="U163" s="40">
        <f t="shared" si="4"/>
        <v>1035256324.9260808</v>
      </c>
    </row>
    <row r="164" spans="2:21">
      <c r="B164" s="33">
        <v>1964</v>
      </c>
      <c r="C164" s="40">
        <v>803986322.25225031</v>
      </c>
      <c r="D164" s="40">
        <v>869138400.9165051</v>
      </c>
      <c r="E164" s="40">
        <v>2792245293.9493566</v>
      </c>
      <c r="F164" s="40">
        <v>2274679663.2505555</v>
      </c>
      <c r="G164" s="40">
        <v>1329628574.7560685</v>
      </c>
      <c r="H164" s="40">
        <v>88387148.867405534</v>
      </c>
      <c r="I164" s="40">
        <v>1052702864.1874107</v>
      </c>
      <c r="J164" s="40">
        <f t="shared" si="0"/>
        <v>9210770232.1795521</v>
      </c>
      <c r="K164" s="33">
        <v>1964</v>
      </c>
      <c r="L164" s="40">
        <f t="shared" si="2"/>
        <v>9249545584.4247189</v>
      </c>
      <c r="N164" s="40">
        <v>1964</v>
      </c>
      <c r="O164" s="40">
        <f t="shared" si="3"/>
        <v>806905887.54355717</v>
      </c>
      <c r="P164" s="40">
        <f t="shared" si="4"/>
        <v>873665916.84168053</v>
      </c>
      <c r="Q164" s="40">
        <f t="shared" si="4"/>
        <v>2859920441.075336</v>
      </c>
      <c r="R164" s="40">
        <f t="shared" si="4"/>
        <v>2226551171.3836336</v>
      </c>
      <c r="S164" s="40">
        <f t="shared" si="4"/>
        <v>1335523734.034889</v>
      </c>
      <c r="T164" s="40">
        <f t="shared" si="4"/>
        <v>89638288.692770451</v>
      </c>
      <c r="U164" s="40">
        <f t="shared" si="4"/>
        <v>1056477823.625824</v>
      </c>
    </row>
    <row r="165" spans="2:21">
      <c r="B165" s="33">
        <v>1965</v>
      </c>
      <c r="C165" s="40">
        <v>1014527320.0271554</v>
      </c>
      <c r="D165" s="40">
        <v>1092875565.8487546</v>
      </c>
      <c r="E165" s="40">
        <v>3382246639.8358288</v>
      </c>
      <c r="F165" s="40">
        <v>3002306802.5251436</v>
      </c>
      <c r="G165" s="40">
        <v>1672897585.5177226</v>
      </c>
      <c r="H165" s="40">
        <v>109154426.10854796</v>
      </c>
      <c r="I165" s="40">
        <v>1329060911.8048215</v>
      </c>
      <c r="J165" s="40">
        <f t="shared" si="0"/>
        <v>11603071216.667973</v>
      </c>
      <c r="K165" s="33">
        <v>1965</v>
      </c>
      <c r="L165" s="40">
        <f t="shared" si="2"/>
        <v>10360930443.901217</v>
      </c>
      <c r="N165" s="40">
        <v>1965</v>
      </c>
      <c r="O165" s="40">
        <f t="shared" si="3"/>
        <v>905179582.88123524</v>
      </c>
      <c r="P165" s="40">
        <f t="shared" si="4"/>
        <v>976739846.04055524</v>
      </c>
      <c r="Q165" s="40">
        <f t="shared" si="4"/>
        <v>3077826750.8373837</v>
      </c>
      <c r="R165" s="40">
        <f t="shared" si="4"/>
        <v>2621685893.0488706</v>
      </c>
      <c r="S165" s="40">
        <f t="shared" si="4"/>
        <v>1494699320.6135519</v>
      </c>
      <c r="T165" s="40">
        <f t="shared" si="4"/>
        <v>98405836.222172469</v>
      </c>
      <c r="U165" s="40">
        <f t="shared" si="4"/>
        <v>1185518221.7117457</v>
      </c>
    </row>
    <row r="166" spans="2:21">
      <c r="B166" s="33">
        <v>1966</v>
      </c>
      <c r="C166" s="40">
        <v>1067255190.1766785</v>
      </c>
      <c r="D166" s="40">
        <v>1145186713.847959</v>
      </c>
      <c r="E166" s="40">
        <v>3414014862.1279392</v>
      </c>
      <c r="F166" s="40">
        <v>3288605068.3071427</v>
      </c>
      <c r="G166" s="40">
        <v>1752319583.4427006</v>
      </c>
      <c r="H166" s="40">
        <v>112292474.50250466</v>
      </c>
      <c r="I166" s="40">
        <v>1399445914.0600746</v>
      </c>
      <c r="J166" s="40">
        <f t="shared" si="0"/>
        <v>12179121772.464998</v>
      </c>
      <c r="K166" s="33">
        <v>1966</v>
      </c>
      <c r="L166" s="40">
        <f t="shared" si="2"/>
        <v>11888770621.481321</v>
      </c>
      <c r="N166" s="40">
        <v>1966</v>
      </c>
      <c r="O166" s="40">
        <f t="shared" si="3"/>
        <v>1040668633.0576615</v>
      </c>
      <c r="P166" s="40">
        <f t="shared" si="3"/>
        <v>1118827328.4976439</v>
      </c>
      <c r="Q166" s="40">
        <f t="shared" si="3"/>
        <v>3398106001.4475121</v>
      </c>
      <c r="R166" s="40">
        <f t="shared" si="3"/>
        <v>3143283170.9990745</v>
      </c>
      <c r="S166" s="40">
        <f t="shared" si="3"/>
        <v>1712301608.4021783</v>
      </c>
      <c r="T166" s="40">
        <f t="shared" si="3"/>
        <v>110716038.53994204</v>
      </c>
      <c r="U166" s="40">
        <f t="shared" si="3"/>
        <v>1363950748.7363033</v>
      </c>
    </row>
    <row r="167" spans="2:21">
      <c r="B167" s="33">
        <v>1967</v>
      </c>
      <c r="C167" s="40">
        <v>1096089881.2740712</v>
      </c>
      <c r="D167" s="40">
        <v>1171102132.6771951</v>
      </c>
      <c r="E167" s="40">
        <v>3363020232.4458675</v>
      </c>
      <c r="F167" s="40">
        <v>3502843275.6859875</v>
      </c>
      <c r="G167" s="40">
        <v>1789550865.9007969</v>
      </c>
      <c r="H167" s="40">
        <v>112693143.6864934</v>
      </c>
      <c r="I167" s="40">
        <v>1439199994.9034734</v>
      </c>
      <c r="J167" s="40">
        <f t="shared" si="0"/>
        <v>12474501493.573885</v>
      </c>
      <c r="K167" s="33">
        <v>1967</v>
      </c>
      <c r="L167" s="40">
        <f t="shared" si="2"/>
        <v>12326221777.05784</v>
      </c>
      <c r="N167" s="40">
        <v>1967</v>
      </c>
      <c r="O167" s="40">
        <f t="shared" si="3"/>
        <v>1081608477.6133924</v>
      </c>
      <c r="P167" s="40">
        <f t="shared" si="3"/>
        <v>1158096096.5786138</v>
      </c>
      <c r="Q167" s="40">
        <f t="shared" si="3"/>
        <v>3388453593.7659492</v>
      </c>
      <c r="R167" s="40">
        <f t="shared" si="3"/>
        <v>3394597505.2166471</v>
      </c>
      <c r="S167" s="40">
        <f t="shared" si="3"/>
        <v>1770869995.0489337</v>
      </c>
      <c r="T167" s="40">
        <f t="shared" si="3"/>
        <v>112492690.17138115</v>
      </c>
      <c r="U167" s="40">
        <f t="shared" si="3"/>
        <v>1419230159.6741278</v>
      </c>
    </row>
    <row r="168" spans="2:21">
      <c r="B168" s="33">
        <v>1968</v>
      </c>
      <c r="C168" s="40">
        <v>1159918611.9741275</v>
      </c>
      <c r="D168" s="40">
        <v>1233562947.1069167</v>
      </c>
      <c r="E168" s="40">
        <v>3412246043.7828307</v>
      </c>
      <c r="F168" s="40">
        <v>3831039918.1541901</v>
      </c>
      <c r="G168" s="40">
        <v>1880567891.0360849</v>
      </c>
      <c r="H168" s="40">
        <v>116441660.06253682</v>
      </c>
      <c r="I168" s="40">
        <v>1525694494.8531725</v>
      </c>
      <c r="J168" s="40">
        <f t="shared" si="0"/>
        <v>13159473534.969858</v>
      </c>
      <c r="K168" s="33">
        <v>1968</v>
      </c>
      <c r="L168" s="40">
        <f t="shared" si="2"/>
        <v>12813936380.85323</v>
      </c>
      <c r="N168" s="40">
        <v>1968</v>
      </c>
      <c r="O168" s="40">
        <f t="shared" si="3"/>
        <v>1127703200.4101987</v>
      </c>
      <c r="P168" s="40">
        <f t="shared" si="3"/>
        <v>1202062089.5117757</v>
      </c>
      <c r="Q168" s="40">
        <f t="shared" si="3"/>
        <v>3387573528.7809806</v>
      </c>
      <c r="R168" s="40">
        <f t="shared" si="3"/>
        <v>3664492448.3099794</v>
      </c>
      <c r="S168" s="40">
        <f t="shared" si="3"/>
        <v>1834683120.9830627</v>
      </c>
      <c r="T168" s="40">
        <f t="shared" si="3"/>
        <v>114557180.54209433</v>
      </c>
      <c r="U168" s="40">
        <f t="shared" si="3"/>
        <v>1482026600.5027049</v>
      </c>
    </row>
    <row r="169" spans="2:21">
      <c r="B169" s="33">
        <v>1969</v>
      </c>
      <c r="C169" s="40">
        <v>1215980436.5918877</v>
      </c>
      <c r="D169" s="40">
        <v>1286753093.5557287</v>
      </c>
      <c r="E169" s="40">
        <v>3428674484.7264018</v>
      </c>
      <c r="F169" s="40">
        <v>4137951869.3205662</v>
      </c>
      <c r="G169" s="40">
        <v>1955056428.4140122</v>
      </c>
      <c r="H169" s="40">
        <v>119095095.23505302</v>
      </c>
      <c r="I169" s="40">
        <v>1602902077.2301636</v>
      </c>
      <c r="J169" s="40">
        <f t="shared" si="0"/>
        <v>13746415454.073812</v>
      </c>
      <c r="K169" s="33">
        <v>1969</v>
      </c>
      <c r="L169" s="40">
        <f t="shared" si="2"/>
        <v>13450810237.191628</v>
      </c>
      <c r="N169" s="40">
        <v>1969</v>
      </c>
      <c r="O169" s="40">
        <f t="shared" si="3"/>
        <v>1187729018.6350021</v>
      </c>
      <c r="P169" s="40">
        <f t="shared" si="3"/>
        <v>1259970905.7164984</v>
      </c>
      <c r="Q169" s="40">
        <f t="shared" si="3"/>
        <v>3420453688.7729464</v>
      </c>
      <c r="R169" s="40">
        <f t="shared" si="3"/>
        <v>3982525083.3125815</v>
      </c>
      <c r="S169" s="40">
        <f t="shared" si="3"/>
        <v>1917571038.5987124</v>
      </c>
      <c r="T169" s="40">
        <f t="shared" si="3"/>
        <v>117763395.44231436</v>
      </c>
      <c r="U169" s="40">
        <f t="shared" si="3"/>
        <v>1563980679.3542354</v>
      </c>
    </row>
    <row r="170" spans="2:21">
      <c r="B170" s="33">
        <v>1970</v>
      </c>
      <c r="C170" s="40">
        <v>1078669547.6677084</v>
      </c>
      <c r="D170" s="40">
        <v>1135393657.3760314</v>
      </c>
      <c r="E170" s="40">
        <v>2914389634.9025121</v>
      </c>
      <c r="F170" s="40">
        <v>3771526680.9641857</v>
      </c>
      <c r="G170" s="40">
        <v>1717497567.6409068</v>
      </c>
      <c r="H170" s="40">
        <v>102990009.8873688</v>
      </c>
      <c r="I170" s="40">
        <v>1425547067.5627615</v>
      </c>
      <c r="J170" s="40">
        <f t="shared" si="0"/>
        <v>12146016136.001476</v>
      </c>
      <c r="K170" s="33">
        <v>1970</v>
      </c>
      <c r="L170" s="40">
        <f t="shared" si="2"/>
        <v>12929712307.148258</v>
      </c>
      <c r="N170" s="40">
        <v>1970</v>
      </c>
      <c r="O170" s="40">
        <f t="shared" si="3"/>
        <v>1145954244.4018314</v>
      </c>
      <c r="P170" s="40">
        <f t="shared" si="3"/>
        <v>1209495327.3780305</v>
      </c>
      <c r="Q170" s="40">
        <f t="shared" si="3"/>
        <v>3164570278.411468</v>
      </c>
      <c r="R170" s="40">
        <f t="shared" si="3"/>
        <v>3951908402.6837096</v>
      </c>
      <c r="S170" s="40">
        <f t="shared" si="3"/>
        <v>1833713054.8607996</v>
      </c>
      <c r="T170" s="40">
        <f t="shared" si="3"/>
        <v>110847628.40388158</v>
      </c>
      <c r="U170" s="40">
        <f t="shared" si="3"/>
        <v>1512491913.3556654</v>
      </c>
    </row>
    <row r="171" spans="2:21">
      <c r="B171" s="33">
        <v>1971</v>
      </c>
      <c r="C171" s="40">
        <v>1045272940.3871638</v>
      </c>
      <c r="D171" s="40">
        <v>1094048535.77915</v>
      </c>
      <c r="E171" s="40">
        <v>2705439918.3850737</v>
      </c>
      <c r="F171" s="40">
        <v>3745867711.9138823</v>
      </c>
      <c r="G171" s="40">
        <v>1645931577.6303873</v>
      </c>
      <c r="H171" s="40">
        <v>97213072.188313767</v>
      </c>
      <c r="I171" s="40">
        <v>1385494994.0603549</v>
      </c>
      <c r="J171" s="40">
        <f t="shared" si="0"/>
        <v>11719270721.344326</v>
      </c>
      <c r="K171" s="33">
        <v>1971</v>
      </c>
      <c r="L171" s="40">
        <f t="shared" si="2"/>
        <v>11931371517.295685</v>
      </c>
      <c r="N171" s="40">
        <v>1971</v>
      </c>
      <c r="O171" s="40">
        <f t="shared" si="3"/>
        <v>1061883717.5738336</v>
      </c>
      <c r="P171" s="40">
        <f t="shared" si="3"/>
        <v>1114593293.6166213</v>
      </c>
      <c r="Q171" s="40">
        <f t="shared" si="3"/>
        <v>2808619479.6294808</v>
      </c>
      <c r="R171" s="40">
        <f t="shared" si="3"/>
        <v>3758682599.5212245</v>
      </c>
      <c r="S171" s="40">
        <f t="shared" si="3"/>
        <v>1681460748.8743613</v>
      </c>
      <c r="T171" s="40">
        <f t="shared" si="3"/>
        <v>100073752.23620398</v>
      </c>
      <c r="U171" s="40">
        <f t="shared" si="3"/>
        <v>1405425914.5161781</v>
      </c>
    </row>
    <row r="172" spans="2:21">
      <c r="B172" s="33">
        <v>1972</v>
      </c>
      <c r="C172" s="40">
        <v>1075742783.2604916</v>
      </c>
      <c r="D172" s="40">
        <v>1119253147.581089</v>
      </c>
      <c r="E172" s="40">
        <v>2666695291.5864425</v>
      </c>
      <c r="F172" s="40">
        <v>3942352513.458024</v>
      </c>
      <c r="G172" s="40">
        <v>1672858038.332267</v>
      </c>
      <c r="H172" s="40">
        <v>97372484.265357792</v>
      </c>
      <c r="I172" s="40">
        <v>1430645401.393234</v>
      </c>
      <c r="J172" s="40">
        <f t="shared" si="0"/>
        <v>12004921631.876907</v>
      </c>
      <c r="K172" s="33">
        <v>1972</v>
      </c>
      <c r="L172" s="40">
        <f t="shared" si="2"/>
        <v>11861522924.941217</v>
      </c>
      <c r="N172" s="40">
        <v>1972</v>
      </c>
      <c r="O172" s="40">
        <f t="shared" si="3"/>
        <v>1060434904.4498976</v>
      </c>
      <c r="P172" s="40">
        <f t="shared" si="3"/>
        <v>1106603002.5603111</v>
      </c>
      <c r="Q172" s="40">
        <f t="shared" si="3"/>
        <v>2686021032.3517742</v>
      </c>
      <c r="R172" s="40">
        <f t="shared" si="3"/>
        <v>3843273052.8185</v>
      </c>
      <c r="S172" s="40">
        <f t="shared" si="3"/>
        <v>1659358396.7642758</v>
      </c>
      <c r="T172" s="40">
        <f t="shared" si="3"/>
        <v>97292756.460786298</v>
      </c>
      <c r="U172" s="40">
        <f t="shared" si="3"/>
        <v>1407949542.1042674</v>
      </c>
    </row>
    <row r="173" spans="2:21">
      <c r="B173" s="33">
        <v>1973</v>
      </c>
      <c r="C173" s="40">
        <v>1013788713.7917893</v>
      </c>
      <c r="D173" s="40">
        <v>1048212009.4192547</v>
      </c>
      <c r="E173" s="40">
        <v>2406561108.9749951</v>
      </c>
      <c r="F173" s="40">
        <v>3791759541.4600983</v>
      </c>
      <c r="G173" s="40">
        <v>1554730113.468874</v>
      </c>
      <c r="H173" s="40">
        <v>89237646.524712458</v>
      </c>
      <c r="I173" s="40">
        <v>1353263022.8760374</v>
      </c>
      <c r="J173" s="40">
        <f t="shared" si="0"/>
        <v>11257554129.51576</v>
      </c>
      <c r="K173" s="33">
        <v>1973</v>
      </c>
      <c r="L173" s="40">
        <f t="shared" si="2"/>
        <v>11627234924.642166</v>
      </c>
      <c r="N173" s="40">
        <v>1973</v>
      </c>
      <c r="O173" s="40">
        <f t="shared" si="3"/>
        <v>1044459523.0275137</v>
      </c>
      <c r="P173" s="40">
        <f t="shared" si="3"/>
        <v>1083344391.5670564</v>
      </c>
      <c r="Q173" s="40">
        <f t="shared" si="3"/>
        <v>2534403550.816566</v>
      </c>
      <c r="R173" s="40">
        <f t="shared" si="3"/>
        <v>3866567272.0100555</v>
      </c>
      <c r="S173" s="40">
        <f t="shared" si="3"/>
        <v>1613073248.9760008</v>
      </c>
      <c r="T173" s="40">
        <f t="shared" si="3"/>
        <v>93245932.170002952</v>
      </c>
      <c r="U173" s="40">
        <f t="shared" si="3"/>
        <v>1391595647.4932804</v>
      </c>
    </row>
    <row r="174" spans="2:21">
      <c r="B174" s="33">
        <v>1974</v>
      </c>
      <c r="C174" s="40">
        <v>946616506.10809231</v>
      </c>
      <c r="D174" s="40">
        <v>972368423.83740032</v>
      </c>
      <c r="E174" s="40">
        <v>2151579535.8837762</v>
      </c>
      <c r="F174" s="40">
        <v>3606743314.0775466</v>
      </c>
      <c r="G174" s="40">
        <v>1429618575.7437551</v>
      </c>
      <c r="H174" s="40">
        <v>80962276.948646277</v>
      </c>
      <c r="I174" s="40">
        <v>1268760076.7659495</v>
      </c>
      <c r="J174" s="40">
        <f t="shared" si="0"/>
        <v>10456650683.365166</v>
      </c>
      <c r="K174" s="33">
        <v>1974</v>
      </c>
      <c r="L174" s="40">
        <f t="shared" si="2"/>
        <v>10852177218.801622</v>
      </c>
      <c r="N174" s="40">
        <v>1974</v>
      </c>
      <c r="O174" s="40">
        <f t="shared" si="3"/>
        <v>979818886.64604545</v>
      </c>
      <c r="P174" s="40">
        <f t="shared" si="3"/>
        <v>1009815566.5261227</v>
      </c>
      <c r="Q174" s="40">
        <f t="shared" si="3"/>
        <v>2276691064.8041978</v>
      </c>
      <c r="R174" s="40">
        <f t="shared" si="3"/>
        <v>3698480174.5524073</v>
      </c>
      <c r="S174" s="40">
        <f t="shared" si="3"/>
        <v>1491299768.539716</v>
      </c>
      <c r="T174" s="40">
        <f t="shared" si="3"/>
        <v>85032859.31039761</v>
      </c>
      <c r="U174" s="40">
        <f t="shared" si="3"/>
        <v>1310557528.4724998</v>
      </c>
    </row>
    <row r="175" spans="2:21">
      <c r="B175" s="33">
        <v>1975</v>
      </c>
      <c r="C175" s="40">
        <v>886027319.11584651</v>
      </c>
      <c r="D175" s="40">
        <v>903933857.05303133</v>
      </c>
      <c r="E175" s="40">
        <v>1928134147.5721879</v>
      </c>
      <c r="F175" s="40">
        <v>3433259769.2362685</v>
      </c>
      <c r="G175" s="40">
        <v>1315848325.093255</v>
      </c>
      <c r="H175" s="40">
        <v>73568802.778051764</v>
      </c>
      <c r="I175" s="40">
        <v>1192831635.3472383</v>
      </c>
      <c r="J175" s="40">
        <f t="shared" si="0"/>
        <v>9733605831.195879</v>
      </c>
      <c r="K175" s="33">
        <v>1975</v>
      </c>
      <c r="L175" s="40">
        <f t="shared" si="2"/>
        <v>10090811218.108269</v>
      </c>
      <c r="N175" s="40">
        <v>1975</v>
      </c>
      <c r="O175" s="40">
        <f t="shared" si="3"/>
        <v>915987957.9025774</v>
      </c>
      <c r="P175" s="40">
        <f t="shared" si="3"/>
        <v>937734989.26466942</v>
      </c>
      <c r="Q175" s="40">
        <f t="shared" si="3"/>
        <v>2037815528.4110191</v>
      </c>
      <c r="R175" s="40">
        <f t="shared" si="3"/>
        <v>3519288913.7599487</v>
      </c>
      <c r="S175" s="40">
        <f t="shared" si="3"/>
        <v>1371947330.1846557</v>
      </c>
      <c r="T175" s="40">
        <f t="shared" si="3"/>
        <v>77206547.557331145</v>
      </c>
      <c r="U175" s="40">
        <f t="shared" si="3"/>
        <v>1230405418.193779</v>
      </c>
    </row>
    <row r="176" spans="2:21">
      <c r="B176" s="33">
        <v>1976</v>
      </c>
      <c r="C176" s="40">
        <v>1029276826.9714895</v>
      </c>
      <c r="D176" s="40">
        <v>1042644846.2628409</v>
      </c>
      <c r="E176" s="40">
        <v>2144507054.8092918</v>
      </c>
      <c r="F176" s="40">
        <v>4049867585.9435472</v>
      </c>
      <c r="G176" s="40">
        <v>1500959718.2582138</v>
      </c>
      <c r="H176" s="40">
        <v>82897436.989533186</v>
      </c>
      <c r="I176" s="40">
        <v>1392333090.3920557</v>
      </c>
      <c r="J176" s="40">
        <f t="shared" si="0"/>
        <v>11242488535.62697</v>
      </c>
      <c r="K176" s="33">
        <v>1976</v>
      </c>
      <c r="L176" s="40">
        <f t="shared" si="2"/>
        <v>10469932299.465223</v>
      </c>
      <c r="N176" s="40">
        <v>1976</v>
      </c>
      <c r="O176" s="40">
        <f t="shared" si="3"/>
        <v>955863747.69821286</v>
      </c>
      <c r="P176" s="40">
        <f t="shared" si="3"/>
        <v>971639717.04057622</v>
      </c>
      <c r="Q176" s="40">
        <f t="shared" si="3"/>
        <v>2034403232.5754008</v>
      </c>
      <c r="R176" s="40">
        <f t="shared" si="3"/>
        <v>3733080235.7295465</v>
      </c>
      <c r="S176" s="40">
        <f t="shared" si="3"/>
        <v>1406374195.7417884</v>
      </c>
      <c r="T176" s="40">
        <f t="shared" si="3"/>
        <v>78140335.161220029</v>
      </c>
      <c r="U176" s="40">
        <f t="shared" si="3"/>
        <v>1290012298.5864265</v>
      </c>
    </row>
    <row r="177" spans="2:21">
      <c r="B177" s="33">
        <v>1977</v>
      </c>
      <c r="C177" s="40">
        <v>1056816128.5733231</v>
      </c>
      <c r="D177" s="40">
        <v>1062684333.9411566</v>
      </c>
      <c r="E177" s="40">
        <v>2108267296.5708072</v>
      </c>
      <c r="F177" s="40">
        <v>4216384481.2121663</v>
      </c>
      <c r="G177" s="40">
        <v>1511020331.7942889</v>
      </c>
      <c r="H177" s="40">
        <v>82487683.235882461</v>
      </c>
      <c r="I177" s="40">
        <v>1436937554.3875568</v>
      </c>
      <c r="J177" s="40">
        <f t="shared" si="0"/>
        <v>11474599786.715179</v>
      </c>
      <c r="K177" s="33">
        <v>1977</v>
      </c>
      <c r="L177" s="40">
        <f t="shared" si="2"/>
        <v>11358148885.068922</v>
      </c>
      <c r="N177" s="40">
        <v>1977</v>
      </c>
      <c r="O177" s="40">
        <f t="shared" si="3"/>
        <v>1042985882.1678368</v>
      </c>
      <c r="P177" s="40">
        <f t="shared" si="3"/>
        <v>1052632798.4965075</v>
      </c>
      <c r="Q177" s="40">
        <f t="shared" si="3"/>
        <v>2126335705.5437155</v>
      </c>
      <c r="R177" s="40">
        <f t="shared" si="3"/>
        <v>4132566915.2645288</v>
      </c>
      <c r="S177" s="40">
        <f t="shared" si="3"/>
        <v>1505984424.2665062</v>
      </c>
      <c r="T177" s="40">
        <f t="shared" si="3"/>
        <v>82692390.913268998</v>
      </c>
      <c r="U177" s="40">
        <f t="shared" si="3"/>
        <v>1414518113.7317476</v>
      </c>
    </row>
    <row r="178" spans="2:21">
      <c r="B178" s="33">
        <v>1978</v>
      </c>
      <c r="C178" s="40">
        <v>1069527853.1203978</v>
      </c>
      <c r="D178" s="40">
        <v>1067302370.4004205</v>
      </c>
      <c r="E178" s="40">
        <v>2043170693.4893742</v>
      </c>
      <c r="F178" s="40">
        <v>4321093803.6940451</v>
      </c>
      <c r="G178" s="40">
        <v>1497070167.2032468</v>
      </c>
      <c r="H178" s="40">
        <v>80830366.567280278</v>
      </c>
      <c r="I178" s="40">
        <v>1462186904.315732</v>
      </c>
      <c r="J178" s="40">
        <f t="shared" si="0"/>
        <v>11541184136.790497</v>
      </c>
      <c r="K178" s="33">
        <v>1978</v>
      </c>
      <c r="L178" s="40">
        <f t="shared" si="2"/>
        <v>11507859857.077732</v>
      </c>
      <c r="N178" s="40">
        <v>1978</v>
      </c>
      <c r="O178" s="40">
        <f t="shared" si="3"/>
        <v>1063159325.1726732</v>
      </c>
      <c r="P178" s="40">
        <f t="shared" si="3"/>
        <v>1064991683.4363979</v>
      </c>
      <c r="Q178" s="40">
        <f t="shared" si="3"/>
        <v>2075548859.3797812</v>
      </c>
      <c r="R178" s="40">
        <f t="shared" si="3"/>
        <v>4268525096.3828311</v>
      </c>
      <c r="S178" s="40">
        <f t="shared" si="3"/>
        <v>1504034467.009778</v>
      </c>
      <c r="T178" s="40">
        <f t="shared" si="3"/>
        <v>81656221.808712155</v>
      </c>
      <c r="U178" s="40">
        <f t="shared" si="3"/>
        <v>1449525577.9088671</v>
      </c>
    </row>
    <row r="179" spans="2:21">
      <c r="B179" s="33">
        <v>1979</v>
      </c>
      <c r="C179" s="40">
        <v>1005669949.447371</v>
      </c>
      <c r="D179" s="40">
        <v>995714911.03800583</v>
      </c>
      <c r="E179" s="40">
        <v>1840099928.513334</v>
      </c>
      <c r="F179" s="40">
        <v>4109473676.895432</v>
      </c>
      <c r="G179" s="40">
        <v>1375998044.4801502</v>
      </c>
      <c r="H179" s="40">
        <v>73525125.360709473</v>
      </c>
      <c r="I179" s="40">
        <v>1382864278.1963668</v>
      </c>
      <c r="J179" s="40">
        <f t="shared" si="0"/>
        <v>10783347892.93137</v>
      </c>
      <c r="K179" s="33">
        <v>1979</v>
      </c>
      <c r="L179" s="40">
        <f t="shared" si="2"/>
        <v>11157977068.196428</v>
      </c>
      <c r="N179" s="40">
        <v>1979</v>
      </c>
      <c r="O179" s="40">
        <f t="shared" si="3"/>
        <v>1037271313.0685689</v>
      </c>
      <c r="P179" s="40">
        <f t="shared" si="3"/>
        <v>1031094489.1613361</v>
      </c>
      <c r="Q179" s="40">
        <f t="shared" si="3"/>
        <v>1939864130.0043504</v>
      </c>
      <c r="R179" s="40">
        <f t="shared" si="3"/>
        <v>4214398260.0617323</v>
      </c>
      <c r="S179" s="40">
        <f t="shared" si="3"/>
        <v>1435683365.6929324</v>
      </c>
      <c r="T179" s="40">
        <f t="shared" si="3"/>
        <v>77120088.516027883</v>
      </c>
      <c r="U179" s="40">
        <f t="shared" si="3"/>
        <v>1422156916.9370437</v>
      </c>
    </row>
    <row r="180" spans="2:21">
      <c r="B180" s="33">
        <v>1980</v>
      </c>
      <c r="C180" s="40">
        <v>889498374.39410794</v>
      </c>
      <c r="D180" s="40">
        <v>873586793.25796354</v>
      </c>
      <c r="E180" s="40">
        <v>1559284909.5643611</v>
      </c>
      <c r="F180" s="40">
        <v>3672042225.4961963</v>
      </c>
      <c r="G180" s="40">
        <v>1187789376.6161215</v>
      </c>
      <c r="H180" s="40">
        <v>62852257.479221486</v>
      </c>
      <c r="I180" s="40">
        <v>1230607615.3997552</v>
      </c>
      <c r="J180" s="40">
        <f t="shared" si="0"/>
        <v>9475663532.2077274</v>
      </c>
      <c r="K180" s="33">
        <v>1980</v>
      </c>
      <c r="L180" s="40">
        <f t="shared" si="2"/>
        <v>10115421918.227846</v>
      </c>
      <c r="N180" s="40">
        <v>1980</v>
      </c>
      <c r="O180" s="40">
        <f t="shared" si="3"/>
        <v>946396106.98213875</v>
      </c>
      <c r="P180" s="40">
        <f t="shared" si="3"/>
        <v>933319491.11642373</v>
      </c>
      <c r="Q180" s="40">
        <f t="shared" si="3"/>
        <v>1695819115.827739</v>
      </c>
      <c r="R180" s="40">
        <f t="shared" si="3"/>
        <v>3886656184.3222961</v>
      </c>
      <c r="S180" s="40">
        <f t="shared" si="3"/>
        <v>1279587646.2275696</v>
      </c>
      <c r="T180" s="40">
        <f t="shared" si="3"/>
        <v>68049253.894208744</v>
      </c>
      <c r="U180" s="40">
        <f t="shared" si="3"/>
        <v>1305256235.0531781</v>
      </c>
    </row>
    <row r="181" spans="2:21">
      <c r="B181" s="33">
        <v>1981</v>
      </c>
      <c r="C181" s="40">
        <v>884576172.77033591</v>
      </c>
      <c r="D181" s="40">
        <v>861545232.46063089</v>
      </c>
      <c r="E181" s="40">
        <v>1486165226.2202792</v>
      </c>
      <c r="F181" s="40">
        <v>3685205803.773828</v>
      </c>
      <c r="G181" s="40">
        <v>1150975475.4842095</v>
      </c>
      <c r="H181" s="40">
        <v>60352575.831776179</v>
      </c>
      <c r="I181" s="40">
        <v>1231666519.6746523</v>
      </c>
      <c r="J181" s="40">
        <f t="shared" si="0"/>
        <v>9360488987.2157135</v>
      </c>
      <c r="K181" s="33">
        <v>1981</v>
      </c>
      <c r="L181" s="40">
        <f t="shared" si="2"/>
        <v>9417958885.1741447</v>
      </c>
      <c r="N181" s="40">
        <v>1981</v>
      </c>
      <c r="O181" s="40">
        <f t="shared" si="3"/>
        <v>887034997.45436156</v>
      </c>
      <c r="P181" s="40">
        <f t="shared" si="3"/>
        <v>867552084.90405369</v>
      </c>
      <c r="Q181" s="40">
        <f t="shared" si="3"/>
        <v>1522432428.6013875</v>
      </c>
      <c r="R181" s="40">
        <f t="shared" si="3"/>
        <v>3678620089.2557321</v>
      </c>
      <c r="S181" s="40">
        <f t="shared" si="3"/>
        <v>1169285839.9631109</v>
      </c>
      <c r="T181" s="40">
        <f t="shared" si="3"/>
        <v>61593963.125705101</v>
      </c>
      <c r="U181" s="40">
        <f t="shared" si="3"/>
        <v>1231136991.6401057</v>
      </c>
    </row>
    <row r="182" spans="2:21">
      <c r="B182" s="33">
        <v>1982</v>
      </c>
      <c r="C182" s="40">
        <v>752650018.55229771</v>
      </c>
      <c r="D182" s="40">
        <v>726811249.76442134</v>
      </c>
      <c r="E182" s="40">
        <v>1212472864.7300365</v>
      </c>
      <c r="F182" s="40">
        <v>3161120945.630538</v>
      </c>
      <c r="G182" s="40">
        <v>952682771.48491883</v>
      </c>
      <c r="H182" s="40">
        <v>49535788.764737003</v>
      </c>
      <c r="I182" s="40">
        <v>1055026925.0119915</v>
      </c>
      <c r="J182" s="40">
        <f t="shared" si="0"/>
        <v>7910302545.938941</v>
      </c>
      <c r="K182" s="33">
        <v>1982</v>
      </c>
      <c r="L182" s="40">
        <f t="shared" si="2"/>
        <v>8615062695.30369</v>
      </c>
      <c r="N182" s="40">
        <v>1982</v>
      </c>
      <c r="O182" s="40">
        <f t="shared" si="3"/>
        <v>816838269.79552102</v>
      </c>
      <c r="P182" s="40">
        <f t="shared" si="3"/>
        <v>792269747.39237344</v>
      </c>
      <c r="Q182" s="40">
        <f t="shared" si="3"/>
        <v>1344680033.6242404</v>
      </c>
      <c r="R182" s="40">
        <f t="shared" si="3"/>
        <v>3416466463.3202934</v>
      </c>
      <c r="S182" s="40">
        <f t="shared" si="3"/>
        <v>1048706499.9931319</v>
      </c>
      <c r="T182" s="40">
        <f t="shared" si="3"/>
        <v>54766264.249233827</v>
      </c>
      <c r="U182" s="40">
        <f t="shared" si="3"/>
        <v>1141068953.7863858</v>
      </c>
    </row>
    <row r="183" spans="2:21">
      <c r="B183" s="33">
        <v>1983</v>
      </c>
      <c r="C183" s="40">
        <v>681896655.78863907</v>
      </c>
      <c r="D183" s="40">
        <v>652739066.58232772</v>
      </c>
      <c r="E183" s="40">
        <v>1053854703.5105548</v>
      </c>
      <c r="F183" s="40">
        <v>2884476919.291501</v>
      </c>
      <c r="G183" s="40">
        <v>838237948.2660234</v>
      </c>
      <c r="H183" s="40">
        <v>43249485.379393995</v>
      </c>
      <c r="I183" s="40">
        <v>962557468.8029772</v>
      </c>
      <c r="J183" s="40">
        <f t="shared" si="0"/>
        <v>7117014230.621418</v>
      </c>
      <c r="K183" s="33">
        <v>1983</v>
      </c>
      <c r="L183" s="40">
        <f t="shared" si="2"/>
        <v>7506673611.7747469</v>
      </c>
      <c r="N183" s="40">
        <v>1983</v>
      </c>
      <c r="O183" s="40">
        <f t="shared" si="3"/>
        <v>716691354.267676</v>
      </c>
      <c r="P183" s="40">
        <f t="shared" si="3"/>
        <v>689111788.29211855</v>
      </c>
      <c r="Q183" s="40">
        <f t="shared" si="3"/>
        <v>1131311104.6928582</v>
      </c>
      <c r="R183" s="40">
        <f t="shared" si="3"/>
        <v>3020687900.5956163</v>
      </c>
      <c r="S183" s="40">
        <f t="shared" si="3"/>
        <v>894240139.21196938</v>
      </c>
      <c r="T183" s="40">
        <f t="shared" si="3"/>
        <v>46321565.99058421</v>
      </c>
      <c r="U183" s="40">
        <f t="shared" si="3"/>
        <v>1008085461.0680891</v>
      </c>
    </row>
    <row r="184" spans="2:21">
      <c r="B184" s="33">
        <v>1984</v>
      </c>
      <c r="C184" s="40">
        <v>796392694.71501553</v>
      </c>
      <c r="D184" s="40">
        <v>755527622.63489664</v>
      </c>
      <c r="E184" s="40">
        <v>1181548343.5203815</v>
      </c>
      <c r="F184" s="40">
        <v>3389792206.5674205</v>
      </c>
      <c r="G184" s="40">
        <v>949112637.48938918</v>
      </c>
      <c r="H184" s="40">
        <v>48628005.843126014</v>
      </c>
      <c r="I184" s="40">
        <v>1132384785.1072402</v>
      </c>
      <c r="J184" s="40">
        <f t="shared" si="0"/>
        <v>8253388279.87747</v>
      </c>
      <c r="K184" s="33">
        <v>1984</v>
      </c>
      <c r="L184" s="40">
        <f t="shared" si="2"/>
        <v>7671178268.92731</v>
      </c>
      <c r="N184" s="40">
        <v>1984</v>
      </c>
      <c r="O184" s="40">
        <f t="shared" si="3"/>
        <v>737664317.82418001</v>
      </c>
      <c r="P184" s="40">
        <f t="shared" si="3"/>
        <v>702881150.53746331</v>
      </c>
      <c r="Q184" s="40">
        <f t="shared" si="3"/>
        <v>1116484749.7703304</v>
      </c>
      <c r="R184" s="40">
        <f t="shared" si="3"/>
        <v>3130339967.7991776</v>
      </c>
      <c r="S184" s="40">
        <f t="shared" si="3"/>
        <v>892527799.57518244</v>
      </c>
      <c r="T184" s="40">
        <f t="shared" si="3"/>
        <v>45886221.019505337</v>
      </c>
      <c r="U184" s="40">
        <f t="shared" si="3"/>
        <v>1045172572.3997744</v>
      </c>
    </row>
    <row r="185" spans="2:21">
      <c r="B185" s="33">
        <v>1985</v>
      </c>
      <c r="C185" s="40">
        <v>850960379.37967467</v>
      </c>
      <c r="D185" s="40">
        <v>799920057.11138117</v>
      </c>
      <c r="E185" s="40">
        <v>1212883559.5224771</v>
      </c>
      <c r="F185" s="40">
        <v>3641362553.9943624</v>
      </c>
      <c r="G185" s="40">
        <v>981445962.86798584</v>
      </c>
      <c r="H185" s="40">
        <v>49970567.38469056</v>
      </c>
      <c r="I185" s="40">
        <v>1219134628.2068973</v>
      </c>
      <c r="J185" s="40">
        <f t="shared" si="0"/>
        <v>8755679693.4674683</v>
      </c>
      <c r="K185" s="33">
        <v>1985</v>
      </c>
      <c r="L185" s="40">
        <f t="shared" si="2"/>
        <v>8502061233.4782457</v>
      </c>
      <c r="N185" s="40">
        <v>1985</v>
      </c>
      <c r="O185" s="40">
        <f t="shared" si="3"/>
        <v>823375194.64974368</v>
      </c>
      <c r="P185" s="40">
        <f t="shared" si="3"/>
        <v>777512634.17583704</v>
      </c>
      <c r="Q185" s="40">
        <f t="shared" si="3"/>
        <v>1197147602.6291568</v>
      </c>
      <c r="R185" s="40">
        <f t="shared" si="3"/>
        <v>3514076696.0333681</v>
      </c>
      <c r="S185" s="40">
        <f t="shared" si="3"/>
        <v>965189039.41678572</v>
      </c>
      <c r="T185" s="40">
        <f t="shared" si="3"/>
        <v>49296239.645176329</v>
      </c>
      <c r="U185" s="40">
        <f t="shared" si="3"/>
        <v>1175226131.901165</v>
      </c>
    </row>
    <row r="186" spans="2:21">
      <c r="B186" s="33">
        <v>1986</v>
      </c>
      <c r="C186" s="40">
        <v>810203692.83611953</v>
      </c>
      <c r="D186" s="40">
        <v>754501545.33401585</v>
      </c>
      <c r="E186" s="40">
        <v>1110348928.6193719</v>
      </c>
      <c r="F186" s="40">
        <v>3482416387.5162234</v>
      </c>
      <c r="G186" s="40">
        <v>902644029.90297723</v>
      </c>
      <c r="H186" s="40">
        <v>45706846.920931548</v>
      </c>
      <c r="I186" s="40">
        <v>1169835842.0697935</v>
      </c>
      <c r="J186" s="40">
        <f t="shared" si="0"/>
        <v>8275659259.1994333</v>
      </c>
      <c r="K186" s="33">
        <v>1986</v>
      </c>
      <c r="L186" s="40">
        <f t="shared" si="2"/>
        <v>8513414139.3881941</v>
      </c>
      <c r="N186" s="40">
        <v>1986</v>
      </c>
      <c r="O186" s="40">
        <f t="shared" si="3"/>
        <v>830415348.35574543</v>
      </c>
      <c r="P186" s="40">
        <f t="shared" si="3"/>
        <v>776989570.9103564</v>
      </c>
      <c r="Q186" s="40">
        <f t="shared" si="3"/>
        <v>1160861633.337435</v>
      </c>
      <c r="R186" s="40">
        <f t="shared" si="3"/>
        <v>3561298322.9296918</v>
      </c>
      <c r="S186" s="40">
        <f t="shared" si="3"/>
        <v>941495425.67470086</v>
      </c>
      <c r="T186" s="40">
        <f t="shared" si="3"/>
        <v>47807022.647018634</v>
      </c>
      <c r="U186" s="40">
        <f t="shared" si="3"/>
        <v>1194315660.9504142</v>
      </c>
    </row>
    <row r="187" spans="2:21">
      <c r="B187" s="33">
        <v>1987</v>
      </c>
      <c r="C187" s="40">
        <v>870279263.67479873</v>
      </c>
      <c r="D187" s="40">
        <v>802730703.80685496</v>
      </c>
      <c r="E187" s="40">
        <v>1147882237.0468993</v>
      </c>
      <c r="F187" s="40">
        <v>3754127554.9984117</v>
      </c>
      <c r="G187" s="40">
        <v>934793193.34445012</v>
      </c>
      <c r="H187" s="40">
        <v>47114038.756469846</v>
      </c>
      <c r="I187" s="40">
        <v>1266736836.7267902</v>
      </c>
      <c r="J187" s="40">
        <f t="shared" si="0"/>
        <v>8823665815.3546734</v>
      </c>
      <c r="K187" s="33">
        <v>1987</v>
      </c>
      <c r="L187" s="40">
        <f t="shared" si="2"/>
        <v>8546734609.9857235</v>
      </c>
      <c r="N187" s="40">
        <v>1987</v>
      </c>
      <c r="O187" s="40">
        <f t="shared" si="3"/>
        <v>839883416.01059806</v>
      </c>
      <c r="P187" s="40">
        <f t="shared" si="3"/>
        <v>778367109.37001657</v>
      </c>
      <c r="Q187" s="40">
        <f t="shared" si="3"/>
        <v>1129011603.7354479</v>
      </c>
      <c r="R187" s="40">
        <f t="shared" si="3"/>
        <v>3616571004.2782569</v>
      </c>
      <c r="S187" s="40">
        <f t="shared" si="3"/>
        <v>918624853.03730738</v>
      </c>
      <c r="T187" s="40">
        <f t="shared" si="3"/>
        <v>46406887.047300614</v>
      </c>
      <c r="U187" s="40">
        <f t="shared" si="3"/>
        <v>1217643786.1386549</v>
      </c>
    </row>
    <row r="188" spans="2:21">
      <c r="B188" s="33">
        <v>1988</v>
      </c>
      <c r="C188" s="40">
        <v>937706398.7004689</v>
      </c>
      <c r="D188" s="40">
        <v>856528923.63736713</v>
      </c>
      <c r="E188" s="40">
        <v>1191643099.5026677</v>
      </c>
      <c r="F188" s="40">
        <v>4056201323.3442764</v>
      </c>
      <c r="G188" s="40">
        <v>969158604.98144233</v>
      </c>
      <c r="H188" s="40">
        <v>48659833.184445828</v>
      </c>
      <c r="I188" s="40">
        <v>1376246558.9691288</v>
      </c>
      <c r="J188" s="40">
        <f t="shared" si="0"/>
        <v>9436146730.3197975</v>
      </c>
      <c r="K188" s="33">
        <v>1988</v>
      </c>
      <c r="L188" s="40">
        <f t="shared" si="2"/>
        <v>9126481214.9690437</v>
      </c>
      <c r="N188" s="40">
        <v>1988</v>
      </c>
      <c r="O188" s="40">
        <f t="shared" si="3"/>
        <v>903573570.30381429</v>
      </c>
      <c r="P188" s="40">
        <f t="shared" si="3"/>
        <v>829339015.32294858</v>
      </c>
      <c r="Q188" s="40">
        <f t="shared" si="3"/>
        <v>1169626230.9273436</v>
      </c>
      <c r="R188" s="40">
        <f t="shared" si="3"/>
        <v>3903216484.7407446</v>
      </c>
      <c r="S188" s="40">
        <f t="shared" si="3"/>
        <v>951872510.32942343</v>
      </c>
      <c r="T188" s="40">
        <f t="shared" si="3"/>
        <v>47882777.483428344</v>
      </c>
      <c r="U188" s="40">
        <f t="shared" si="3"/>
        <v>1320735111.2787757</v>
      </c>
    </row>
    <row r="189" spans="2:21">
      <c r="B189" s="33">
        <v>1989</v>
      </c>
      <c r="C189" s="40">
        <v>1025038390.629752</v>
      </c>
      <c r="D189" s="40">
        <v>927042202.74708962</v>
      </c>
      <c r="E189" s="40">
        <v>1256542963.3528688</v>
      </c>
      <c r="F189" s="40">
        <v>4442600035.4321089</v>
      </c>
      <c r="G189" s="40">
        <v>1017275569.3596889</v>
      </c>
      <c r="H189" s="40">
        <v>50926823.145094305</v>
      </c>
      <c r="I189" s="40">
        <v>1517300134.6288905</v>
      </c>
      <c r="J189" s="40">
        <f t="shared" si="0"/>
        <v>10236728108.295494</v>
      </c>
      <c r="K189" s="33">
        <v>1989</v>
      </c>
      <c r="L189" s="40">
        <f t="shared" si="2"/>
        <v>9831005118.5846519</v>
      </c>
      <c r="N189" s="40">
        <v>1989</v>
      </c>
      <c r="O189" s="40">
        <f t="shared" si="3"/>
        <v>980724415.39987862</v>
      </c>
      <c r="P189" s="40">
        <f t="shared" si="3"/>
        <v>891320746.98300242</v>
      </c>
      <c r="Q189" s="40">
        <f t="shared" si="3"/>
        <v>1223806235.2833028</v>
      </c>
      <c r="R189" s="40">
        <f t="shared" si="3"/>
        <v>4246471122.0912952</v>
      </c>
      <c r="S189" s="40">
        <f t="shared" si="3"/>
        <v>993022802.30097151</v>
      </c>
      <c r="T189" s="40">
        <f t="shared" si="3"/>
        <v>49784726.018596254</v>
      </c>
      <c r="U189" s="40">
        <f t="shared" si="3"/>
        <v>1445626614.836879</v>
      </c>
    </row>
    <row r="190" spans="2:21">
      <c r="B190" s="33">
        <v>1990</v>
      </c>
      <c r="C190" s="40">
        <v>923898951.58817768</v>
      </c>
      <c r="D190" s="40">
        <v>827160659.06943882</v>
      </c>
      <c r="E190" s="40">
        <v>1093924426.7998936</v>
      </c>
      <c r="F190" s="40">
        <v>4008758427.4004107</v>
      </c>
      <c r="G190" s="40">
        <v>878518954.70693326</v>
      </c>
      <c r="H190" s="40">
        <v>43894075.33369036</v>
      </c>
      <c r="I190" s="40">
        <v>1379602853.8304563</v>
      </c>
      <c r="J190" s="40">
        <f t="shared" si="0"/>
        <v>9155760338.7290001</v>
      </c>
      <c r="K190" s="33">
        <v>1990</v>
      </c>
      <c r="L190" s="40">
        <f t="shared" si="2"/>
        <v>9686193415.4960957</v>
      </c>
      <c r="N190" s="40">
        <v>1990</v>
      </c>
      <c r="O190" s="40">
        <f t="shared" si="3"/>
        <v>973593275.89057565</v>
      </c>
      <c r="P190" s="40">
        <f t="shared" si="3"/>
        <v>876152760.48148274</v>
      </c>
      <c r="Q190" s="40">
        <f t="shared" si="3"/>
        <v>1173356151.5842237</v>
      </c>
      <c r="R190" s="40">
        <f t="shared" si="3"/>
        <v>4221964818.9500489</v>
      </c>
      <c r="S190" s="40">
        <f t="shared" si="3"/>
        <v>946202196.13543034</v>
      </c>
      <c r="T190" s="40">
        <f t="shared" si="3"/>
        <v>47323386.319918118</v>
      </c>
      <c r="U190" s="40">
        <f t="shared" si="3"/>
        <v>1447359984.9905655</v>
      </c>
    </row>
    <row r="191" spans="2:21">
      <c r="B191" s="33">
        <v>1991</v>
      </c>
      <c r="C191" s="40">
        <v>861013678.67211783</v>
      </c>
      <c r="D191" s="40">
        <v>762964874.79279423</v>
      </c>
      <c r="E191" s="40">
        <v>986090190.04522169</v>
      </c>
      <c r="F191" s="40">
        <v>3737034860.8391733</v>
      </c>
      <c r="G191" s="40">
        <v>782663917.83326602</v>
      </c>
      <c r="H191" s="40">
        <v>39067745.805620469</v>
      </c>
      <c r="I191" s="40">
        <v>1297268885.3274989</v>
      </c>
      <c r="J191" s="40">
        <f t="shared" si="0"/>
        <v>8466106144.3156929</v>
      </c>
      <c r="K191" s="33">
        <v>1991</v>
      </c>
      <c r="L191" s="40">
        <f t="shared" si="2"/>
        <v>8806432986.8007851</v>
      </c>
      <c r="N191" s="40">
        <v>1991</v>
      </c>
      <c r="O191" s="40">
        <f t="shared" si="3"/>
        <v>892086935.01714826</v>
      </c>
      <c r="P191" s="40">
        <f t="shared" si="3"/>
        <v>794630632.13923287</v>
      </c>
      <c r="Q191" s="40">
        <f t="shared" si="3"/>
        <v>1039074897.623513</v>
      </c>
      <c r="R191" s="40">
        <f t="shared" si="3"/>
        <v>3871307438.6611323</v>
      </c>
      <c r="S191" s="40">
        <f t="shared" si="3"/>
        <v>829668764.37052667</v>
      </c>
      <c r="T191" s="40">
        <f t="shared" si="3"/>
        <v>41434072.726988904</v>
      </c>
      <c r="U191" s="40">
        <f t="shared" si="3"/>
        <v>1338013698.1035607</v>
      </c>
    </row>
    <row r="192" spans="2:21">
      <c r="B192" s="33">
        <v>1992</v>
      </c>
      <c r="C192" s="40">
        <v>828322950.64284122</v>
      </c>
      <c r="D192" s="40">
        <v>726352461.72457802</v>
      </c>
      <c r="E192" s="40">
        <v>919004819.28650165</v>
      </c>
      <c r="F192" s="40">
        <v>3593265355.8309417</v>
      </c>
      <c r="G192" s="40">
        <v>718059347.13482928</v>
      </c>
      <c r="H192" s="40">
        <v>35847940.433999375</v>
      </c>
      <c r="I192" s="40">
        <v>1259499318.7428129</v>
      </c>
      <c r="J192" s="40">
        <f t="shared" si="0"/>
        <v>8080354185.796505</v>
      </c>
      <c r="K192" s="33">
        <v>1992</v>
      </c>
      <c r="L192" s="40">
        <f t="shared" si="2"/>
        <v>8271731091.7021122</v>
      </c>
      <c r="N192" s="40">
        <v>1992</v>
      </c>
      <c r="O192" s="40">
        <f t="shared" si="3"/>
        <v>844562869.87137842</v>
      </c>
      <c r="P192" s="40">
        <f t="shared" si="3"/>
        <v>744508634.76650965</v>
      </c>
      <c r="Q192" s="40">
        <f t="shared" si="3"/>
        <v>952153654.13476563</v>
      </c>
      <c r="R192" s="40">
        <f t="shared" si="3"/>
        <v>3664680100.4984956</v>
      </c>
      <c r="S192" s="40">
        <f t="shared" si="3"/>
        <v>749897876.63120544</v>
      </c>
      <c r="T192" s="40">
        <f t="shared" si="3"/>
        <v>37434767.715945952</v>
      </c>
      <c r="U192" s="40">
        <f t="shared" si="3"/>
        <v>1278291105.5209253</v>
      </c>
    </row>
    <row r="193" spans="2:21">
      <c r="B193" s="33">
        <v>1993</v>
      </c>
      <c r="C193" s="40">
        <v>786004836.7792871</v>
      </c>
      <c r="D193" s="40">
        <v>681947781.24876356</v>
      </c>
      <c r="E193" s="40">
        <v>846195875.69172812</v>
      </c>
      <c r="F193" s="40">
        <v>3405050946.5678663</v>
      </c>
      <c r="G193" s="40">
        <v>648152067.63149047</v>
      </c>
      <c r="H193" s="40">
        <v>32400390.519471966</v>
      </c>
      <c r="I193" s="40">
        <v>1206383990.6125593</v>
      </c>
      <c r="J193" s="40">
        <f t="shared" si="0"/>
        <v>7606137882.0511675</v>
      </c>
      <c r="K193" s="33">
        <v>1993</v>
      </c>
      <c r="L193" s="40">
        <f t="shared" si="2"/>
        <v>7840856122.7678432</v>
      </c>
      <c r="N193" s="40">
        <v>1993</v>
      </c>
      <c r="O193" s="40">
        <f t="shared" si="3"/>
        <v>806978971.43190479</v>
      </c>
      <c r="P193" s="40">
        <f t="shared" si="3"/>
        <v>703916707.87578905</v>
      </c>
      <c r="Q193" s="40">
        <f t="shared" si="3"/>
        <v>882099597.11623394</v>
      </c>
      <c r="R193" s="40">
        <f t="shared" si="3"/>
        <v>3498314341.1165724</v>
      </c>
      <c r="S193" s="40">
        <f t="shared" si="3"/>
        <v>682509112.97759628</v>
      </c>
      <c r="T193" s="40">
        <f t="shared" si="3"/>
        <v>34095120.324494928</v>
      </c>
      <c r="U193" s="40">
        <f t="shared" si="3"/>
        <v>1232750946.3271725</v>
      </c>
    </row>
    <row r="194" spans="2:21">
      <c r="B194" s="33">
        <v>1994</v>
      </c>
      <c r="C194" s="40">
        <v>824098376.33195794</v>
      </c>
      <c r="D194" s="40">
        <v>707308239.13537562</v>
      </c>
      <c r="E194" s="40">
        <v>862411864.34607291</v>
      </c>
      <c r="F194" s="40">
        <v>3562182396.6412325</v>
      </c>
      <c r="G194" s="40">
        <v>644684919.88447118</v>
      </c>
      <c r="H194" s="40">
        <v>32310302.698211916</v>
      </c>
      <c r="I194" s="40">
        <v>1276971478.1004927</v>
      </c>
      <c r="J194" s="40">
        <f t="shared" si="0"/>
        <v>7909969571.1378145</v>
      </c>
      <c r="K194" s="33">
        <v>1994</v>
      </c>
      <c r="L194" s="40">
        <f t="shared" si="2"/>
        <v>7757062035.2541428</v>
      </c>
      <c r="N194" s="40">
        <v>1994</v>
      </c>
      <c r="O194" s="40">
        <f t="shared" si="3"/>
        <v>804901374.5279516</v>
      </c>
      <c r="P194" s="40">
        <f t="shared" si="3"/>
        <v>694550845.39109182</v>
      </c>
      <c r="Q194" s="40">
        <f t="shared" si="3"/>
        <v>854278219.05584812</v>
      </c>
      <c r="R194" s="40">
        <f t="shared" si="3"/>
        <v>3483025962.6588135</v>
      </c>
      <c r="S194" s="40">
        <f t="shared" si="3"/>
        <v>646416944.0478797</v>
      </c>
      <c r="T194" s="40">
        <f t="shared" si="3"/>
        <v>32355325.706044115</v>
      </c>
      <c r="U194" s="40">
        <f t="shared" si="3"/>
        <v>1241343263.0194695</v>
      </c>
    </row>
    <row r="195" spans="2:21">
      <c r="B195" s="33">
        <v>1995</v>
      </c>
      <c r="C195" s="40">
        <v>879316930.77670395</v>
      </c>
      <c r="D195" s="40">
        <v>746457039.24940789</v>
      </c>
      <c r="E195" s="40">
        <v>896142439.17119336</v>
      </c>
      <c r="F195" s="40">
        <v>3789159375.7528205</v>
      </c>
      <c r="G195" s="40">
        <v>650692675.97813129</v>
      </c>
      <c r="H195" s="40">
        <v>32740829.447645664</v>
      </c>
      <c r="I195" s="40">
        <v>1375830536.136112</v>
      </c>
      <c r="J195" s="40">
        <f t="shared" si="0"/>
        <v>8370341821.5120144</v>
      </c>
      <c r="K195" s="33">
        <v>1995</v>
      </c>
      <c r="L195" s="40">
        <f t="shared" si="2"/>
        <v>8137985510.3391876</v>
      </c>
      <c r="N195" s="40">
        <v>1995</v>
      </c>
      <c r="O195" s="40">
        <f t="shared" si="3"/>
        <v>851409238.98822522</v>
      </c>
      <c r="P195" s="40">
        <f t="shared" si="3"/>
        <v>726706897.26788533</v>
      </c>
      <c r="Q195" s="40">
        <f t="shared" si="3"/>
        <v>879169310.96764398</v>
      </c>
      <c r="R195" s="40">
        <f t="shared" si="3"/>
        <v>3674502581.2825751</v>
      </c>
      <c r="S195" s="40">
        <f t="shared" si="3"/>
        <v>647684154.06778789</v>
      </c>
      <c r="T195" s="40">
        <f t="shared" si="3"/>
        <v>32525091.176128812</v>
      </c>
      <c r="U195" s="40">
        <f t="shared" si="3"/>
        <v>1325786767.5808074</v>
      </c>
    </row>
    <row r="196" spans="2:21">
      <c r="B196" s="33">
        <v>1996</v>
      </c>
      <c r="C196" s="40">
        <v>911530355.41952908</v>
      </c>
      <c r="D196" s="40">
        <v>765220137.36968529</v>
      </c>
      <c r="E196" s="40">
        <v>906451990.55389249</v>
      </c>
      <c r="F196" s="40">
        <v>3912375023.4557619</v>
      </c>
      <c r="G196" s="40">
        <v>636086086.51477253</v>
      </c>
      <c r="H196" s="40">
        <v>32181640.72947963</v>
      </c>
      <c r="I196" s="40">
        <v>1440388032.4687274</v>
      </c>
      <c r="J196" s="40">
        <f t="shared" si="0"/>
        <v>8604235262.5118484</v>
      </c>
      <c r="K196" s="33">
        <v>1996</v>
      </c>
      <c r="L196" s="40">
        <f t="shared" si="2"/>
        <v>8486751376.8195925</v>
      </c>
      <c r="N196" s="40">
        <v>1996</v>
      </c>
      <c r="O196" s="40">
        <f t="shared" si="3"/>
        <v>895327059.92515373</v>
      </c>
      <c r="P196" s="40">
        <f t="shared" si="3"/>
        <v>755799771.78613293</v>
      </c>
      <c r="Q196" s="40">
        <f t="shared" si="3"/>
        <v>901287387.5664984</v>
      </c>
      <c r="R196" s="40">
        <f t="shared" si="3"/>
        <v>3850438625.8538032</v>
      </c>
      <c r="S196" s="40">
        <f t="shared" si="3"/>
        <v>643361746.37586415</v>
      </c>
      <c r="T196" s="40">
        <f t="shared" si="3"/>
        <v>32460432.34078937</v>
      </c>
      <c r="U196" s="40">
        <f t="shared" si="3"/>
        <v>1407862602.7797935</v>
      </c>
    </row>
    <row r="197" spans="2:21">
      <c r="B197" s="33">
        <v>1997</v>
      </c>
      <c r="C197" s="40">
        <v>882301618.76976407</v>
      </c>
      <c r="D197" s="40">
        <v>732342634.09129953</v>
      </c>
      <c r="E197" s="40">
        <v>857857095.31366777</v>
      </c>
      <c r="F197" s="40">
        <v>3768408560.553113</v>
      </c>
      <c r="G197" s="40">
        <v>578655557.89744556</v>
      </c>
      <c r="H197" s="40">
        <v>29486171.585183106</v>
      </c>
      <c r="I197" s="40">
        <v>1408256384.1535416</v>
      </c>
      <c r="J197" s="40">
        <f t="shared" si="0"/>
        <v>8257310019.3640146</v>
      </c>
      <c r="K197" s="33">
        <v>1997</v>
      </c>
      <c r="L197" s="40">
        <f t="shared" si="2"/>
        <v>8429582845.7348595</v>
      </c>
      <c r="N197" s="40">
        <v>1997</v>
      </c>
      <c r="O197" s="40">
        <f t="shared" si="3"/>
        <v>896836605.86388934</v>
      </c>
      <c r="P197" s="40">
        <f t="shared" si="3"/>
        <v>748661071.44306755</v>
      </c>
      <c r="Q197" s="40">
        <f t="shared" si="3"/>
        <v>881931420.48683894</v>
      </c>
      <c r="R197" s="40">
        <f t="shared" si="3"/>
        <v>3839942005.3308492</v>
      </c>
      <c r="S197" s="40">
        <f t="shared" si="3"/>
        <v>606918018.94459188</v>
      </c>
      <c r="T197" s="40">
        <f t="shared" si="3"/>
        <v>30814259.875798162</v>
      </c>
      <c r="U197" s="40">
        <f t="shared" si="3"/>
        <v>1424261800.756783</v>
      </c>
    </row>
    <row r="198" spans="2:21">
      <c r="B198" s="33">
        <v>1998</v>
      </c>
      <c r="C198" s="40">
        <v>902583194.7523663</v>
      </c>
      <c r="D198" s="40">
        <v>740614730.81265855</v>
      </c>
      <c r="E198" s="40">
        <v>859850006.96674705</v>
      </c>
      <c r="F198" s="40">
        <v>3832530595.676671</v>
      </c>
      <c r="G198" s="40">
        <v>554326702.00311422</v>
      </c>
      <c r="H198" s="40">
        <v>28502324.316415295</v>
      </c>
      <c r="I198" s="40">
        <v>1455363802.2520058</v>
      </c>
      <c r="J198" s="40">
        <f t="shared" si="0"/>
        <v>8373773354.7799778</v>
      </c>
      <c r="K198" s="33">
        <v>1998</v>
      </c>
      <c r="L198" s="40">
        <f t="shared" si="2"/>
        <v>8315405758.0042171</v>
      </c>
      <c r="N198" s="40">
        <v>1998</v>
      </c>
      <c r="O198" s="40">
        <f t="shared" si="3"/>
        <v>892403995.6467272</v>
      </c>
      <c r="P198" s="40">
        <f t="shared" si="3"/>
        <v>736470939.73414469</v>
      </c>
      <c r="Q198" s="40">
        <f t="shared" si="3"/>
        <v>858853165.77264786</v>
      </c>
      <c r="R198" s="40">
        <f t="shared" si="3"/>
        <v>3800379420.1020479</v>
      </c>
      <c r="S198" s="40">
        <f t="shared" si="3"/>
        <v>566404049.14781094</v>
      </c>
      <c r="T198" s="40">
        <f t="shared" si="3"/>
        <v>28991465.704237416</v>
      </c>
      <c r="U198" s="40">
        <f t="shared" si="3"/>
        <v>1431680928.6687906</v>
      </c>
    </row>
    <row r="199" spans="2:21">
      <c r="B199" s="33">
        <v>1999</v>
      </c>
      <c r="C199" s="40">
        <v>878768903.93084931</v>
      </c>
      <c r="D199" s="40">
        <v>712710357.08698773</v>
      </c>
      <c r="E199" s="40">
        <v>822028706.25554252</v>
      </c>
      <c r="F199" s="40">
        <v>3705961024.3991976</v>
      </c>
      <c r="G199" s="40">
        <v>503380300.40756768</v>
      </c>
      <c r="H199" s="40">
        <v>26172013.665225293</v>
      </c>
      <c r="I199" s="40">
        <v>1431653982.0579865</v>
      </c>
      <c r="J199" s="40">
        <f t="shared" si="0"/>
        <v>8080677286.8033562</v>
      </c>
      <c r="K199" s="33">
        <v>1999</v>
      </c>
      <c r="L199" s="40">
        <f t="shared" si="2"/>
        <v>8226355114.7444677</v>
      </c>
      <c r="N199" s="40">
        <v>1999</v>
      </c>
      <c r="O199" s="40">
        <f t="shared" si="3"/>
        <v>890622985.95245409</v>
      </c>
      <c r="P199" s="40">
        <f t="shared" si="3"/>
        <v>726573239.4712404</v>
      </c>
      <c r="Q199" s="40">
        <f t="shared" si="3"/>
        <v>840797586.2083931</v>
      </c>
      <c r="R199" s="40">
        <f t="shared" si="3"/>
        <v>3768891604.3246489</v>
      </c>
      <c r="S199" s="40">
        <f t="shared" si="3"/>
        <v>528444260.02194834</v>
      </c>
      <c r="T199" s="40">
        <f t="shared" si="3"/>
        <v>27320607.348890729</v>
      </c>
      <c r="U199" s="40">
        <f t="shared" si="3"/>
        <v>1443476438.4994874</v>
      </c>
    </row>
    <row r="200" spans="2:21">
      <c r="B200" s="33">
        <v>2000</v>
      </c>
      <c r="C200" s="40">
        <v>886340719.62574327</v>
      </c>
      <c r="D200" s="40">
        <v>710390512.04707778</v>
      </c>
      <c r="E200" s="40">
        <v>815922915.95426345</v>
      </c>
      <c r="F200" s="40">
        <v>3708577682.0254097</v>
      </c>
      <c r="G200" s="40">
        <v>471470260.84589857</v>
      </c>
      <c r="H200" s="40">
        <v>24845846.732054289</v>
      </c>
      <c r="I200" s="40">
        <v>1459145385.7720153</v>
      </c>
      <c r="J200" s="40">
        <f t="shared" si="0"/>
        <v>8076695323.0024633</v>
      </c>
      <c r="K200" s="33">
        <v>2000</v>
      </c>
      <c r="L200" s="40">
        <f t="shared" si="2"/>
        <v>8078686141.3260174</v>
      </c>
      <c r="N200" s="40">
        <v>2000</v>
      </c>
      <c r="O200" s="40">
        <f t="shared" si="3"/>
        <v>882549398.26459312</v>
      </c>
      <c r="P200" s="40">
        <f t="shared" si="3"/>
        <v>711549804.28969228</v>
      </c>
      <c r="Q200" s="40">
        <f t="shared" ref="Q200:U214" si="5">(E200-E199)/(LN(E200)-LN(E199))</f>
        <v>818972017.66622448</v>
      </c>
      <c r="R200" s="40">
        <f t="shared" si="5"/>
        <v>3707269199.2993283</v>
      </c>
      <c r="S200" s="40">
        <f t="shared" si="5"/>
        <v>487251144.23980367</v>
      </c>
      <c r="T200" s="40">
        <f t="shared" si="5"/>
        <v>25503183.7282557</v>
      </c>
      <c r="U200" s="40">
        <f t="shared" si="5"/>
        <v>1445356109.1450105</v>
      </c>
    </row>
    <row r="201" spans="2:21">
      <c r="B201" s="33">
        <v>2001</v>
      </c>
      <c r="C201" s="40">
        <v>866508541.72799551</v>
      </c>
      <c r="D201" s="40">
        <v>686200901.66719484</v>
      </c>
      <c r="E201" s="40">
        <v>786738577.96320915</v>
      </c>
      <c r="F201" s="40">
        <v>3593297419.4048753</v>
      </c>
      <c r="G201" s="40">
        <v>425924797.39752567</v>
      </c>
      <c r="H201" s="40">
        <v>22812527.191205896</v>
      </c>
      <c r="I201" s="40">
        <v>1441639548.7859497</v>
      </c>
      <c r="J201" s="40">
        <f t="shared" si="0"/>
        <v>7823124315.1379566</v>
      </c>
      <c r="K201" s="33">
        <v>2001</v>
      </c>
      <c r="L201" s="40">
        <f t="shared" si="2"/>
        <v>7949235779.7937813</v>
      </c>
      <c r="N201" s="40">
        <v>2001</v>
      </c>
      <c r="O201" s="40">
        <f t="shared" ref="O201:P214" si="6">(C201-C200)/(LN(C201)-LN(C200))</f>
        <v>876387231.691172</v>
      </c>
      <c r="P201" s="40">
        <f t="shared" si="6"/>
        <v>698225872.06003511</v>
      </c>
      <c r="Q201" s="40">
        <f t="shared" si="5"/>
        <v>801242165.04718137</v>
      </c>
      <c r="R201" s="40">
        <f t="shared" si="5"/>
        <v>3650634194.3352718</v>
      </c>
      <c r="S201" s="40">
        <f t="shared" si="5"/>
        <v>448312002.881199</v>
      </c>
      <c r="T201" s="40">
        <f t="shared" si="5"/>
        <v>23814721.518062115</v>
      </c>
      <c r="U201" s="40">
        <f t="shared" si="5"/>
        <v>1450374859.5561218</v>
      </c>
    </row>
    <row r="202" spans="2:21">
      <c r="B202" s="33">
        <v>2002</v>
      </c>
      <c r="C202" s="40">
        <v>847627453.03638577</v>
      </c>
      <c r="D202" s="40">
        <v>663114179.83711469</v>
      </c>
      <c r="E202" s="40">
        <v>760767726.22038376</v>
      </c>
      <c r="F202" s="40">
        <v>3479768284.3858976</v>
      </c>
      <c r="G202" s="40">
        <v>382899344.59061623</v>
      </c>
      <c r="H202" s="40">
        <v>20909132.365571894</v>
      </c>
      <c r="I202" s="40">
        <v>1425353042.1894872</v>
      </c>
      <c r="J202" s="40">
        <f t="shared" si="0"/>
        <v>7580441164.6254578</v>
      </c>
      <c r="K202" s="33">
        <v>2002</v>
      </c>
      <c r="L202" s="40">
        <f t="shared" si="2"/>
        <v>7701145452.2515383</v>
      </c>
      <c r="N202" s="40">
        <v>2002</v>
      </c>
      <c r="O202" s="40">
        <f t="shared" si="6"/>
        <v>857033333.94764292</v>
      </c>
      <c r="P202" s="40">
        <f t="shared" si="6"/>
        <v>674591700.14556277</v>
      </c>
      <c r="Q202" s="40">
        <f t="shared" si="5"/>
        <v>773680504.48187685</v>
      </c>
      <c r="R202" s="40">
        <f t="shared" si="5"/>
        <v>3536229123.3885465</v>
      </c>
      <c r="S202" s="40">
        <f t="shared" si="5"/>
        <v>404030325.76300085</v>
      </c>
      <c r="T202" s="40">
        <f t="shared" si="5"/>
        <v>21847012.276452582</v>
      </c>
      <c r="U202" s="40">
        <f t="shared" si="5"/>
        <v>1433480875.5793643</v>
      </c>
    </row>
    <row r="203" spans="2:21">
      <c r="B203" s="33">
        <v>2003</v>
      </c>
      <c r="C203" s="40">
        <v>913667413.66692472</v>
      </c>
      <c r="D203" s="40">
        <v>705989012.84773552</v>
      </c>
      <c r="E203" s="40">
        <v>812466746.43444431</v>
      </c>
      <c r="F203" s="40">
        <v>3708904875.9483433</v>
      </c>
      <c r="G203" s="40">
        <v>376944932.24032015</v>
      </c>
      <c r="H203" s="40">
        <v>21064323.714221362</v>
      </c>
      <c r="I203" s="40">
        <v>1553041107.1296446</v>
      </c>
      <c r="J203" s="40">
        <f t="shared" si="0"/>
        <v>8092080414.9816332</v>
      </c>
      <c r="K203" s="33">
        <v>2003</v>
      </c>
      <c r="L203" s="40">
        <f t="shared" si="2"/>
        <v>7833476201.0975437</v>
      </c>
      <c r="N203" s="40">
        <v>2003</v>
      </c>
      <c r="O203" s="40">
        <f t="shared" si="6"/>
        <v>880234582.48637891</v>
      </c>
      <c r="P203" s="40">
        <f t="shared" si="6"/>
        <v>684327759.7587266</v>
      </c>
      <c r="Q203" s="40">
        <f t="shared" si="5"/>
        <v>786334002.55489421</v>
      </c>
      <c r="R203" s="40">
        <f t="shared" si="5"/>
        <v>3593118974.616221</v>
      </c>
      <c r="S203" s="40">
        <f t="shared" si="5"/>
        <v>379914361.46953601</v>
      </c>
      <c r="T203" s="40">
        <f t="shared" si="5"/>
        <v>20986632.406263765</v>
      </c>
      <c r="U203" s="40">
        <f t="shared" si="5"/>
        <v>1488284265.0550735</v>
      </c>
    </row>
    <row r="204" spans="2:21">
      <c r="B204" s="33">
        <v>2004</v>
      </c>
      <c r="C204" s="40">
        <v>981884602.69832242</v>
      </c>
      <c r="D204" s="40">
        <v>749233138.23095047</v>
      </c>
      <c r="E204" s="40">
        <v>867008287.27229965</v>
      </c>
      <c r="F204" s="40">
        <v>3936324325.7257142</v>
      </c>
      <c r="G204" s="40">
        <v>367322123.96287543</v>
      </c>
      <c r="H204" s="40">
        <v>21098304.546976425</v>
      </c>
      <c r="I204" s="40">
        <v>1687223683.2734728</v>
      </c>
      <c r="J204" s="40">
        <f t="shared" si="0"/>
        <v>8610096469.7106094</v>
      </c>
      <c r="K204" s="33">
        <v>2004</v>
      </c>
      <c r="L204" s="40">
        <f t="shared" si="2"/>
        <v>8348410053.9511185</v>
      </c>
      <c r="N204" s="40">
        <v>2004</v>
      </c>
      <c r="O204" s="40">
        <f t="shared" si="6"/>
        <v>947366699.69448185</v>
      </c>
      <c r="P204" s="40">
        <f t="shared" si="6"/>
        <v>727396847.65742517</v>
      </c>
      <c r="Q204" s="40">
        <f t="shared" si="5"/>
        <v>839442224.50454545</v>
      </c>
      <c r="R204" s="40">
        <f t="shared" si="5"/>
        <v>3821486842.7211614</v>
      </c>
      <c r="S204" s="40">
        <f t="shared" si="5"/>
        <v>372112791.24228907</v>
      </c>
      <c r="T204" s="40">
        <f t="shared" si="5"/>
        <v>21081309.566150349</v>
      </c>
      <c r="U204" s="40">
        <f t="shared" si="5"/>
        <v>1619205865.737802</v>
      </c>
    </row>
    <row r="205" spans="2:21">
      <c r="B205" s="33">
        <v>2005</v>
      </c>
      <c r="C205" s="40">
        <v>1071675496.5050882</v>
      </c>
      <c r="D205" s="40">
        <v>807393328.07392192</v>
      </c>
      <c r="E205" s="40">
        <v>941746417.08409989</v>
      </c>
      <c r="F205" s="40">
        <v>4237383617.2473702</v>
      </c>
      <c r="G205" s="40">
        <v>360510779.07026982</v>
      </c>
      <c r="H205" s="40">
        <v>21397467.735443711</v>
      </c>
      <c r="I205" s="40">
        <v>1861783648.6762595</v>
      </c>
      <c r="J205" s="40">
        <f t="shared" si="0"/>
        <v>9301892759.3924541</v>
      </c>
      <c r="K205" s="33">
        <v>2005</v>
      </c>
      <c r="L205" s="40">
        <f t="shared" si="2"/>
        <v>8951539752.7152538</v>
      </c>
      <c r="N205" s="40">
        <v>2005</v>
      </c>
      <c r="O205" s="40">
        <f t="shared" si="6"/>
        <v>1026125371.9741532</v>
      </c>
      <c r="P205" s="40">
        <f t="shared" si="6"/>
        <v>777950925.31326425</v>
      </c>
      <c r="Q205" s="40">
        <f t="shared" si="5"/>
        <v>903862418.38624358</v>
      </c>
      <c r="R205" s="40">
        <f t="shared" si="5"/>
        <v>4085005167.3541799</v>
      </c>
      <c r="S205" s="40">
        <f t="shared" si="5"/>
        <v>363905827.39699125</v>
      </c>
      <c r="T205" s="40">
        <f t="shared" si="5"/>
        <v>21247535.126703646</v>
      </c>
      <c r="U205" s="40">
        <f t="shared" si="5"/>
        <v>1773071769.6089563</v>
      </c>
    </row>
    <row r="206" spans="2:21">
      <c r="B206" s="33">
        <v>2006</v>
      </c>
      <c r="C206" s="40">
        <v>1131903900.0253425</v>
      </c>
      <c r="D206" s="40">
        <v>841808978.87647271</v>
      </c>
      <c r="E206" s="40">
        <v>992046678.87821352</v>
      </c>
      <c r="F206" s="40">
        <v>4408052564.6482172</v>
      </c>
      <c r="G206" s="40">
        <v>339025893.80395079</v>
      </c>
      <c r="H206" s="40">
        <v>20930013.891238917</v>
      </c>
      <c r="I206" s="40">
        <v>1988207975.9861865</v>
      </c>
      <c r="J206" s="40">
        <f t="shared" si="0"/>
        <v>9721978012.109623</v>
      </c>
      <c r="K206" s="33">
        <v>2006</v>
      </c>
      <c r="L206" s="40">
        <f t="shared" si="2"/>
        <v>9510389130.3976192</v>
      </c>
      <c r="N206" s="40">
        <v>2006</v>
      </c>
      <c r="O206" s="40">
        <f t="shared" si="6"/>
        <v>1101515282.3527386</v>
      </c>
      <c r="P206" s="40">
        <f t="shared" si="6"/>
        <v>824481441.60077941</v>
      </c>
      <c r="Q206" s="40">
        <f t="shared" si="5"/>
        <v>966678447.00366616</v>
      </c>
      <c r="R206" s="40">
        <f t="shared" si="5"/>
        <v>4322156505.3008928</v>
      </c>
      <c r="S206" s="40">
        <f t="shared" si="5"/>
        <v>349658331.13337278</v>
      </c>
      <c r="T206" s="40">
        <f t="shared" si="5"/>
        <v>21162880.378641345</v>
      </c>
      <c r="U206" s="40">
        <f t="shared" si="5"/>
        <v>1924303702.2088125</v>
      </c>
    </row>
    <row r="207" spans="2:21">
      <c r="B207" s="33">
        <v>2007</v>
      </c>
      <c r="C207" s="40">
        <v>1165348876.5352206</v>
      </c>
      <c r="D207" s="40">
        <v>855375774.65880108</v>
      </c>
      <c r="E207" s="40">
        <v>1020822304.3977985</v>
      </c>
      <c r="F207" s="40">
        <v>4463325505.443059</v>
      </c>
      <c r="G207" s="40">
        <v>307078966.56006527</v>
      </c>
      <c r="H207" s="40">
        <v>19882234.877720051</v>
      </c>
      <c r="I207" s="40">
        <v>2069777309.4781725</v>
      </c>
      <c r="J207" s="40">
        <f t="shared" si="0"/>
        <v>9901612978.9508381</v>
      </c>
      <c r="K207" s="33">
        <v>2007</v>
      </c>
      <c r="L207" s="40">
        <f t="shared" si="2"/>
        <v>9811521425.3882599</v>
      </c>
      <c r="N207" s="40">
        <v>2007</v>
      </c>
      <c r="O207" s="40">
        <f t="shared" si="6"/>
        <v>1148545231.2206249</v>
      </c>
      <c r="P207" s="40">
        <f t="shared" si="6"/>
        <v>848574301.63043475</v>
      </c>
      <c r="Q207" s="40">
        <f t="shared" si="5"/>
        <v>1006365926.0100442</v>
      </c>
      <c r="R207" s="40">
        <f t="shared" si="5"/>
        <v>4435631638.2956514</v>
      </c>
      <c r="S207" s="40">
        <f t="shared" si="5"/>
        <v>322788986.77141166</v>
      </c>
      <c r="T207" s="40">
        <f t="shared" si="5"/>
        <v>20401640.298122726</v>
      </c>
      <c r="U207" s="40">
        <f t="shared" si="5"/>
        <v>2028719343.1863074</v>
      </c>
    </row>
    <row r="208" spans="2:21">
      <c r="B208" s="33">
        <v>2008</v>
      </c>
      <c r="C208" s="40">
        <v>1306191417.8522224</v>
      </c>
      <c r="D208" s="40">
        <v>946057423.98845613</v>
      </c>
      <c r="E208" s="40">
        <v>1145942987.7908509</v>
      </c>
      <c r="F208" s="40">
        <v>4912443130.0216351</v>
      </c>
      <c r="G208" s="40">
        <v>298356823.2169438</v>
      </c>
      <c r="H208" s="40">
        <v>20476774.597281292</v>
      </c>
      <c r="I208" s="40">
        <v>2345932074.0708656</v>
      </c>
      <c r="J208" s="40">
        <f t="shared" si="0"/>
        <v>10975402639.538256</v>
      </c>
      <c r="K208" s="33">
        <v>2008</v>
      </c>
      <c r="L208" s="40">
        <f t="shared" si="2"/>
        <v>10429296413.053368</v>
      </c>
      <c r="N208" s="40">
        <v>2008</v>
      </c>
      <c r="O208" s="40">
        <f t="shared" si="6"/>
        <v>1234431317.5430641</v>
      </c>
      <c r="P208" s="40">
        <f t="shared" si="6"/>
        <v>899955286.46720755</v>
      </c>
      <c r="Q208" s="40">
        <f t="shared" si="5"/>
        <v>1082177383.2271442</v>
      </c>
      <c r="R208" s="40">
        <f t="shared" si="5"/>
        <v>4684296519.2290745</v>
      </c>
      <c r="S208" s="40">
        <f t="shared" si="5"/>
        <v>302696951.29804987</v>
      </c>
      <c r="T208" s="40">
        <f t="shared" si="5"/>
        <v>20178044.931537133</v>
      </c>
      <c r="U208" s="40">
        <f t="shared" si="5"/>
        <v>2204973268.9068308</v>
      </c>
    </row>
    <row r="209" spans="1:21">
      <c r="B209" s="33">
        <v>2009</v>
      </c>
      <c r="C209" s="40">
        <v>1116990019.6174557</v>
      </c>
      <c r="D209" s="40">
        <v>798141762.04209793</v>
      </c>
      <c r="E209" s="40">
        <v>983385677.53590572</v>
      </c>
      <c r="F209" s="40">
        <v>4118190096.233181</v>
      </c>
      <c r="G209" s="40">
        <v>217020901.00135991</v>
      </c>
      <c r="H209" s="40">
        <v>16014489.044767993</v>
      </c>
      <c r="I209" s="40">
        <v>2028714563.3537579</v>
      </c>
      <c r="J209" s="40">
        <f t="shared" si="0"/>
        <v>9278459517.8285255</v>
      </c>
      <c r="K209" s="33">
        <v>2009</v>
      </c>
      <c r="L209" s="40">
        <f t="shared" si="2"/>
        <v>10103190534.273115</v>
      </c>
      <c r="N209" s="40">
        <v>2009</v>
      </c>
      <c r="O209" s="40">
        <f t="shared" si="6"/>
        <v>1209124570.2198837</v>
      </c>
      <c r="P209" s="40">
        <f t="shared" si="6"/>
        <v>870004920.01627016</v>
      </c>
      <c r="Q209" s="40">
        <f t="shared" si="5"/>
        <v>1062592781.979591</v>
      </c>
      <c r="R209" s="40">
        <f t="shared" si="5"/>
        <v>4503649944.1293306</v>
      </c>
      <c r="S209" s="40">
        <f t="shared" si="5"/>
        <v>255535084.63787565</v>
      </c>
      <c r="T209" s="40">
        <f t="shared" si="5"/>
        <v>18154322.201762639</v>
      </c>
      <c r="U209" s="40">
        <f t="shared" si="5"/>
        <v>2183484211.148499</v>
      </c>
    </row>
    <row r="210" spans="1:21">
      <c r="B210" s="33">
        <v>2010</v>
      </c>
      <c r="C210" s="40">
        <v>962573989.40724206</v>
      </c>
      <c r="D210" s="40">
        <v>678410920.24281812</v>
      </c>
      <c r="E210" s="40">
        <v>852011929.23338628</v>
      </c>
      <c r="F210" s="40">
        <v>3472851850.8343134</v>
      </c>
      <c r="G210" s="40">
        <v>155138041.60673472</v>
      </c>
      <c r="H210" s="40">
        <v>12554097.73968751</v>
      </c>
      <c r="I210" s="40">
        <v>1768021559.319716</v>
      </c>
      <c r="J210" s="40">
        <f t="shared" si="0"/>
        <v>7901564398.3838978</v>
      </c>
      <c r="K210" s="33">
        <v>2010</v>
      </c>
      <c r="L210" s="40">
        <f t="shared" si="2"/>
        <v>8571588444.190587</v>
      </c>
      <c r="N210" s="40">
        <v>2010</v>
      </c>
      <c r="O210" s="40">
        <f t="shared" si="6"/>
        <v>1037868184.24145</v>
      </c>
      <c r="P210" s="40">
        <f t="shared" si="6"/>
        <v>736655369.8167361</v>
      </c>
      <c r="Q210" s="40">
        <f t="shared" si="5"/>
        <v>916129415.44787121</v>
      </c>
      <c r="R210" s="40">
        <f t="shared" si="5"/>
        <v>3786359580.0333843</v>
      </c>
      <c r="S210" s="40">
        <f t="shared" si="5"/>
        <v>184351652.16695407</v>
      </c>
      <c r="T210" s="40">
        <f t="shared" si="5"/>
        <v>14214160.88575691</v>
      </c>
      <c r="U210" s="40">
        <f t="shared" si="5"/>
        <v>1895381000.3182764</v>
      </c>
    </row>
    <row r="211" spans="1:21">
      <c r="B211" s="33">
        <v>2011</v>
      </c>
      <c r="C211" s="40">
        <v>838972318.95548439</v>
      </c>
      <c r="D211" s="40">
        <v>583095301.46770656</v>
      </c>
      <c r="E211" s="40">
        <v>747951958.25919223</v>
      </c>
      <c r="F211" s="40">
        <v>2956431461.146791</v>
      </c>
      <c r="G211" s="40">
        <v>108305453.24911016</v>
      </c>
      <c r="H211" s="40">
        <v>9892607.6872831564</v>
      </c>
      <c r="I211" s="40">
        <v>1558469450.4181771</v>
      </c>
      <c r="J211" s="40">
        <f t="shared" si="0"/>
        <v>6803120562.1837444</v>
      </c>
      <c r="K211" s="33">
        <v>2011</v>
      </c>
      <c r="L211" s="40">
        <f t="shared" si="2"/>
        <v>7338646396.774229</v>
      </c>
      <c r="N211" s="40">
        <v>2011</v>
      </c>
      <c r="O211" s="40">
        <f t="shared" si="6"/>
        <v>899358018.2825104</v>
      </c>
      <c r="P211" s="40">
        <f t="shared" si="6"/>
        <v>629550984.47329485</v>
      </c>
      <c r="Q211" s="40">
        <f t="shared" si="5"/>
        <v>798852676.65331233</v>
      </c>
      <c r="R211" s="40">
        <f t="shared" si="5"/>
        <v>3207716301.1024485</v>
      </c>
      <c r="S211" s="40">
        <f t="shared" si="5"/>
        <v>130322277.61234483</v>
      </c>
      <c r="T211" s="40">
        <f t="shared" si="5"/>
        <v>11170558.902987631</v>
      </c>
      <c r="U211" s="40">
        <f t="shared" si="5"/>
        <v>1661043051.2849739</v>
      </c>
    </row>
    <row r="212" spans="1:21">
      <c r="B212" s="33">
        <v>2012</v>
      </c>
      <c r="C212" s="40">
        <v>914866890.6810776</v>
      </c>
      <c r="D212" s="40">
        <v>626881470.1222229</v>
      </c>
      <c r="E212" s="40">
        <v>822872535.45667434</v>
      </c>
      <c r="F212" s="40">
        <v>3142363910.2201438</v>
      </c>
      <c r="G212" s="40">
        <v>89743457.823512241</v>
      </c>
      <c r="H212" s="40">
        <v>9682984.3793606497</v>
      </c>
      <c r="I212" s="40">
        <v>1718771098.8430521</v>
      </c>
      <c r="J212" s="40">
        <f t="shared" si="0"/>
        <v>7325184359.526042</v>
      </c>
      <c r="K212" s="33">
        <v>2012</v>
      </c>
      <c r="L212" s="40">
        <f t="shared" si="2"/>
        <v>7060936105.2226038</v>
      </c>
      <c r="N212" s="40">
        <v>2012</v>
      </c>
      <c r="O212" s="40">
        <f t="shared" si="6"/>
        <v>876371961.95791984</v>
      </c>
      <c r="P212" s="40">
        <f t="shared" si="6"/>
        <v>604724207.3704294</v>
      </c>
      <c r="Q212" s="40">
        <f t="shared" si="5"/>
        <v>784816328.17751944</v>
      </c>
      <c r="R212" s="40">
        <f t="shared" si="5"/>
        <v>3048452705.4013629</v>
      </c>
      <c r="S212" s="40">
        <f t="shared" si="5"/>
        <v>98733821.522253022</v>
      </c>
      <c r="T212" s="40">
        <f t="shared" si="5"/>
        <v>9787421.9001087192</v>
      </c>
      <c r="U212" s="40">
        <f t="shared" si="5"/>
        <v>1637312617.9093723</v>
      </c>
    </row>
    <row r="213" spans="1:21">
      <c r="B213" s="33">
        <v>2013</v>
      </c>
      <c r="C213" s="40">
        <v>946612027.81626427</v>
      </c>
      <c r="D213" s="40">
        <v>639343962.29033244</v>
      </c>
      <c r="E213" s="40">
        <v>860367651.62012196</v>
      </c>
      <c r="F213" s="40">
        <v>3162192761.028625</v>
      </c>
      <c r="G213" s="40">
        <v>64564656.478910916</v>
      </c>
      <c r="H213" s="40">
        <v>8916838.8642543722</v>
      </c>
      <c r="I213" s="40">
        <v>1798666911.1067481</v>
      </c>
      <c r="J213" s="40">
        <f t="shared" si="0"/>
        <v>7480666822.2052574</v>
      </c>
      <c r="K213" s="33">
        <v>2013</v>
      </c>
      <c r="L213" s="40">
        <f t="shared" si="2"/>
        <v>7402653451.7533875</v>
      </c>
      <c r="N213" s="40">
        <v>2013</v>
      </c>
      <c r="O213" s="40">
        <f t="shared" si="6"/>
        <v>930649223.47891295</v>
      </c>
      <c r="P213" s="40">
        <f t="shared" si="6"/>
        <v>633092272.54236293</v>
      </c>
      <c r="Q213" s="40">
        <f t="shared" si="5"/>
        <v>841480871.00183868</v>
      </c>
      <c r="R213" s="40">
        <f t="shared" si="5"/>
        <v>3152267941.4387803</v>
      </c>
      <c r="S213" s="40">
        <f t="shared" si="5"/>
        <v>76464379.495706603</v>
      </c>
      <c r="T213" s="40">
        <f t="shared" si="5"/>
        <v>9294649.5219172761</v>
      </c>
      <c r="U213" s="40">
        <f t="shared" si="5"/>
        <v>1758416501.6911335</v>
      </c>
    </row>
    <row r="214" spans="1:21">
      <c r="B214" s="33">
        <v>2014</v>
      </c>
      <c r="C214" s="40">
        <v>914746481.00054133</v>
      </c>
      <c r="D214" s="40">
        <v>608827943.13991022</v>
      </c>
      <c r="E214" s="40">
        <v>841380911.84350657</v>
      </c>
      <c r="F214" s="40">
        <v>2964786141.026372</v>
      </c>
      <c r="G214" s="40">
        <v>36091860.517691322</v>
      </c>
      <c r="H214" s="40">
        <v>7590419.8258626023</v>
      </c>
      <c r="I214" s="40">
        <v>1757940469.0168712</v>
      </c>
      <c r="J214" s="40">
        <f t="shared" ref="J214" si="7">SUM(B214:I214)</f>
        <v>7131366240.3707561</v>
      </c>
      <c r="K214" s="33">
        <v>2014</v>
      </c>
      <c r="L214" s="40">
        <f t="shared" si="2"/>
        <v>7304624647.6910305</v>
      </c>
      <c r="N214" s="40">
        <v>2014</v>
      </c>
      <c r="O214" s="40">
        <f t="shared" si="6"/>
        <v>930588326.873559</v>
      </c>
      <c r="P214" s="40">
        <f t="shared" si="6"/>
        <v>623961587.37989247</v>
      </c>
      <c r="Q214" s="40">
        <f t="shared" si="5"/>
        <v>850838974.10153699</v>
      </c>
      <c r="R214" s="40">
        <f t="shared" si="5"/>
        <v>3062429108.7918768</v>
      </c>
      <c r="S214" s="40">
        <f t="shared" si="5"/>
        <v>48955995.21567516</v>
      </c>
      <c r="T214" s="40">
        <f t="shared" si="5"/>
        <v>8235834.8797710044</v>
      </c>
      <c r="U214" s="40">
        <f t="shared" si="5"/>
        <v>1778225961.4427645</v>
      </c>
    </row>
    <row r="217" spans="1:21" ht="43.5" customHeight="1">
      <c r="A217" s="33" t="s">
        <v>180</v>
      </c>
      <c r="B217" s="33"/>
      <c r="C217" s="33"/>
      <c r="D217" s="78" t="s">
        <v>17</v>
      </c>
      <c r="E217" s="78"/>
      <c r="F217" s="32"/>
      <c r="G217" s="78" t="s">
        <v>18</v>
      </c>
      <c r="H217" s="78"/>
      <c r="I217" s="78" t="s">
        <v>185</v>
      </c>
      <c r="J217" s="78"/>
      <c r="K217" s="78" t="s">
        <v>20</v>
      </c>
      <c r="L217" s="78"/>
      <c r="M217" s="78" t="s">
        <v>21</v>
      </c>
      <c r="N217" s="78"/>
      <c r="O217" s="78" t="s">
        <v>22</v>
      </c>
      <c r="P217" s="78"/>
      <c r="Q217" s="78" t="s">
        <v>23</v>
      </c>
      <c r="R217" s="78"/>
      <c r="S217" s="33"/>
      <c r="T217" s="33"/>
      <c r="U217" s="66"/>
    </row>
    <row r="218" spans="1:21" ht="62.4">
      <c r="A218" s="33"/>
      <c r="B218" s="32" t="s">
        <v>184</v>
      </c>
      <c r="C218" s="66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66"/>
      <c r="T218" s="66"/>
      <c r="U218" s="66"/>
    </row>
    <row r="219" spans="1:21">
      <c r="A219" s="33"/>
      <c r="B219" s="33" t="s">
        <v>0</v>
      </c>
      <c r="C219" s="33" t="s">
        <v>44</v>
      </c>
      <c r="D219" s="33" t="s">
        <v>40</v>
      </c>
      <c r="E219" s="33" t="s">
        <v>41</v>
      </c>
      <c r="F219" s="33" t="s">
        <v>47</v>
      </c>
      <c r="G219" s="33" t="s">
        <v>40</v>
      </c>
      <c r="H219" s="33" t="s">
        <v>41</v>
      </c>
      <c r="I219" s="33" t="s">
        <v>40</v>
      </c>
      <c r="J219" s="33" t="s">
        <v>41</v>
      </c>
      <c r="K219" s="33" t="s">
        <v>40</v>
      </c>
      <c r="L219" s="33" t="s">
        <v>41</v>
      </c>
      <c r="M219" s="33" t="s">
        <v>40</v>
      </c>
      <c r="N219" s="33" t="s">
        <v>41</v>
      </c>
      <c r="O219" s="33" t="s">
        <v>40</v>
      </c>
      <c r="P219" s="33" t="s">
        <v>41</v>
      </c>
      <c r="Q219" s="33" t="s">
        <v>40</v>
      </c>
      <c r="R219" s="33" t="s">
        <v>41</v>
      </c>
      <c r="S219" s="33" t="s">
        <v>42</v>
      </c>
      <c r="T219" s="33" t="s">
        <v>43</v>
      </c>
      <c r="U219" s="66"/>
    </row>
    <row r="220" spans="1:21">
      <c r="A220" s="33"/>
      <c r="B220" s="33">
        <v>1950</v>
      </c>
      <c r="C220" s="66">
        <f t="shared" ref="C220:C251" si="8">C77*L150</f>
        <v>0</v>
      </c>
      <c r="D220" s="66">
        <f t="shared" ref="D220:D251" si="9">O150*D77</f>
        <v>0</v>
      </c>
      <c r="E220" s="66">
        <f t="shared" ref="E220:E251" si="10">O150*E77</f>
        <v>0</v>
      </c>
      <c r="F220" s="66">
        <f t="shared" ref="F220:F251" si="11">F77*L150</f>
        <v>0</v>
      </c>
      <c r="G220" s="66">
        <f t="shared" ref="G220:G251" si="12">P150*G77</f>
        <v>0</v>
      </c>
      <c r="H220" s="66">
        <f t="shared" ref="H220:H251" si="13">P150*H77</f>
        <v>0</v>
      </c>
      <c r="I220" s="66">
        <f t="shared" ref="I220:I251" si="14">Q150*I77</f>
        <v>0</v>
      </c>
      <c r="J220" s="66">
        <f t="shared" ref="J220:J251" si="15">Q150*J77</f>
        <v>0</v>
      </c>
      <c r="K220" s="66">
        <f t="shared" ref="K220:K251" si="16">R150*K77</f>
        <v>0</v>
      </c>
      <c r="L220" s="66">
        <f t="shared" ref="L220:L251" si="17">R150*L77</f>
        <v>0</v>
      </c>
      <c r="M220" s="66">
        <f t="shared" ref="M220:M251" si="18">S150*M77</f>
        <v>0</v>
      </c>
      <c r="N220" s="66">
        <f t="shared" ref="N220:N251" si="19">S150*N77</f>
        <v>0</v>
      </c>
      <c r="O220" s="66">
        <f t="shared" ref="O220:O251" si="20">T150*O77</f>
        <v>0</v>
      </c>
      <c r="P220" s="66">
        <f t="shared" ref="P220:P251" si="21">T150*P77</f>
        <v>0</v>
      </c>
      <c r="Q220" s="66">
        <f t="shared" ref="Q220:Q251" si="22">U150*Q77</f>
        <v>0</v>
      </c>
      <c r="R220" s="66">
        <f t="shared" ref="R220:R251" si="23">U150*R77</f>
        <v>0</v>
      </c>
      <c r="S220" s="66">
        <f t="shared" ref="S220:S251" si="24">S77*L150</f>
        <v>0</v>
      </c>
      <c r="T220" s="66">
        <f t="shared" ref="T220:T251" si="25">T77*L150</f>
        <v>0</v>
      </c>
    </row>
    <row r="221" spans="1:21">
      <c r="A221" s="33"/>
      <c r="B221" s="33">
        <v>1951</v>
      </c>
      <c r="C221" s="66">
        <f t="shared" si="8"/>
        <v>122812966.32585359</v>
      </c>
      <c r="D221" s="66">
        <f t="shared" si="9"/>
        <v>-1881870.3204033989</v>
      </c>
      <c r="E221" s="66">
        <f t="shared" si="10"/>
        <v>60516.55574348435</v>
      </c>
      <c r="F221" s="66">
        <f t="shared" si="11"/>
        <v>-144174974.99432635</v>
      </c>
      <c r="G221" s="66">
        <f t="shared" si="12"/>
        <v>-4176588.9123089928</v>
      </c>
      <c r="H221" s="66">
        <f t="shared" si="13"/>
        <v>3248591.7222196679</v>
      </c>
      <c r="I221" s="66">
        <f t="shared" si="14"/>
        <v>-20166137.809279531</v>
      </c>
      <c r="J221" s="66">
        <f t="shared" si="15"/>
        <v>-64441969.13685824</v>
      </c>
      <c r="K221" s="66">
        <f t="shared" si="16"/>
        <v>-652058.35250012029</v>
      </c>
      <c r="L221" s="66">
        <f t="shared" si="17"/>
        <v>30840511.605220709</v>
      </c>
      <c r="M221" s="66">
        <f t="shared" si="18"/>
        <v>3981901.2113300832</v>
      </c>
      <c r="N221" s="66">
        <f t="shared" si="19"/>
        <v>1645859.4675956764</v>
      </c>
      <c r="O221" s="66">
        <f t="shared" si="20"/>
        <v>-160314.1612027463</v>
      </c>
      <c r="P221" s="66">
        <f t="shared" si="21"/>
        <v>-728536.07579911465</v>
      </c>
      <c r="Q221" s="66">
        <f t="shared" si="22"/>
        <v>-5552061.8054662971</v>
      </c>
      <c r="R221" s="66">
        <f t="shared" si="23"/>
        <v>430177.71223971009</v>
      </c>
      <c r="S221" s="66">
        <f t="shared" si="24"/>
        <v>97231496.111519977</v>
      </c>
      <c r="T221" s="66">
        <f t="shared" si="25"/>
        <v>20048037.365820453</v>
      </c>
    </row>
    <row r="222" spans="1:21">
      <c r="A222" s="33"/>
      <c r="B222" s="33">
        <v>1952</v>
      </c>
      <c r="C222" s="66">
        <f t="shared" si="8"/>
        <v>121572440.48212491</v>
      </c>
      <c r="D222" s="66">
        <f t="shared" si="9"/>
        <v>-1876068.0507192684</v>
      </c>
      <c r="E222" s="66">
        <f t="shared" si="10"/>
        <v>187918.37499924257</v>
      </c>
      <c r="F222" s="66">
        <f t="shared" si="11"/>
        <v>819817969.38554156</v>
      </c>
      <c r="G222" s="66">
        <f t="shared" si="12"/>
        <v>-4202182.8356982078</v>
      </c>
      <c r="H222" s="66">
        <f t="shared" si="13"/>
        <v>3214000.2703589243</v>
      </c>
      <c r="I222" s="66">
        <f t="shared" si="14"/>
        <v>-19676383.259803262</v>
      </c>
      <c r="J222" s="66">
        <f t="shared" si="15"/>
        <v>-64528922.214191839</v>
      </c>
      <c r="K222" s="66">
        <f t="shared" si="16"/>
        <v>-2181444.4846730712</v>
      </c>
      <c r="L222" s="66">
        <f t="shared" si="17"/>
        <v>58583482.528401628</v>
      </c>
      <c r="M222" s="66">
        <f t="shared" si="18"/>
        <v>3950421.3341530133</v>
      </c>
      <c r="N222" s="66">
        <f t="shared" si="19"/>
        <v>1365053.3238750056</v>
      </c>
      <c r="O222" s="66">
        <f t="shared" si="20"/>
        <v>-163021.46430673465</v>
      </c>
      <c r="P222" s="66">
        <f t="shared" si="21"/>
        <v>-749036.93179200811</v>
      </c>
      <c r="Q222" s="66">
        <f t="shared" si="22"/>
        <v>-5538843.9704731787</v>
      </c>
      <c r="R222" s="66">
        <f t="shared" si="23"/>
        <v>780592.33898688352</v>
      </c>
      <c r="S222" s="66">
        <f t="shared" si="24"/>
        <v>-7726226.375586844</v>
      </c>
      <c r="T222" s="66">
        <f t="shared" si="25"/>
        <v>20591485.275677193</v>
      </c>
    </row>
    <row r="223" spans="1:21">
      <c r="A223" s="33"/>
      <c r="B223" s="33">
        <v>1953</v>
      </c>
      <c r="C223" s="66">
        <f t="shared" si="8"/>
        <v>132652632.47216973</v>
      </c>
      <c r="D223" s="66">
        <f t="shared" si="9"/>
        <v>-2052253.5921241143</v>
      </c>
      <c r="E223" s="66">
        <f t="shared" si="10"/>
        <v>353460.41808678879</v>
      </c>
      <c r="F223" s="66">
        <f t="shared" si="11"/>
        <v>1208697380.0331156</v>
      </c>
      <c r="G223" s="66">
        <f t="shared" si="12"/>
        <v>-4636929.5128185488</v>
      </c>
      <c r="H223" s="66">
        <f t="shared" si="13"/>
        <v>3489424.439629016</v>
      </c>
      <c r="I223" s="66">
        <f t="shared" si="14"/>
        <v>-21051038.373410325</v>
      </c>
      <c r="J223" s="66">
        <f t="shared" si="15"/>
        <v>-70899907.169238299</v>
      </c>
      <c r="K223" s="66">
        <f t="shared" si="16"/>
        <v>-4196610.0374207683</v>
      </c>
      <c r="L223" s="66">
        <f t="shared" si="17"/>
        <v>79779562.611610159</v>
      </c>
      <c r="M223" s="66">
        <f t="shared" si="18"/>
        <v>4294693.042151019</v>
      </c>
      <c r="N223" s="66">
        <f t="shared" si="19"/>
        <v>1163802.4379614524</v>
      </c>
      <c r="O223" s="66">
        <f t="shared" si="20"/>
        <v>-181980.07789811524</v>
      </c>
      <c r="P223" s="66">
        <f t="shared" si="21"/>
        <v>-845560.79943306814</v>
      </c>
      <c r="Q223" s="66">
        <f t="shared" si="22"/>
        <v>-6064826.6075317059</v>
      </c>
      <c r="R223" s="66">
        <f t="shared" si="23"/>
        <v>1256954.4054985819</v>
      </c>
      <c r="S223" s="66">
        <f t="shared" si="24"/>
        <v>195763108.45169508</v>
      </c>
      <c r="T223" s="66">
        <f t="shared" si="25"/>
        <v>23290042.355341043</v>
      </c>
    </row>
    <row r="224" spans="1:21">
      <c r="A224" s="33"/>
      <c r="B224" s="33">
        <v>1954</v>
      </c>
      <c r="C224" s="66">
        <f t="shared" si="8"/>
        <v>167909471.94973648</v>
      </c>
      <c r="D224" s="66">
        <f t="shared" si="9"/>
        <v>-2601233.2919743042</v>
      </c>
      <c r="E224" s="66">
        <f t="shared" si="10"/>
        <v>647094.68656172906</v>
      </c>
      <c r="F224" s="66">
        <f t="shared" si="11"/>
        <v>420462668.86170542</v>
      </c>
      <c r="G224" s="66">
        <f t="shared" si="12"/>
        <v>-5925276.2946702521</v>
      </c>
      <c r="H224" s="66">
        <f t="shared" si="13"/>
        <v>4389776.8345711688</v>
      </c>
      <c r="I224" s="66">
        <f t="shared" si="14"/>
        <v>-26101094.829013143</v>
      </c>
      <c r="J224" s="66">
        <f t="shared" si="15"/>
        <v>-90344844.283831388</v>
      </c>
      <c r="K224" s="66">
        <f t="shared" si="16"/>
        <v>-7459085.42467588</v>
      </c>
      <c r="L224" s="66">
        <f t="shared" si="17"/>
        <v>110736963.64492916</v>
      </c>
      <c r="M224" s="66">
        <f t="shared" si="18"/>
        <v>5400039.9295778656</v>
      </c>
      <c r="N224" s="66">
        <f t="shared" si="19"/>
        <v>1018575.0605829895</v>
      </c>
      <c r="O224" s="66">
        <f t="shared" si="20"/>
        <v>-235572.88545397684</v>
      </c>
      <c r="P224" s="66">
        <f t="shared" si="21"/>
        <v>-1107119.8644731909</v>
      </c>
      <c r="Q224" s="66">
        <f t="shared" si="22"/>
        <v>-7697563.8643252924</v>
      </c>
      <c r="R224" s="66">
        <f t="shared" si="23"/>
        <v>2130047.3229695554</v>
      </c>
      <c r="S224" s="66">
        <f t="shared" si="24"/>
        <v>230723698.74055129</v>
      </c>
      <c r="T224" s="66">
        <f t="shared" si="25"/>
        <v>30531049.643597022</v>
      </c>
    </row>
    <row r="225" spans="1:20">
      <c r="A225" s="33"/>
      <c r="B225" s="33">
        <v>1955</v>
      </c>
      <c r="C225" s="66">
        <f t="shared" si="8"/>
        <v>202100134.63187379</v>
      </c>
      <c r="D225" s="66">
        <f t="shared" si="9"/>
        <v>-3131393.4149799636</v>
      </c>
      <c r="E225" s="66">
        <f t="shared" si="10"/>
        <v>1034134.3380966245</v>
      </c>
      <c r="F225" s="66">
        <f t="shared" si="11"/>
        <v>-996661614.4261713</v>
      </c>
      <c r="G225" s="66">
        <f t="shared" si="12"/>
        <v>-7187217.2724889433</v>
      </c>
      <c r="H225" s="66">
        <f t="shared" si="13"/>
        <v>5245263.2178385546</v>
      </c>
      <c r="I225" s="66">
        <f t="shared" si="14"/>
        <v>-30761780.712721877</v>
      </c>
      <c r="J225" s="66">
        <f t="shared" si="15"/>
        <v>-109508596.6647948</v>
      </c>
      <c r="K225" s="66">
        <f t="shared" si="16"/>
        <v>-11364231.314412184</v>
      </c>
      <c r="L225" s="66">
        <f t="shared" si="17"/>
        <v>139486876.95135301</v>
      </c>
      <c r="M225" s="66">
        <f t="shared" si="18"/>
        <v>6435563.0981886107</v>
      </c>
      <c r="N225" s="66">
        <f t="shared" si="19"/>
        <v>625677.16254780185</v>
      </c>
      <c r="O225" s="66">
        <f t="shared" si="20"/>
        <v>-289956.79095236008</v>
      </c>
      <c r="P225" s="66">
        <f t="shared" si="21"/>
        <v>-1378603.5416416896</v>
      </c>
      <c r="Q225" s="66">
        <f t="shared" si="22"/>
        <v>-9283003.0954115149</v>
      </c>
      <c r="R225" s="66">
        <f t="shared" si="23"/>
        <v>3245694.8560367213</v>
      </c>
      <c r="S225" s="66">
        <f t="shared" si="24"/>
        <v>296795391.28981596</v>
      </c>
      <c r="T225" s="66">
        <f t="shared" si="25"/>
        <v>38026466.255709805</v>
      </c>
    </row>
    <row r="226" spans="1:20">
      <c r="A226" s="33"/>
      <c r="B226" s="33">
        <v>1956</v>
      </c>
      <c r="C226" s="66">
        <f t="shared" si="8"/>
        <v>202215980.6323044</v>
      </c>
      <c r="D226" s="66">
        <f t="shared" si="9"/>
        <v>-3129072.6813379913</v>
      </c>
      <c r="E226" s="66">
        <f t="shared" si="10"/>
        <v>1305558.4684774883</v>
      </c>
      <c r="F226" s="66">
        <f t="shared" si="11"/>
        <v>-765884239.31270897</v>
      </c>
      <c r="G226" s="66">
        <f t="shared" si="12"/>
        <v>-7233112.1778834276</v>
      </c>
      <c r="H226" s="66">
        <f t="shared" si="13"/>
        <v>5203206.7899680454</v>
      </c>
      <c r="I226" s="66">
        <f t="shared" si="14"/>
        <v>-30096577.394001395</v>
      </c>
      <c r="J226" s="66">
        <f t="shared" si="15"/>
        <v>-110274783.50141446</v>
      </c>
      <c r="K226" s="66">
        <f t="shared" si="16"/>
        <v>-13610448.312487654</v>
      </c>
      <c r="L226" s="66">
        <f t="shared" si="17"/>
        <v>143456812.38468537</v>
      </c>
      <c r="M226" s="66">
        <f t="shared" si="18"/>
        <v>6354703.0498685399</v>
      </c>
      <c r="N226" s="66">
        <f t="shared" si="19"/>
        <v>-29964.264061499005</v>
      </c>
      <c r="O226" s="66">
        <f t="shared" si="20"/>
        <v>-296530.12456604099</v>
      </c>
      <c r="P226" s="66">
        <f t="shared" si="21"/>
        <v>-1426602.0509977818</v>
      </c>
      <c r="Q226" s="66">
        <f t="shared" si="22"/>
        <v>-9295763.5834513605</v>
      </c>
      <c r="R226" s="66">
        <f t="shared" si="23"/>
        <v>3963625.0526408749</v>
      </c>
      <c r="S226" s="66">
        <f t="shared" si="24"/>
        <v>283277016.68627572</v>
      </c>
      <c r="T226" s="66">
        <f t="shared" si="25"/>
        <v>39341985.24118337</v>
      </c>
    </row>
    <row r="227" spans="1:20">
      <c r="A227" s="33"/>
      <c r="B227" s="33">
        <v>1957</v>
      </c>
      <c r="C227" s="66">
        <f t="shared" si="8"/>
        <v>186870683.04737923</v>
      </c>
      <c r="D227" s="66">
        <f t="shared" si="9"/>
        <v>-2883082.2576131183</v>
      </c>
      <c r="E227" s="66">
        <f t="shared" si="10"/>
        <v>1471459.7223960501</v>
      </c>
      <c r="F227" s="66">
        <f t="shared" si="11"/>
        <v>-246671401.80365652</v>
      </c>
      <c r="G227" s="66">
        <f t="shared" si="12"/>
        <v>-6708946.0508726761</v>
      </c>
      <c r="H227" s="66">
        <f t="shared" si="13"/>
        <v>4760049.6075572148</v>
      </c>
      <c r="I227" s="66">
        <f t="shared" si="14"/>
        <v>-27136822.775471337</v>
      </c>
      <c r="J227" s="66">
        <f t="shared" si="15"/>
        <v>-102419369.1006373</v>
      </c>
      <c r="K227" s="66">
        <f t="shared" si="16"/>
        <v>-14531863.193299117</v>
      </c>
      <c r="L227" s="66">
        <f t="shared" si="17"/>
        <v>135196803.48685303</v>
      </c>
      <c r="M227" s="66">
        <f t="shared" si="18"/>
        <v>5775218.4291919181</v>
      </c>
      <c r="N227" s="66">
        <f t="shared" si="19"/>
        <v>-687334.72120260447</v>
      </c>
      <c r="O227" s="66">
        <f t="shared" si="20"/>
        <v>-279833.51079360978</v>
      </c>
      <c r="P227" s="66">
        <f t="shared" si="21"/>
        <v>-1362560.1522220972</v>
      </c>
      <c r="Q227" s="66">
        <f t="shared" si="22"/>
        <v>-8585437.6916122809</v>
      </c>
      <c r="R227" s="66">
        <f t="shared" si="23"/>
        <v>4356380.4101353344</v>
      </c>
      <c r="S227" s="66">
        <f t="shared" si="24"/>
        <v>217263482.20447448</v>
      </c>
      <c r="T227" s="66">
        <f t="shared" si="25"/>
        <v>37566238.688506395</v>
      </c>
    </row>
    <row r="228" spans="1:20">
      <c r="A228" s="33"/>
      <c r="B228" s="33">
        <v>1958</v>
      </c>
      <c r="C228" s="66">
        <f t="shared" si="8"/>
        <v>179921531.37733147</v>
      </c>
      <c r="D228" s="66">
        <f t="shared" si="9"/>
        <v>-2763043.925973095</v>
      </c>
      <c r="E228" s="66">
        <f t="shared" si="10"/>
        <v>1686667.2675833858</v>
      </c>
      <c r="F228" s="66">
        <f t="shared" si="11"/>
        <v>-1009159378.5979763</v>
      </c>
      <c r="G228" s="66">
        <f t="shared" si="12"/>
        <v>-6469584.5699660154</v>
      </c>
      <c r="H228" s="66">
        <f t="shared" si="13"/>
        <v>4530256.4155303473</v>
      </c>
      <c r="I228" s="66">
        <f t="shared" si="14"/>
        <v>-25453516.682336554</v>
      </c>
      <c r="J228" s="66">
        <f t="shared" si="15"/>
        <v>-99034989.756172135</v>
      </c>
      <c r="K228" s="66">
        <f t="shared" si="16"/>
        <v>-15714659.059936801</v>
      </c>
      <c r="L228" s="66">
        <f t="shared" si="17"/>
        <v>131816065.81059094</v>
      </c>
      <c r="M228" s="66">
        <f t="shared" si="18"/>
        <v>5447310.5483908011</v>
      </c>
      <c r="N228" s="66">
        <f t="shared" si="19"/>
        <v>-1350548.9103361121</v>
      </c>
      <c r="O228" s="66">
        <f t="shared" si="20"/>
        <v>-274982.19169886294</v>
      </c>
      <c r="P228" s="66">
        <f t="shared" si="21"/>
        <v>-1355437.4740678982</v>
      </c>
      <c r="Q228" s="66">
        <f t="shared" si="22"/>
        <v>-8250378.6373234894</v>
      </c>
      <c r="R228" s="66">
        <f t="shared" si="23"/>
        <v>4894434.1727464898</v>
      </c>
      <c r="S228" s="66">
        <f t="shared" si="24"/>
        <v>140498133.42853212</v>
      </c>
      <c r="T228" s="66">
        <f t="shared" si="25"/>
        <v>37348529.094001897</v>
      </c>
    </row>
    <row r="229" spans="1:20">
      <c r="A229" s="33"/>
      <c r="B229" s="33">
        <v>1959</v>
      </c>
      <c r="C229" s="66">
        <f t="shared" si="8"/>
        <v>168845605.78686818</v>
      </c>
      <c r="D229" s="66">
        <f t="shared" si="9"/>
        <v>-2576380.0767862243</v>
      </c>
      <c r="E229" s="66">
        <f t="shared" si="10"/>
        <v>1850666.5054796583</v>
      </c>
      <c r="F229" s="66">
        <f t="shared" si="11"/>
        <v>-109468430.70184922</v>
      </c>
      <c r="G229" s="66">
        <f t="shared" si="12"/>
        <v>-6067508.0478721913</v>
      </c>
      <c r="H229" s="66">
        <f t="shared" si="13"/>
        <v>4195954.5239687879</v>
      </c>
      <c r="I229" s="66">
        <f t="shared" si="14"/>
        <v>-23247650.546321563</v>
      </c>
      <c r="J229" s="66">
        <f t="shared" si="15"/>
        <v>-93326403.204344675</v>
      </c>
      <c r="K229" s="66">
        <f t="shared" si="16"/>
        <v>-16178185.665664922</v>
      </c>
      <c r="L229" s="66">
        <f t="shared" si="17"/>
        <v>124480067.56324984</v>
      </c>
      <c r="M229" s="66">
        <f t="shared" si="18"/>
        <v>4986680.4861101154</v>
      </c>
      <c r="N229" s="66">
        <f t="shared" si="19"/>
        <v>-1966110.9125611794</v>
      </c>
      <c r="O229" s="66">
        <f t="shared" si="20"/>
        <v>-263305.11535941373</v>
      </c>
      <c r="P229" s="66">
        <f t="shared" si="21"/>
        <v>-1314175.3893719241</v>
      </c>
      <c r="Q229" s="66">
        <f t="shared" si="22"/>
        <v>-7716772.5144255329</v>
      </c>
      <c r="R229" s="66">
        <f t="shared" si="23"/>
        <v>5282014.6220572516</v>
      </c>
      <c r="S229" s="66">
        <f t="shared" si="24"/>
        <v>321159485.97404885</v>
      </c>
      <c r="T229" s="66">
        <f t="shared" si="25"/>
        <v>36170464.553103566</v>
      </c>
    </row>
    <row r="230" spans="1:20">
      <c r="A230" s="33"/>
      <c r="B230" s="33">
        <v>1960</v>
      </c>
      <c r="C230" s="66">
        <f t="shared" si="8"/>
        <v>160753637.42369333</v>
      </c>
      <c r="D230" s="66">
        <f t="shared" si="9"/>
        <v>-2432303.6492419564</v>
      </c>
      <c r="E230" s="66">
        <f t="shared" si="10"/>
        <v>2031215.9894012832</v>
      </c>
      <c r="F230" s="66">
        <f t="shared" si="11"/>
        <v>47753293.033365585</v>
      </c>
      <c r="G230" s="66">
        <f t="shared" si="12"/>
        <v>-5759048.8649652209</v>
      </c>
      <c r="H230" s="66">
        <f t="shared" si="13"/>
        <v>3935844.791757538</v>
      </c>
      <c r="I230" s="66">
        <f t="shared" si="14"/>
        <v>-21490775.540748745</v>
      </c>
      <c r="J230" s="66">
        <f t="shared" si="15"/>
        <v>-89092892.833902851</v>
      </c>
      <c r="K230" s="66">
        <f t="shared" si="16"/>
        <v>-16622430.120933168</v>
      </c>
      <c r="L230" s="66">
        <f t="shared" si="17"/>
        <v>119046494.84435008</v>
      </c>
      <c r="M230" s="66">
        <f t="shared" si="18"/>
        <v>4610179.2396336924</v>
      </c>
      <c r="N230" s="66">
        <f t="shared" si="19"/>
        <v>-2589065.6103470754</v>
      </c>
      <c r="O230" s="66">
        <f t="shared" si="20"/>
        <v>-255555.18386523655</v>
      </c>
      <c r="P230" s="66">
        <f t="shared" si="21"/>
        <v>-1291817.8760223102</v>
      </c>
      <c r="Q230" s="66">
        <f t="shared" si="22"/>
        <v>-7309880.3816825356</v>
      </c>
      <c r="R230" s="66">
        <f t="shared" si="23"/>
        <v>5715666.3694202825</v>
      </c>
      <c r="S230" s="66">
        <f t="shared" si="24"/>
        <v>507940470.62689823</v>
      </c>
      <c r="T230" s="66">
        <f t="shared" si="25"/>
        <v>35518922.039295733</v>
      </c>
    </row>
    <row r="231" spans="1:20">
      <c r="A231" s="33"/>
      <c r="B231" s="33">
        <v>1961</v>
      </c>
      <c r="C231" s="66">
        <f t="shared" si="8"/>
        <v>167468853.89153457</v>
      </c>
      <c r="D231" s="66">
        <f t="shared" si="9"/>
        <v>-2507221.9872038057</v>
      </c>
      <c r="E231" s="66">
        <f t="shared" si="10"/>
        <v>2412112.3378840149</v>
      </c>
      <c r="F231" s="66">
        <f t="shared" si="11"/>
        <v>-333071262.66124696</v>
      </c>
      <c r="G231" s="66">
        <f t="shared" si="12"/>
        <v>-5966298.2408716148</v>
      </c>
      <c r="H231" s="66">
        <f t="shared" si="13"/>
        <v>4032375.2848426611</v>
      </c>
      <c r="I231" s="66">
        <f t="shared" si="14"/>
        <v>-21709992.919868592</v>
      </c>
      <c r="J231" s="66">
        <f t="shared" si="15"/>
        <v>-93027728.874674991</v>
      </c>
      <c r="K231" s="66">
        <f t="shared" si="16"/>
        <v>-18382623.037661061</v>
      </c>
      <c r="L231" s="66">
        <f t="shared" si="17"/>
        <v>124127501.55070531</v>
      </c>
      <c r="M231" s="66">
        <f t="shared" si="18"/>
        <v>4639606.3702246649</v>
      </c>
      <c r="N231" s="66">
        <f t="shared" si="19"/>
        <v>-3500402.8052335302</v>
      </c>
      <c r="O231" s="66">
        <f t="shared" si="20"/>
        <v>-271298.22924533422</v>
      </c>
      <c r="P231" s="66">
        <f t="shared" si="21"/>
        <v>-1389290.3330684376</v>
      </c>
      <c r="Q231" s="66">
        <f t="shared" si="22"/>
        <v>-7563178.9390344555</v>
      </c>
      <c r="R231" s="66">
        <f t="shared" si="23"/>
        <v>6704150.3397661559</v>
      </c>
      <c r="S231" s="66">
        <f t="shared" si="24"/>
        <v>247658629.20194134</v>
      </c>
      <c r="T231" s="66">
        <f t="shared" si="25"/>
        <v>38145872.696955122</v>
      </c>
    </row>
    <row r="232" spans="1:20">
      <c r="A232" s="33"/>
      <c r="B232" s="33">
        <v>1962</v>
      </c>
      <c r="C232" s="66">
        <f t="shared" si="8"/>
        <v>171038921.51196706</v>
      </c>
      <c r="D232" s="66">
        <f t="shared" si="9"/>
        <v>-2527648.4012554577</v>
      </c>
      <c r="E232" s="66">
        <f t="shared" si="10"/>
        <v>2782381.9828338176</v>
      </c>
      <c r="F232" s="66">
        <f t="shared" si="11"/>
        <v>215265610.52511916</v>
      </c>
      <c r="G232" s="66">
        <f t="shared" si="12"/>
        <v>-6043377.660228</v>
      </c>
      <c r="H232" s="66">
        <f t="shared" si="13"/>
        <v>4042195.1881096922</v>
      </c>
      <c r="I232" s="66">
        <f t="shared" si="14"/>
        <v>-21473915.84207451</v>
      </c>
      <c r="J232" s="66">
        <f t="shared" si="15"/>
        <v>-95200402.208901376</v>
      </c>
      <c r="K232" s="66">
        <f t="shared" si="16"/>
        <v>-19637363.683228172</v>
      </c>
      <c r="L232" s="66">
        <f t="shared" si="17"/>
        <v>126496568.63116239</v>
      </c>
      <c r="M232" s="66">
        <f t="shared" si="18"/>
        <v>4551154.9148527486</v>
      </c>
      <c r="N232" s="66">
        <f t="shared" si="19"/>
        <v>-4454668.507213206</v>
      </c>
      <c r="O232" s="66">
        <f t="shared" si="20"/>
        <v>-282263.93165466213</v>
      </c>
      <c r="P232" s="66">
        <f t="shared" si="21"/>
        <v>-1464675.5105802463</v>
      </c>
      <c r="Q232" s="66">
        <f t="shared" si="22"/>
        <v>-7655900.9480979089</v>
      </c>
      <c r="R232" s="66">
        <f t="shared" si="23"/>
        <v>7649145.0639650486</v>
      </c>
      <c r="S232" s="66">
        <f t="shared" si="24"/>
        <v>-5011303.0705998326</v>
      </c>
      <c r="T232" s="66">
        <f t="shared" si="25"/>
        <v>40144025.236047305</v>
      </c>
    </row>
    <row r="233" spans="1:20">
      <c r="A233" s="33"/>
      <c r="B233" s="33">
        <v>1963</v>
      </c>
      <c r="C233" s="66">
        <f t="shared" si="8"/>
        <v>170531871.31750125</v>
      </c>
      <c r="D233" s="66">
        <f t="shared" si="9"/>
        <v>-2481047.2431773469</v>
      </c>
      <c r="E233" s="66">
        <f t="shared" si="10"/>
        <v>3109108.5882008523</v>
      </c>
      <c r="F233" s="66">
        <f t="shared" si="11"/>
        <v>-689095229.40401423</v>
      </c>
      <c r="G233" s="66">
        <f t="shared" si="12"/>
        <v>-5958309.9494593889</v>
      </c>
      <c r="H233" s="66">
        <f t="shared" si="13"/>
        <v>3947004.9263681788</v>
      </c>
      <c r="I233" s="66">
        <f t="shared" si="14"/>
        <v>-20691328.162344087</v>
      </c>
      <c r="J233" s="66">
        <f t="shared" si="15"/>
        <v>-94999703.373942912</v>
      </c>
      <c r="K233" s="66">
        <f t="shared" si="16"/>
        <v>-20225837.086189296</v>
      </c>
      <c r="L233" s="66">
        <f t="shared" si="17"/>
        <v>125675181.11699216</v>
      </c>
      <c r="M233" s="66">
        <f t="shared" si="18"/>
        <v>4329916.7362332121</v>
      </c>
      <c r="N233" s="66">
        <f t="shared" si="19"/>
        <v>-5379885.7192636449</v>
      </c>
      <c r="O233" s="66">
        <f t="shared" si="20"/>
        <v>-286482.9785591914</v>
      </c>
      <c r="P233" s="66">
        <f t="shared" si="21"/>
        <v>-1506742.918468256</v>
      </c>
      <c r="Q233" s="66">
        <f t="shared" si="22"/>
        <v>-7547845.4025756968</v>
      </c>
      <c r="R233" s="66">
        <f t="shared" si="23"/>
        <v>8463801.3608961459</v>
      </c>
      <c r="S233" s="66">
        <f t="shared" si="24"/>
        <v>404416142.79448622</v>
      </c>
      <c r="T233" s="66">
        <f t="shared" si="25"/>
        <v>41224831.415572964</v>
      </c>
    </row>
    <row r="234" spans="1:20">
      <c r="A234" s="33"/>
      <c r="B234" s="33">
        <v>1964</v>
      </c>
      <c r="C234" s="66">
        <f t="shared" si="8"/>
        <v>168140412.35927278</v>
      </c>
      <c r="D234" s="66">
        <f t="shared" si="9"/>
        <v>-2401161.0976959351</v>
      </c>
      <c r="E234" s="66">
        <f t="shared" si="10"/>
        <v>3413270.2635566881</v>
      </c>
      <c r="F234" s="66">
        <f t="shared" si="11"/>
        <v>1465918440.1728044</v>
      </c>
      <c r="G234" s="66">
        <f t="shared" si="12"/>
        <v>-5790968.5981879057</v>
      </c>
      <c r="H234" s="66">
        <f t="shared" si="13"/>
        <v>3802273.7763085966</v>
      </c>
      <c r="I234" s="66">
        <f t="shared" si="14"/>
        <v>-19686027.707824867</v>
      </c>
      <c r="J234" s="66">
        <f t="shared" si="15"/>
        <v>-93702338.340334654</v>
      </c>
      <c r="K234" s="66">
        <f t="shared" si="16"/>
        <v>-20334010.790728051</v>
      </c>
      <c r="L234" s="66">
        <f t="shared" si="17"/>
        <v>123201052.33030696</v>
      </c>
      <c r="M234" s="66">
        <f t="shared" si="18"/>
        <v>4043294.5608762088</v>
      </c>
      <c r="N234" s="66">
        <f t="shared" si="19"/>
        <v>-6292256.159322937</v>
      </c>
      <c r="O234" s="66">
        <f t="shared" si="20"/>
        <v>-287425.42494514462</v>
      </c>
      <c r="P234" s="66">
        <f t="shared" si="21"/>
        <v>-1532632.8889636626</v>
      </c>
      <c r="Q234" s="66">
        <f t="shared" si="22"/>
        <v>-7339452.913316045</v>
      </c>
      <c r="R234" s="66">
        <f t="shared" si="23"/>
        <v>9209498.6253828239</v>
      </c>
      <c r="S234" s="66">
        <f t="shared" si="24"/>
        <v>463896235.41049945</v>
      </c>
      <c r="T234" s="66">
        <f t="shared" si="25"/>
        <v>41848872.109214433</v>
      </c>
    </row>
    <row r="235" spans="1:20">
      <c r="A235" s="33"/>
      <c r="B235" s="33">
        <v>1965</v>
      </c>
      <c r="C235" s="66">
        <f t="shared" si="8"/>
        <v>182173606.45803916</v>
      </c>
      <c r="D235" s="66">
        <f t="shared" si="9"/>
        <v>-2545240.3711937871</v>
      </c>
      <c r="E235" s="66">
        <f t="shared" si="10"/>
        <v>4094784.4793288186</v>
      </c>
      <c r="F235" s="66">
        <f t="shared" si="11"/>
        <v>-7160986.8201390663</v>
      </c>
      <c r="G235" s="66">
        <f t="shared" si="12"/>
        <v>-6163138.7844309574</v>
      </c>
      <c r="H235" s="66">
        <f t="shared" si="13"/>
        <v>4014213.1865916406</v>
      </c>
      <c r="I235" s="66">
        <f t="shared" si="14"/>
        <v>-20522321.817830268</v>
      </c>
      <c r="J235" s="66">
        <f t="shared" si="15"/>
        <v>-101380035.64057273</v>
      </c>
      <c r="K235" s="66">
        <f t="shared" si="16"/>
        <v>-22208849.00718949</v>
      </c>
      <c r="L235" s="66">
        <f t="shared" si="17"/>
        <v>132652924.02946737</v>
      </c>
      <c r="M235" s="66">
        <f t="shared" si="18"/>
        <v>4112759.6208645566</v>
      </c>
      <c r="N235" s="66">
        <f t="shared" si="19"/>
        <v>-7957506.0848718304</v>
      </c>
      <c r="O235" s="66">
        <f t="shared" si="20"/>
        <v>-316553.62172233802</v>
      </c>
      <c r="P235" s="66">
        <f t="shared" si="21"/>
        <v>-1711809.3578829523</v>
      </c>
      <c r="Q235" s="66">
        <f t="shared" si="22"/>
        <v>-7819462.0478685554</v>
      </c>
      <c r="R235" s="66">
        <f t="shared" si="23"/>
        <v>10959110.920898857</v>
      </c>
      <c r="S235" s="66">
        <f t="shared" si="24"/>
        <v>285545141.93693811</v>
      </c>
      <c r="T235" s="66">
        <f t="shared" si="25"/>
        <v>46666111.506876625</v>
      </c>
    </row>
    <row r="236" spans="1:20">
      <c r="A236" s="33"/>
      <c r="B236" s="33">
        <v>1966</v>
      </c>
      <c r="C236" s="66">
        <f t="shared" si="8"/>
        <v>202258481.09962732</v>
      </c>
      <c r="D236" s="66">
        <f t="shared" si="9"/>
        <v>-2754182.0809129509</v>
      </c>
      <c r="E236" s="66">
        <f t="shared" si="10"/>
        <v>5009081.7230457971</v>
      </c>
      <c r="F236" s="66">
        <f t="shared" si="11"/>
        <v>-254687194.05488375</v>
      </c>
      <c r="G236" s="66">
        <f t="shared" si="12"/>
        <v>-6696318.6076882705</v>
      </c>
      <c r="H236" s="66">
        <f t="shared" si="13"/>
        <v>4330337.1448881915</v>
      </c>
      <c r="I236" s="66">
        <f t="shared" si="14"/>
        <v>-21909353.584916558</v>
      </c>
      <c r="J236" s="66">
        <f t="shared" si="15"/>
        <v>-112457986.09084098</v>
      </c>
      <c r="K236" s="66">
        <f t="shared" si="16"/>
        <v>-24493318.679365825</v>
      </c>
      <c r="L236" s="66">
        <f t="shared" si="17"/>
        <v>145884448.96635845</v>
      </c>
      <c r="M236" s="66">
        <f t="shared" si="18"/>
        <v>4242872.6940293685</v>
      </c>
      <c r="N236" s="66">
        <f t="shared" si="19"/>
        <v>-10181160.752460811</v>
      </c>
      <c r="O236" s="66">
        <f t="shared" si="20"/>
        <v>-357302.67518806085</v>
      </c>
      <c r="P236" s="66">
        <f t="shared" si="21"/>
        <v>-1960046.9966240209</v>
      </c>
      <c r="Q236" s="66">
        <f t="shared" si="22"/>
        <v>-8507275.53843439</v>
      </c>
      <c r="R236" s="66">
        <f t="shared" si="23"/>
        <v>13306627.216448646</v>
      </c>
      <c r="S236" s="66">
        <f t="shared" si="24"/>
        <v>290304624.46577728</v>
      </c>
      <c r="T236" s="66">
        <f t="shared" si="25"/>
        <v>53307474.820078142</v>
      </c>
    </row>
    <row r="237" spans="1:20">
      <c r="A237" s="33"/>
      <c r="B237" s="33">
        <v>1967</v>
      </c>
      <c r="C237" s="66">
        <f t="shared" si="8"/>
        <v>202963068.64939615</v>
      </c>
      <c r="D237" s="66">
        <f t="shared" si="9"/>
        <v>-2682283.469766025</v>
      </c>
      <c r="E237" s="66">
        <f t="shared" si="10"/>
        <v>5514767.2223588675</v>
      </c>
      <c r="F237" s="66">
        <f t="shared" si="11"/>
        <v>-42756526.27790942</v>
      </c>
      <c r="G237" s="66">
        <f t="shared" si="12"/>
        <v>-6548149.981365311</v>
      </c>
      <c r="H237" s="66">
        <f t="shared" si="13"/>
        <v>4208229.3441689666</v>
      </c>
      <c r="I237" s="66">
        <f t="shared" si="14"/>
        <v>-21085227.693881255</v>
      </c>
      <c r="J237" s="66">
        <f t="shared" si="15"/>
        <v>-112591257.65898918</v>
      </c>
      <c r="K237" s="66">
        <f t="shared" si="16"/>
        <v>-24090795.518501658</v>
      </c>
      <c r="L237" s="66">
        <f t="shared" si="17"/>
        <v>144868555.76917785</v>
      </c>
      <c r="M237" s="66">
        <f t="shared" si="18"/>
        <v>3906898.3025893341</v>
      </c>
      <c r="N237" s="66">
        <f t="shared" si="19"/>
        <v>-11650472.819833485</v>
      </c>
      <c r="O237" s="66">
        <f t="shared" si="20"/>
        <v>-364211.66784569586</v>
      </c>
      <c r="P237" s="66">
        <f t="shared" si="21"/>
        <v>-2027392.3490593208</v>
      </c>
      <c r="Q237" s="66">
        <f t="shared" si="22"/>
        <v>-8333190.4934629593</v>
      </c>
      <c r="R237" s="66">
        <f t="shared" si="23"/>
        <v>14550036.989337269</v>
      </c>
      <c r="S237" s="66">
        <f t="shared" si="24"/>
        <v>450163816.95846641</v>
      </c>
      <c r="T237" s="66">
        <f t="shared" si="25"/>
        <v>55022228.695565671</v>
      </c>
    </row>
    <row r="238" spans="1:20">
      <c r="A238" s="33"/>
      <c r="B238" s="33">
        <v>1968</v>
      </c>
      <c r="C238" s="66">
        <f t="shared" si="8"/>
        <v>204271422.00573358</v>
      </c>
      <c r="D238" s="66">
        <f t="shared" si="9"/>
        <v>-2607243.8129489445</v>
      </c>
      <c r="E238" s="66">
        <f t="shared" si="10"/>
        <v>6066538.2613580627</v>
      </c>
      <c r="F238" s="66">
        <f t="shared" si="11"/>
        <v>-247467769.20517004</v>
      </c>
      <c r="G238" s="66">
        <f t="shared" si="12"/>
        <v>-6391977.1129759047</v>
      </c>
      <c r="H238" s="66">
        <f t="shared" si="13"/>
        <v>4086517.8777885586</v>
      </c>
      <c r="I238" s="66">
        <f t="shared" si="14"/>
        <v>-20302882.484777898</v>
      </c>
      <c r="J238" s="66">
        <f t="shared" si="15"/>
        <v>-112931388.60606734</v>
      </c>
      <c r="K238" s="66">
        <f t="shared" si="16"/>
        <v>-23401506.579438306</v>
      </c>
      <c r="L238" s="66">
        <f t="shared" si="17"/>
        <v>144078246.56288892</v>
      </c>
      <c r="M238" s="66">
        <f t="shared" si="18"/>
        <v>3552515.8346702997</v>
      </c>
      <c r="N238" s="66">
        <f t="shared" si="19"/>
        <v>-13254395.867312171</v>
      </c>
      <c r="O238" s="66">
        <f t="shared" si="20"/>
        <v>-372100.49101297971</v>
      </c>
      <c r="P238" s="66">
        <f t="shared" si="21"/>
        <v>-2102492.5785289365</v>
      </c>
      <c r="Q238" s="66">
        <f t="shared" si="22"/>
        <v>-8150144.0449691433</v>
      </c>
      <c r="R238" s="66">
        <f t="shared" si="23"/>
        <v>15905255.386801036</v>
      </c>
      <c r="S238" s="66">
        <f t="shared" si="24"/>
        <v>551772494.55169988</v>
      </c>
      <c r="T238" s="66">
        <f t="shared" si="25"/>
        <v>56945112.504909262</v>
      </c>
    </row>
    <row r="239" spans="1:20">
      <c r="A239" s="33"/>
      <c r="B239" s="33">
        <v>1969</v>
      </c>
      <c r="C239" s="66">
        <f t="shared" si="8"/>
        <v>207643979.24669573</v>
      </c>
      <c r="D239" s="66">
        <f t="shared" si="9"/>
        <v>-2545191.6637668977</v>
      </c>
      <c r="E239" s="66">
        <f t="shared" si="10"/>
        <v>6717536.0559689216</v>
      </c>
      <c r="F239" s="66">
        <f t="shared" si="11"/>
        <v>-2236067691.3529878</v>
      </c>
      <c r="G239" s="66">
        <f t="shared" si="12"/>
        <v>-6268629.1973062987</v>
      </c>
      <c r="H239" s="66">
        <f t="shared" si="13"/>
        <v>3991296.2195212208</v>
      </c>
      <c r="I239" s="66">
        <f t="shared" si="14"/>
        <v>-19700562.827928659</v>
      </c>
      <c r="J239" s="66">
        <f t="shared" si="15"/>
        <v>-114306448.37948462</v>
      </c>
      <c r="K239" s="66">
        <f t="shared" si="16"/>
        <v>-22545952.558944117</v>
      </c>
      <c r="L239" s="66">
        <f t="shared" si="17"/>
        <v>144467437.98526916</v>
      </c>
      <c r="M239" s="66">
        <f t="shared" si="18"/>
        <v>3198458.7202634797</v>
      </c>
      <c r="N239" s="66">
        <f t="shared" si="19"/>
        <v>-15117195.164800046</v>
      </c>
      <c r="O239" s="66">
        <f t="shared" si="20"/>
        <v>-383761.32305374613</v>
      </c>
      <c r="P239" s="66">
        <f t="shared" si="21"/>
        <v>-2201747.2263289718</v>
      </c>
      <c r="Q239" s="66">
        <f t="shared" si="22"/>
        <v>-8008614.1395197101</v>
      </c>
      <c r="R239" s="66">
        <f t="shared" si="23"/>
        <v>17509877.932174984</v>
      </c>
      <c r="S239" s="66">
        <f t="shared" si="24"/>
        <v>309954572.43841869</v>
      </c>
      <c r="T239" s="66">
        <f t="shared" si="25"/>
        <v>59510912.060026653</v>
      </c>
    </row>
    <row r="240" spans="1:20">
      <c r="A240" s="33"/>
      <c r="B240" s="33">
        <v>1970</v>
      </c>
      <c r="C240" s="66">
        <f t="shared" si="8"/>
        <v>193330758.40683168</v>
      </c>
      <c r="D240" s="66">
        <f t="shared" si="9"/>
        <v>-2260643.4710644991</v>
      </c>
      <c r="E240" s="66">
        <f t="shared" si="10"/>
        <v>6792282.9637131654</v>
      </c>
      <c r="F240" s="66">
        <f t="shared" si="11"/>
        <v>-1461819450.5655804</v>
      </c>
      <c r="G240" s="66">
        <f t="shared" si="12"/>
        <v>-5597126.4966379143</v>
      </c>
      <c r="H240" s="66">
        <f t="shared" si="13"/>
        <v>3553628.7112046727</v>
      </c>
      <c r="I240" s="66">
        <f t="shared" si="14"/>
        <v>-17473689.44816139</v>
      </c>
      <c r="J240" s="66">
        <f t="shared" si="15"/>
        <v>-105916286.52512018</v>
      </c>
      <c r="K240" s="66">
        <f t="shared" si="16"/>
        <v>-19458533.459156252</v>
      </c>
      <c r="L240" s="66">
        <f t="shared" si="17"/>
        <v>132397062.84840286</v>
      </c>
      <c r="M240" s="66">
        <f t="shared" si="18"/>
        <v>2568981.9502190738</v>
      </c>
      <c r="N240" s="66">
        <f t="shared" si="19"/>
        <v>-15692839.068522081</v>
      </c>
      <c r="O240" s="66">
        <f t="shared" si="20"/>
        <v>-362405.56529509975</v>
      </c>
      <c r="P240" s="66">
        <f t="shared" si="21"/>
        <v>-2111934.1942945034</v>
      </c>
      <c r="Q240" s="66">
        <f t="shared" si="22"/>
        <v>-7163163.6497926619</v>
      </c>
      <c r="R240" s="66">
        <f t="shared" si="23"/>
        <v>17609395.251025829</v>
      </c>
      <c r="S240" s="66">
        <f t="shared" si="24"/>
        <v>753761250.89072871</v>
      </c>
      <c r="T240" s="66">
        <f t="shared" si="25"/>
        <v>56953417.914165497</v>
      </c>
    </row>
    <row r="241" spans="1:20">
      <c r="A241" s="33"/>
      <c r="B241" s="33">
        <v>1971</v>
      </c>
      <c r="C241" s="66">
        <f t="shared" si="8"/>
        <v>172833077.89871651</v>
      </c>
      <c r="D241" s="66">
        <f t="shared" si="9"/>
        <v>-1912994.4212235548</v>
      </c>
      <c r="E241" s="66">
        <f t="shared" si="10"/>
        <v>6576882.5122971851</v>
      </c>
      <c r="F241" s="66">
        <f t="shared" si="11"/>
        <v>-276754458.27613825</v>
      </c>
      <c r="G241" s="66">
        <f t="shared" si="12"/>
        <v>-4765035.4967661705</v>
      </c>
      <c r="H241" s="66">
        <f t="shared" si="13"/>
        <v>3021037.3119856296</v>
      </c>
      <c r="I241" s="66">
        <f t="shared" si="14"/>
        <v>-14828237.913836984</v>
      </c>
      <c r="J241" s="66">
        <f t="shared" si="15"/>
        <v>-94050142.899040669</v>
      </c>
      <c r="K241" s="66">
        <f t="shared" si="16"/>
        <v>-15693832.255195584</v>
      </c>
      <c r="L241" s="66">
        <f t="shared" si="17"/>
        <v>116362945.06283778</v>
      </c>
      <c r="M241" s="66">
        <f t="shared" si="18"/>
        <v>1908606.9483145901</v>
      </c>
      <c r="N241" s="66">
        <f t="shared" si="19"/>
        <v>-15552358.208832819</v>
      </c>
      <c r="O241" s="66">
        <f t="shared" si="20"/>
        <v>-328254.62016455637</v>
      </c>
      <c r="P241" s="66">
        <f t="shared" si="21"/>
        <v>-1943697.5817759873</v>
      </c>
      <c r="Q241" s="66">
        <f t="shared" si="22"/>
        <v>-6107604.2632519389</v>
      </c>
      <c r="R241" s="66">
        <f t="shared" si="23"/>
        <v>16967250.608511612</v>
      </c>
      <c r="S241" s="66">
        <f t="shared" si="24"/>
        <v>342020563.19934392</v>
      </c>
      <c r="T241" s="66">
        <f t="shared" si="25"/>
        <v>52325392.668321833</v>
      </c>
    </row>
    <row r="242" spans="1:20">
      <c r="A242" s="33"/>
      <c r="B242" s="33">
        <v>1972</v>
      </c>
      <c r="C242" s="66">
        <f t="shared" si="8"/>
        <v>166484081.1580596</v>
      </c>
      <c r="D242" s="66">
        <f t="shared" si="9"/>
        <v>-1727840.7279670904</v>
      </c>
      <c r="E242" s="66">
        <f t="shared" si="10"/>
        <v>6844974.5203397796</v>
      </c>
      <c r="F242" s="66">
        <f t="shared" si="11"/>
        <v>-1577209187.5915842</v>
      </c>
      <c r="G242" s="66">
        <f t="shared" si="12"/>
        <v>-4335653.9919226123</v>
      </c>
      <c r="H242" s="66">
        <f t="shared" si="13"/>
        <v>2749458.9248714112</v>
      </c>
      <c r="I242" s="66">
        <f t="shared" si="14"/>
        <v>-13519866.030768065</v>
      </c>
      <c r="J242" s="66">
        <f t="shared" si="15"/>
        <v>-89888747.245787993</v>
      </c>
      <c r="K242" s="66">
        <f t="shared" si="16"/>
        <v>-13133896.82623015</v>
      </c>
      <c r="L242" s="66">
        <f t="shared" si="17"/>
        <v>109964835.32831368</v>
      </c>
      <c r="M242" s="66">
        <f t="shared" si="18"/>
        <v>1443819.4215473232</v>
      </c>
      <c r="N242" s="66">
        <f t="shared" si="19"/>
        <v>-16526091.544145316</v>
      </c>
      <c r="O242" s="66">
        <f t="shared" si="20"/>
        <v>-320182.84207954456</v>
      </c>
      <c r="P242" s="66">
        <f t="shared" si="21"/>
        <v>-1927114.136541333</v>
      </c>
      <c r="Q242" s="66">
        <f t="shared" si="22"/>
        <v>-5561766.2898396375</v>
      </c>
      <c r="R242" s="66">
        <f t="shared" si="23"/>
        <v>17579224.649983969</v>
      </c>
      <c r="S242" s="66">
        <f t="shared" si="24"/>
        <v>598106925.58117425</v>
      </c>
      <c r="T242" s="66">
        <f t="shared" si="25"/>
        <v>51791934.07766062</v>
      </c>
    </row>
    <row r="243" spans="1:20">
      <c r="A243" s="33"/>
      <c r="B243" s="33">
        <v>1973</v>
      </c>
      <c r="C243" s="66">
        <f t="shared" si="8"/>
        <v>158148193.87790281</v>
      </c>
      <c r="D243" s="66">
        <f t="shared" si="9"/>
        <v>-1521131.8338306225</v>
      </c>
      <c r="E243" s="66">
        <f t="shared" si="10"/>
        <v>7009235.7807623353</v>
      </c>
      <c r="F243" s="66">
        <f t="shared" si="11"/>
        <v>-1822389925.7812817</v>
      </c>
      <c r="G243" s="66">
        <f t="shared" si="12"/>
        <v>-3852972.6405808697</v>
      </c>
      <c r="H243" s="66">
        <f t="shared" si="13"/>
        <v>2448802.9556387626</v>
      </c>
      <c r="I243" s="66">
        <f t="shared" si="14"/>
        <v>-12123106.46922303</v>
      </c>
      <c r="J243" s="66">
        <f t="shared" si="15"/>
        <v>-84656468.721188635</v>
      </c>
      <c r="K243" s="66">
        <f t="shared" si="16"/>
        <v>-10252369.955704138</v>
      </c>
      <c r="L243" s="66">
        <f t="shared" si="17"/>
        <v>102219818.44342096</v>
      </c>
      <c r="M243" s="66">
        <f t="shared" si="18"/>
        <v>977225.07394259318</v>
      </c>
      <c r="N243" s="66">
        <f t="shared" si="19"/>
        <v>-17243554.249493867</v>
      </c>
      <c r="O243" s="66">
        <f t="shared" si="20"/>
        <v>-307878.26443796832</v>
      </c>
      <c r="P243" s="66">
        <f t="shared" si="21"/>
        <v>-1884281.0765126701</v>
      </c>
      <c r="Q243" s="66">
        <f t="shared" si="22"/>
        <v>-4940181.0193211343</v>
      </c>
      <c r="R243" s="66">
        <f t="shared" si="23"/>
        <v>17926004.104632556</v>
      </c>
      <c r="S243" s="66">
        <f t="shared" si="24"/>
        <v>755484611.1395787</v>
      </c>
      <c r="T243" s="66">
        <f t="shared" si="25"/>
        <v>50548230.08603169</v>
      </c>
    </row>
    <row r="244" spans="1:20">
      <c r="A244" s="33"/>
      <c r="B244" s="33">
        <v>1974</v>
      </c>
      <c r="C244" s="66">
        <f t="shared" si="8"/>
        <v>143056812.99036676</v>
      </c>
      <c r="D244" s="66">
        <f t="shared" si="9"/>
        <v>-1256748.216013056</v>
      </c>
      <c r="E244" s="66">
        <f t="shared" si="10"/>
        <v>6820981.1833519423</v>
      </c>
      <c r="F244" s="66">
        <f t="shared" si="11"/>
        <v>-786798063.51125908</v>
      </c>
      <c r="G244" s="66">
        <f t="shared" si="12"/>
        <v>-3222524.5763030159</v>
      </c>
      <c r="H244" s="66">
        <f t="shared" si="13"/>
        <v>2057732.3138170682</v>
      </c>
      <c r="I244" s="66">
        <f t="shared" si="14"/>
        <v>-10312707.006114595</v>
      </c>
      <c r="J244" s="66">
        <f t="shared" si="15"/>
        <v>-75801674.059956178</v>
      </c>
      <c r="K244" s="66">
        <f t="shared" si="16"/>
        <v>-6951592.9182052976</v>
      </c>
      <c r="L244" s="66">
        <f t="shared" si="17"/>
        <v>90278544.540958062</v>
      </c>
      <c r="M244" s="66">
        <f t="shared" si="18"/>
        <v>510030.58980690211</v>
      </c>
      <c r="N244" s="66">
        <f t="shared" si="19"/>
        <v>-17064946.627418194</v>
      </c>
      <c r="O244" s="66">
        <f t="shared" si="20"/>
        <v>-281690.5252861472</v>
      </c>
      <c r="P244" s="66">
        <f t="shared" si="21"/>
        <v>-1753754.6720637665</v>
      </c>
      <c r="Q244" s="66">
        <f t="shared" si="22"/>
        <v>-4122272.8352529146</v>
      </c>
      <c r="R244" s="66">
        <f t="shared" si="23"/>
        <v>17378573.322805103</v>
      </c>
      <c r="S244" s="66">
        <f t="shared" si="24"/>
        <v>-182692083.04708782</v>
      </c>
      <c r="T244" s="66">
        <f t="shared" si="25"/>
        <v>46974527.613560371</v>
      </c>
    </row>
    <row r="245" spans="1:20">
      <c r="A245" s="33"/>
      <c r="B245" s="33">
        <v>1975</v>
      </c>
      <c r="C245" s="66">
        <f t="shared" si="8"/>
        <v>128931402.92272273</v>
      </c>
      <c r="D245" s="66">
        <f t="shared" si="9"/>
        <v>-1015109.4502654502</v>
      </c>
      <c r="E245" s="66">
        <f t="shared" si="10"/>
        <v>6601119.2879446056</v>
      </c>
      <c r="F245" s="66">
        <f t="shared" si="11"/>
        <v>1289830423.6979229</v>
      </c>
      <c r="G245" s="66">
        <f t="shared" si="12"/>
        <v>-2646571.2420173516</v>
      </c>
      <c r="H245" s="66">
        <f t="shared" si="13"/>
        <v>1703301.9113771368</v>
      </c>
      <c r="I245" s="66">
        <f t="shared" si="14"/>
        <v>-8706366.0550399944</v>
      </c>
      <c r="J245" s="66">
        <f t="shared" si="15"/>
        <v>-67525570.070962712</v>
      </c>
      <c r="K245" s="66">
        <f t="shared" si="16"/>
        <v>-3882650.6415259866</v>
      </c>
      <c r="L245" s="66">
        <f t="shared" si="17"/>
        <v>79225028.831269607</v>
      </c>
      <c r="M245" s="66">
        <f t="shared" si="18"/>
        <v>107647.08386085516</v>
      </c>
      <c r="N245" s="66">
        <f t="shared" si="19"/>
        <v>-16766452.297698386</v>
      </c>
      <c r="O245" s="66">
        <f t="shared" si="20"/>
        <v>-256614.19559210265</v>
      </c>
      <c r="P245" s="66">
        <f t="shared" si="21"/>
        <v>-1625875.3895656953</v>
      </c>
      <c r="Q245" s="66">
        <f t="shared" si="22"/>
        <v>-3367608.3890320477</v>
      </c>
      <c r="R245" s="66">
        <f t="shared" si="23"/>
        <v>16760842.010922188</v>
      </c>
      <c r="S245" s="66">
        <f t="shared" si="24"/>
        <v>-11540974.28419508</v>
      </c>
      <c r="T245" s="66">
        <f t="shared" si="25"/>
        <v>43490640.194813214</v>
      </c>
    </row>
    <row r="246" spans="1:20">
      <c r="A246" s="33"/>
      <c r="B246" s="33">
        <v>1976</v>
      </c>
      <c r="C246" s="66">
        <f t="shared" si="8"/>
        <v>129671148.47578858</v>
      </c>
      <c r="D246" s="66">
        <f t="shared" si="9"/>
        <v>-892021.58277460316</v>
      </c>
      <c r="E246" s="66">
        <f t="shared" si="10"/>
        <v>7117391.03406775</v>
      </c>
      <c r="F246" s="66">
        <f t="shared" si="11"/>
        <v>-86356259.790869161</v>
      </c>
      <c r="G246" s="66">
        <f t="shared" si="12"/>
        <v>-2380754.3784033819</v>
      </c>
      <c r="H246" s="66">
        <f t="shared" si="13"/>
        <v>1550995.7192049043</v>
      </c>
      <c r="I246" s="66">
        <f t="shared" si="14"/>
        <v>-8161445.8690694021</v>
      </c>
      <c r="J246" s="66">
        <f t="shared" si="15"/>
        <v>-66978749.204273753</v>
      </c>
      <c r="K246" s="66">
        <f t="shared" si="16"/>
        <v>-1210795.5328718631</v>
      </c>
      <c r="L246" s="66">
        <f t="shared" si="17"/>
        <v>77374398.033944115</v>
      </c>
      <c r="M246" s="66">
        <f t="shared" si="18"/>
        <v>-260201.8167589145</v>
      </c>
      <c r="N246" s="66">
        <f t="shared" si="19"/>
        <v>-18319471.78738033</v>
      </c>
      <c r="O246" s="66">
        <f t="shared" si="20"/>
        <v>-260583.97241485183</v>
      </c>
      <c r="P246" s="66">
        <f t="shared" si="21"/>
        <v>-1680939.6820934184</v>
      </c>
      <c r="Q246" s="66">
        <f t="shared" si="22"/>
        <v>-2999484.7889970453</v>
      </c>
      <c r="R246" s="66">
        <f t="shared" si="23"/>
        <v>18017626.468246635</v>
      </c>
      <c r="S246" s="66">
        <f t="shared" si="24"/>
        <v>120016470.3089813</v>
      </c>
      <c r="T246" s="66">
        <f t="shared" si="25"/>
        <v>44930974.215588927</v>
      </c>
    </row>
    <row r="247" spans="1:20">
      <c r="A247" s="33"/>
      <c r="B247" s="33">
        <v>1977</v>
      </c>
      <c r="C247" s="66">
        <f t="shared" si="8"/>
        <v>136360522.83509597</v>
      </c>
      <c r="D247" s="66">
        <f t="shared" si="9"/>
        <v>-790286.97444783919</v>
      </c>
      <c r="E247" s="66">
        <f t="shared" si="10"/>
        <v>8009930.6940042311</v>
      </c>
      <c r="F247" s="66">
        <f t="shared" si="11"/>
        <v>-139341451.85955071</v>
      </c>
      <c r="G247" s="66">
        <f t="shared" si="12"/>
        <v>-2184662.3871884905</v>
      </c>
      <c r="H247" s="66">
        <f t="shared" si="13"/>
        <v>1449665.0441493536</v>
      </c>
      <c r="I247" s="66">
        <f t="shared" si="14"/>
        <v>-7969097.0382288555</v>
      </c>
      <c r="J247" s="66">
        <f t="shared" si="15"/>
        <v>-69425325.068258062</v>
      </c>
      <c r="K247" s="66">
        <f t="shared" si="16"/>
        <v>1881649.3947338823</v>
      </c>
      <c r="L247" s="66">
        <f t="shared" si="17"/>
        <v>78687278.918355048</v>
      </c>
      <c r="M247" s="66">
        <f t="shared" si="18"/>
        <v>-675646.97378090932</v>
      </c>
      <c r="N247" s="66">
        <f t="shared" si="19"/>
        <v>-20874429.658558879</v>
      </c>
      <c r="O247" s="66">
        <f t="shared" si="20"/>
        <v>-276686.96228192927</v>
      </c>
      <c r="P247" s="66">
        <f t="shared" si="21"/>
        <v>-1817972.0210999215</v>
      </c>
      <c r="Q247" s="66">
        <f t="shared" si="22"/>
        <v>-2702343.5564281428</v>
      </c>
      <c r="R247" s="66">
        <f t="shared" si="23"/>
        <v>20220554.991762601</v>
      </c>
      <c r="S247" s="66">
        <f t="shared" si="24"/>
        <v>11628721.434781564</v>
      </c>
      <c r="T247" s="66">
        <f t="shared" si="25"/>
        <v>48534410.583983392</v>
      </c>
    </row>
    <row r="248" spans="1:20">
      <c r="A248" s="33"/>
      <c r="B248" s="33">
        <v>1978</v>
      </c>
      <c r="C248" s="66">
        <f t="shared" si="8"/>
        <v>133924766.51568028</v>
      </c>
      <c r="D248" s="66">
        <f t="shared" si="9"/>
        <v>-618569.51192157913</v>
      </c>
      <c r="E248" s="66">
        <f t="shared" si="10"/>
        <v>8407264.392730169</v>
      </c>
      <c r="F248" s="66">
        <f t="shared" si="11"/>
        <v>-1840080812.4128883</v>
      </c>
      <c r="G248" s="66">
        <f t="shared" si="12"/>
        <v>-1808633.0059301932</v>
      </c>
      <c r="H248" s="66">
        <f t="shared" si="13"/>
        <v>1234319.9267132659</v>
      </c>
      <c r="I248" s="66">
        <f t="shared" si="14"/>
        <v>-7224702.6404296253</v>
      </c>
      <c r="J248" s="66">
        <f t="shared" si="15"/>
        <v>-67066739.431897633</v>
      </c>
      <c r="K248" s="66">
        <f t="shared" si="16"/>
        <v>5267029.7585132159</v>
      </c>
      <c r="L248" s="66">
        <f t="shared" si="17"/>
        <v>74450845.659012854</v>
      </c>
      <c r="M248" s="66">
        <f t="shared" si="18"/>
        <v>-1071807.7037214611</v>
      </c>
      <c r="N248" s="66">
        <f t="shared" si="19"/>
        <v>-22152456.337759826</v>
      </c>
      <c r="O248" s="66">
        <f t="shared" si="20"/>
        <v>-274137.22083974478</v>
      </c>
      <c r="P248" s="66">
        <f t="shared" si="21"/>
        <v>-1835547.8290783011</v>
      </c>
      <c r="Q248" s="66">
        <f t="shared" si="22"/>
        <v>-2164602.6473093634</v>
      </c>
      <c r="R248" s="66">
        <f t="shared" si="23"/>
        <v>21172324.614840537</v>
      </c>
      <c r="S248" s="66">
        <f t="shared" si="24"/>
        <v>864422189.65766048</v>
      </c>
      <c r="T248" s="66">
        <f t="shared" si="25"/>
        <v>48964907.429199278</v>
      </c>
    </row>
    <row r="249" spans="1:20">
      <c r="A249" s="33"/>
      <c r="B249" s="33">
        <v>1979</v>
      </c>
      <c r="C249" s="66">
        <f t="shared" si="8"/>
        <v>125872092.2915252</v>
      </c>
      <c r="D249" s="66">
        <f t="shared" si="9"/>
        <v>-420738.72378279932</v>
      </c>
      <c r="E249" s="66">
        <f t="shared" si="10"/>
        <v>8432999.0067852978</v>
      </c>
      <c r="F249" s="66">
        <f t="shared" si="11"/>
        <v>-2044146889.8967774</v>
      </c>
      <c r="G249" s="66">
        <f t="shared" si="12"/>
        <v>-1360181.2250754356</v>
      </c>
      <c r="H249" s="66">
        <f t="shared" si="13"/>
        <v>970842.93181024282</v>
      </c>
      <c r="I249" s="66">
        <f t="shared" si="14"/>
        <v>-6229050.3722493639</v>
      </c>
      <c r="J249" s="66">
        <f t="shared" si="15"/>
        <v>-61892490.805622011</v>
      </c>
      <c r="K249" s="66">
        <f t="shared" si="16"/>
        <v>8469446.3658415433</v>
      </c>
      <c r="L249" s="66">
        <f t="shared" si="17"/>
        <v>67090117.343074843</v>
      </c>
      <c r="M249" s="66">
        <f t="shared" si="18"/>
        <v>-1402902.1220980089</v>
      </c>
      <c r="N249" s="66">
        <f t="shared" si="19"/>
        <v>-22443091.069390312</v>
      </c>
      <c r="O249" s="66">
        <f t="shared" si="20"/>
        <v>-259780.60049550439</v>
      </c>
      <c r="P249" s="66">
        <f t="shared" si="21"/>
        <v>-1773447.2064078299</v>
      </c>
      <c r="Q249" s="66">
        <f t="shared" si="22"/>
        <v>-1527860.4029683392</v>
      </c>
      <c r="R249" s="66">
        <f t="shared" si="23"/>
        <v>21192066.668634791</v>
      </c>
      <c r="S249" s="66">
        <f t="shared" si="24"/>
        <v>415152679.61616141</v>
      </c>
      <c r="T249" s="66">
        <f t="shared" si="25"/>
        <v>47275036.344029456</v>
      </c>
    </row>
    <row r="250" spans="1:20">
      <c r="A250" s="33"/>
      <c r="B250" s="33">
        <v>1980</v>
      </c>
      <c r="C250" s="66">
        <f t="shared" si="8"/>
        <v>110608057.55040446</v>
      </c>
      <c r="D250" s="66">
        <f t="shared" si="9"/>
        <v>-216918.52884572474</v>
      </c>
      <c r="E250" s="66">
        <f t="shared" si="10"/>
        <v>7898879.3271581559</v>
      </c>
      <c r="F250" s="66">
        <f t="shared" si="11"/>
        <v>-169531183.39549786</v>
      </c>
      <c r="G250" s="66">
        <f t="shared" si="12"/>
        <v>-875975.97178750497</v>
      </c>
      <c r="H250" s="66">
        <f t="shared" si="13"/>
        <v>676421.91263884748</v>
      </c>
      <c r="I250" s="66">
        <f t="shared" si="14"/>
        <v>-4983407.184933722</v>
      </c>
      <c r="J250" s="66">
        <f t="shared" si="15"/>
        <v>-53288463.06426198</v>
      </c>
      <c r="K250" s="66">
        <f t="shared" si="16"/>
        <v>10807622.107931251</v>
      </c>
      <c r="L250" s="66">
        <f t="shared" si="17"/>
        <v>56215892.010273732</v>
      </c>
      <c r="M250" s="66">
        <f t="shared" si="18"/>
        <v>-1589871.8511239006</v>
      </c>
      <c r="N250" s="66">
        <f t="shared" si="19"/>
        <v>-21209786.480753638</v>
      </c>
      <c r="O250" s="66">
        <f t="shared" si="20"/>
        <v>-230000.06864433544</v>
      </c>
      <c r="P250" s="66">
        <f t="shared" si="21"/>
        <v>-1601689.0101890096</v>
      </c>
      <c r="Q250" s="66">
        <f t="shared" si="22"/>
        <v>-853612.527892321</v>
      </c>
      <c r="R250" s="66">
        <f t="shared" si="23"/>
        <v>19814051.754757568</v>
      </c>
      <c r="S250" s="66">
        <f t="shared" si="24"/>
        <v>-121992451.39062265</v>
      </c>
      <c r="T250" s="66">
        <f t="shared" si="25"/>
        <v>42677034.961166263</v>
      </c>
    </row>
    <row r="251" spans="1:20">
      <c r="A251" s="33"/>
      <c r="B251" s="33">
        <v>1981</v>
      </c>
      <c r="C251" s="66">
        <f t="shared" si="8"/>
        <v>99813206.299473822</v>
      </c>
      <c r="D251" s="66">
        <f t="shared" si="9"/>
        <v>-46717.951292408645</v>
      </c>
      <c r="E251" s="66">
        <f t="shared" si="10"/>
        <v>7590037.6424650839</v>
      </c>
      <c r="F251" s="66">
        <f t="shared" si="11"/>
        <v>-1724995726.4164777</v>
      </c>
      <c r="G251" s="66">
        <f t="shared" si="12"/>
        <v>-483124.9028852281</v>
      </c>
      <c r="H251" s="66">
        <f t="shared" si="13"/>
        <v>441065.35441966431</v>
      </c>
      <c r="I251" s="66">
        <f t="shared" si="14"/>
        <v>-4055414.6049583456</v>
      </c>
      <c r="J251" s="66">
        <f t="shared" si="15"/>
        <v>-46983982.488850206</v>
      </c>
      <c r="K251" s="66">
        <f t="shared" si="16"/>
        <v>13041917.454977648</v>
      </c>
      <c r="L251" s="66">
        <f t="shared" si="17"/>
        <v>48069469.538638599</v>
      </c>
      <c r="M251" s="66">
        <f t="shared" si="18"/>
        <v>-1764215.5909348924</v>
      </c>
      <c r="N251" s="66">
        <f t="shared" si="19"/>
        <v>-20535074.940271199</v>
      </c>
      <c r="O251" s="66">
        <f t="shared" si="20"/>
        <v>-208887.81568312412</v>
      </c>
      <c r="P251" s="66">
        <f t="shared" si="21"/>
        <v>-1484696.7896950089</v>
      </c>
      <c r="Q251" s="66">
        <f t="shared" si="22"/>
        <v>-286620.79557166784</v>
      </c>
      <c r="R251" s="66">
        <f t="shared" si="23"/>
        <v>19012712.853962518</v>
      </c>
      <c r="S251" s="66">
        <f t="shared" si="24"/>
        <v>-15553483.326599067</v>
      </c>
      <c r="T251" s="66">
        <f t="shared" si="25"/>
        <v>39567497.812652715</v>
      </c>
    </row>
    <row r="252" spans="1:20">
      <c r="A252" s="33"/>
      <c r="B252" s="33">
        <v>1982</v>
      </c>
      <c r="C252" s="66">
        <f t="shared" ref="C252:C283" si="26">C109*L182</f>
        <v>88486321.254349276</v>
      </c>
      <c r="D252" s="66">
        <f t="shared" ref="D252:D283" si="27">O182*D109</f>
        <v>101204.31051548723</v>
      </c>
      <c r="E252" s="66">
        <f t="shared" ref="E252:E283" si="28">O182*E109</f>
        <v>7156365.3610920375</v>
      </c>
      <c r="F252" s="66">
        <f t="shared" ref="F252:F283" si="29">F109*L182</f>
        <v>-1089967253.9260466</v>
      </c>
      <c r="G252" s="66">
        <f t="shared" ref="G252:G283" si="30">P182*G109</f>
        <v>-138304.8843745662</v>
      </c>
      <c r="H252" s="66">
        <f t="shared" ref="H252:H283" si="31">P182*H109</f>
        <v>231648.13443331668</v>
      </c>
      <c r="I252" s="66">
        <f t="shared" ref="I252:I283" si="32">Q182*I109</f>
        <v>-3209319.7427623468</v>
      </c>
      <c r="J252" s="66">
        <f t="shared" ref="J252:J283" si="33">Q182*J109</f>
        <v>-40627519.735117637</v>
      </c>
      <c r="K252" s="66">
        <f t="shared" ref="K252:K283" si="34">R182*K109</f>
        <v>14697049.118361481</v>
      </c>
      <c r="L252" s="66">
        <f t="shared" ref="L252:L283" si="35">R182*L109</f>
        <v>40048592.145661131</v>
      </c>
      <c r="M252" s="66">
        <f t="shared" ref="M252:M283" si="36">S182*M109</f>
        <v>-1862830.2414582439</v>
      </c>
      <c r="N252" s="66">
        <f t="shared" ref="N252:N283" si="37">S182*N109</f>
        <v>-19502249.087451793</v>
      </c>
      <c r="O252" s="66">
        <f t="shared" ref="O252:O283" si="38">T182*O109</f>
        <v>-186364.60559522395</v>
      </c>
      <c r="P252" s="66">
        <f t="shared" ref="P252:P283" si="39">T182*P109</f>
        <v>-1352726.4816142414</v>
      </c>
      <c r="Q252" s="66">
        <f t="shared" ref="Q252:Q283" si="40">U182*Q109</f>
        <v>215268.77095193186</v>
      </c>
      <c r="R252" s="66">
        <f t="shared" ref="R252:R283" si="41">U182*R109</f>
        <v>17904198.802439515</v>
      </c>
      <c r="S252" s="66">
        <f t="shared" ref="S252:S283" si="42">S109*L182</f>
        <v>38395497.541132487</v>
      </c>
      <c r="T252" s="66">
        <f t="shared" ref="T252:T283" si="43">T109*L182</f>
        <v>36042878.281226374</v>
      </c>
    </row>
    <row r="253" spans="1:20">
      <c r="A253" s="33"/>
      <c r="B253" s="33">
        <v>1983</v>
      </c>
      <c r="C253" s="66">
        <f t="shared" si="26"/>
        <v>74713285.999773741</v>
      </c>
      <c r="D253" s="66">
        <f t="shared" si="27"/>
        <v>215292.04092948974</v>
      </c>
      <c r="E253" s="66">
        <f t="shared" si="28"/>
        <v>6421201.0512628555</v>
      </c>
      <c r="F253" s="66">
        <f t="shared" si="29"/>
        <v>610440030.06999457</v>
      </c>
      <c r="G253" s="66">
        <f t="shared" si="30"/>
        <v>143298.91657014261</v>
      </c>
      <c r="H253" s="66">
        <f t="shared" si="31"/>
        <v>52757.090188098926</v>
      </c>
      <c r="I253" s="66">
        <f t="shared" si="32"/>
        <v>-2384329.3295816951</v>
      </c>
      <c r="J253" s="66">
        <f t="shared" si="33"/>
        <v>-33346134.41088248</v>
      </c>
      <c r="K253" s="66">
        <f t="shared" si="34"/>
        <v>15250095.272875981</v>
      </c>
      <c r="L253" s="66">
        <f t="shared" si="35"/>
        <v>31481971.610356938</v>
      </c>
      <c r="M253" s="66">
        <f t="shared" si="36"/>
        <v>-1828945.5267027772</v>
      </c>
      <c r="N253" s="66">
        <f t="shared" si="37"/>
        <v>-17601914.197111268</v>
      </c>
      <c r="O253" s="66">
        <f t="shared" si="38"/>
        <v>-158166.29310962971</v>
      </c>
      <c r="P253" s="66">
        <f t="shared" si="39"/>
        <v>-1173120.042765815</v>
      </c>
      <c r="Q253" s="66">
        <f t="shared" si="40"/>
        <v>614813.29984567489</v>
      </c>
      <c r="R253" s="66">
        <f t="shared" si="41"/>
        <v>16051828.22637213</v>
      </c>
      <c r="S253" s="66">
        <f t="shared" si="42"/>
        <v>379203716.61818814</v>
      </c>
      <c r="T253" s="66">
        <f t="shared" si="43"/>
        <v>31274860.692348048</v>
      </c>
    </row>
    <row r="254" spans="1:20">
      <c r="A254" s="33"/>
      <c r="B254" s="33">
        <v>1984</v>
      </c>
      <c r="C254" s="66">
        <f t="shared" si="26"/>
        <v>73973965.271542877</v>
      </c>
      <c r="D254" s="66">
        <f t="shared" si="27"/>
        <v>351672.38229022961</v>
      </c>
      <c r="E254" s="66">
        <f t="shared" si="28"/>
        <v>6751093.6136725238</v>
      </c>
      <c r="F254" s="66">
        <f t="shared" si="29"/>
        <v>177337125.04546127</v>
      </c>
      <c r="G254" s="66">
        <f t="shared" si="30"/>
        <v>414857.2886729943</v>
      </c>
      <c r="H254" s="66">
        <f t="shared" si="31"/>
        <v>-97854.876595971728</v>
      </c>
      <c r="I254" s="66">
        <f t="shared" si="32"/>
        <v>-2039485.6857797406</v>
      </c>
      <c r="J254" s="66">
        <f t="shared" si="33"/>
        <v>-31979301.103266228</v>
      </c>
      <c r="K254" s="66">
        <f t="shared" si="34"/>
        <v>18105653.504803345</v>
      </c>
      <c r="L254" s="66">
        <f t="shared" si="35"/>
        <v>28676868.602435216</v>
      </c>
      <c r="M254" s="66">
        <f t="shared" si="36"/>
        <v>-2066948.4909527653</v>
      </c>
      <c r="N254" s="66">
        <f t="shared" si="37"/>
        <v>-18590582.81254261</v>
      </c>
      <c r="O254" s="66">
        <f t="shared" si="38"/>
        <v>-157216.61652454047</v>
      </c>
      <c r="P254" s="66">
        <f t="shared" si="39"/>
        <v>-1192291.8084501841</v>
      </c>
      <c r="Q254" s="66">
        <f t="shared" si="40"/>
        <v>1076881.8855992863</v>
      </c>
      <c r="R254" s="66">
        <f t="shared" si="41"/>
        <v>16869777.448775977</v>
      </c>
      <c r="S254" s="66">
        <f t="shared" si="42"/>
        <v>151390928.68729576</v>
      </c>
      <c r="T254" s="66">
        <f t="shared" si="43"/>
        <v>31827629.38077639</v>
      </c>
    </row>
    <row r="255" spans="1:20">
      <c r="A255" s="33"/>
      <c r="B255" s="33">
        <v>1985</v>
      </c>
      <c r="C255" s="66">
        <f t="shared" si="26"/>
        <v>79419820.465218306</v>
      </c>
      <c r="D255" s="66">
        <f t="shared" si="27"/>
        <v>537520.83126111119</v>
      </c>
      <c r="E255" s="66">
        <f t="shared" si="28"/>
        <v>7689086.945188608</v>
      </c>
      <c r="F255" s="66">
        <f t="shared" si="29"/>
        <v>-891039241.2910583</v>
      </c>
      <c r="G255" s="66">
        <f t="shared" si="30"/>
        <v>755605.64254578203</v>
      </c>
      <c r="H255" s="66">
        <f t="shared" si="31"/>
        <v>-276085.07496642292</v>
      </c>
      <c r="I255" s="66">
        <f t="shared" si="32"/>
        <v>-1848725.6041872359</v>
      </c>
      <c r="J255" s="66">
        <f t="shared" si="33"/>
        <v>-33173960.550919823</v>
      </c>
      <c r="K255" s="66">
        <f t="shared" si="34"/>
        <v>22864212.28860534</v>
      </c>
      <c r="L255" s="66">
        <f t="shared" si="35"/>
        <v>27877937.095613655</v>
      </c>
      <c r="M255" s="66">
        <f t="shared" si="36"/>
        <v>-2498195.2432954279</v>
      </c>
      <c r="N255" s="66">
        <f t="shared" si="37"/>
        <v>-21271983.110045299</v>
      </c>
      <c r="O255" s="66">
        <f t="shared" si="38"/>
        <v>-169480.79521380554</v>
      </c>
      <c r="P255" s="66">
        <f t="shared" si="39"/>
        <v>-1315068.8320770112</v>
      </c>
      <c r="Q255" s="66">
        <f t="shared" si="40"/>
        <v>1703486.8546073097</v>
      </c>
      <c r="R255" s="66">
        <f t="shared" si="41"/>
        <v>19207724.822554216</v>
      </c>
      <c r="S255" s="66">
        <f t="shared" si="42"/>
        <v>274263221.68799961</v>
      </c>
      <c r="T255" s="66">
        <f t="shared" si="43"/>
        <v>35129202.273349337</v>
      </c>
    </row>
    <row r="256" spans="1:20">
      <c r="A256" s="33"/>
      <c r="B256" s="33">
        <v>1986</v>
      </c>
      <c r="C256" s="66">
        <f t="shared" si="26"/>
        <v>77020191.523538291</v>
      </c>
      <c r="D256" s="66">
        <f t="shared" si="27"/>
        <v>688057.05379860278</v>
      </c>
      <c r="E256" s="66">
        <f t="shared" si="28"/>
        <v>7904767.8025937052</v>
      </c>
      <c r="F256" s="66">
        <f t="shared" si="29"/>
        <v>116768383.212828</v>
      </c>
      <c r="G256" s="66">
        <f t="shared" si="30"/>
        <v>1050733.055848924</v>
      </c>
      <c r="H256" s="66">
        <f t="shared" si="31"/>
        <v>-443805.21067610639</v>
      </c>
      <c r="I256" s="66">
        <f t="shared" si="32"/>
        <v>-1463304.5847490439</v>
      </c>
      <c r="J256" s="66">
        <f t="shared" si="33"/>
        <v>-30967043.367883183</v>
      </c>
      <c r="K256" s="66">
        <f t="shared" si="34"/>
        <v>25693938.733696349</v>
      </c>
      <c r="L256" s="66">
        <f t="shared" si="35"/>
        <v>23981392.361541089</v>
      </c>
      <c r="M256" s="66">
        <f t="shared" si="36"/>
        <v>-2695372.2722153352</v>
      </c>
      <c r="N256" s="66">
        <f t="shared" si="37"/>
        <v>-21956543.851000518</v>
      </c>
      <c r="O256" s="66">
        <f t="shared" si="38"/>
        <v>-164927.88110435099</v>
      </c>
      <c r="P256" s="66">
        <f t="shared" si="39"/>
        <v>-1310297.9640812587</v>
      </c>
      <c r="Q256" s="66">
        <f t="shared" si="40"/>
        <v>2229589.0069922246</v>
      </c>
      <c r="R256" s="66">
        <f t="shared" si="41"/>
        <v>19745699.24414238</v>
      </c>
      <c r="S256" s="66">
        <f t="shared" si="42"/>
        <v>292037898.34944886</v>
      </c>
      <c r="T256" s="66">
        <f t="shared" si="43"/>
        <v>35031366.331414655</v>
      </c>
    </row>
    <row r="257" spans="1:20">
      <c r="A257" s="33"/>
      <c r="B257" s="33">
        <v>1987</v>
      </c>
      <c r="C257" s="66">
        <f t="shared" si="26"/>
        <v>74867271.720850542</v>
      </c>
      <c r="D257" s="66">
        <f t="shared" si="27"/>
        <v>843139.29713866394</v>
      </c>
      <c r="E257" s="66">
        <f t="shared" si="28"/>
        <v>8141557.7577459225</v>
      </c>
      <c r="F257" s="66">
        <f t="shared" si="29"/>
        <v>-96313883.843307078</v>
      </c>
      <c r="G257" s="66">
        <f t="shared" si="30"/>
        <v>1347555.0338813816</v>
      </c>
      <c r="H257" s="66">
        <f t="shared" si="31"/>
        <v>-613083.95239034598</v>
      </c>
      <c r="I257" s="66">
        <f t="shared" si="32"/>
        <v>-1101592.4613700714</v>
      </c>
      <c r="J257" s="66">
        <f t="shared" si="33"/>
        <v>-28829394.521191951</v>
      </c>
      <c r="K257" s="66">
        <f t="shared" si="34"/>
        <v>28598176.123898163</v>
      </c>
      <c r="L257" s="66">
        <f t="shared" si="35"/>
        <v>20101839.431750298</v>
      </c>
      <c r="M257" s="66">
        <f t="shared" si="36"/>
        <v>-2884274.810390369</v>
      </c>
      <c r="N257" s="66">
        <f t="shared" si="37"/>
        <v>-22673917.522255976</v>
      </c>
      <c r="O257" s="66">
        <f t="shared" si="38"/>
        <v>-160651.82719896259</v>
      </c>
      <c r="P257" s="66">
        <f t="shared" si="39"/>
        <v>-1307768.6724725273</v>
      </c>
      <c r="Q257" s="66">
        <f t="shared" si="40"/>
        <v>2778461.0178462123</v>
      </c>
      <c r="R257" s="66">
        <f t="shared" si="41"/>
        <v>20345261.866422039</v>
      </c>
      <c r="S257" s="66">
        <f t="shared" si="42"/>
        <v>532773862.95883584</v>
      </c>
      <c r="T257" s="66">
        <f t="shared" si="43"/>
        <v>35024354.911690988</v>
      </c>
    </row>
    <row r="258" spans="1:20">
      <c r="A258" s="33"/>
      <c r="B258" s="33">
        <v>1988</v>
      </c>
      <c r="C258" s="66">
        <f t="shared" si="26"/>
        <v>77386784.809519634</v>
      </c>
      <c r="D258" s="66">
        <f t="shared" si="27"/>
        <v>1065001.7554731949</v>
      </c>
      <c r="E258" s="66">
        <f t="shared" si="28"/>
        <v>8911401.0338883325</v>
      </c>
      <c r="F258" s="66">
        <f t="shared" si="29"/>
        <v>15463155.5694927</v>
      </c>
      <c r="G258" s="66">
        <f t="shared" si="30"/>
        <v>1748443.293389342</v>
      </c>
      <c r="H258" s="66">
        <f t="shared" si="31"/>
        <v>-833182.2518003966</v>
      </c>
      <c r="I258" s="66">
        <f t="shared" si="32"/>
        <v>-807111.29387662024</v>
      </c>
      <c r="J258" s="66">
        <f t="shared" si="33"/>
        <v>-28405755.618143916</v>
      </c>
      <c r="K258" s="66">
        <f t="shared" si="34"/>
        <v>33503597.696908955</v>
      </c>
      <c r="L258" s="66">
        <f t="shared" si="35"/>
        <v>17181607.183214266</v>
      </c>
      <c r="M258" s="66">
        <f t="shared" si="36"/>
        <v>-3254714.7219978594</v>
      </c>
      <c r="N258" s="66">
        <f t="shared" si="37"/>
        <v>-24875360.661578216</v>
      </c>
      <c r="O258" s="66">
        <f t="shared" si="38"/>
        <v>-166336.90686912241</v>
      </c>
      <c r="P258" s="66">
        <f t="shared" si="39"/>
        <v>-1388491.0006402833</v>
      </c>
      <c r="Q258" s="66">
        <f t="shared" si="40"/>
        <v>3558049.3915667241</v>
      </c>
      <c r="R258" s="66">
        <f t="shared" si="41"/>
        <v>22282421.79955152</v>
      </c>
      <c r="S258" s="66">
        <f t="shared" si="42"/>
        <v>581835632.95022631</v>
      </c>
      <c r="T258" s="66">
        <f t="shared" si="43"/>
        <v>37247505.628776409</v>
      </c>
    </row>
    <row r="259" spans="1:20">
      <c r="A259" s="33"/>
      <c r="B259" s="33">
        <v>1989</v>
      </c>
      <c r="C259" s="66">
        <f t="shared" si="26"/>
        <v>80667565.707778603</v>
      </c>
      <c r="D259" s="66">
        <f t="shared" si="27"/>
        <v>1326739.1545143349</v>
      </c>
      <c r="E259" s="66">
        <f t="shared" si="28"/>
        <v>9832011.2987388745</v>
      </c>
      <c r="F259" s="66">
        <f t="shared" si="29"/>
        <v>-1523879559.2177548</v>
      </c>
      <c r="G259" s="66">
        <f t="shared" si="30"/>
        <v>2212997.5539001408</v>
      </c>
      <c r="H259" s="66">
        <f t="shared" si="31"/>
        <v>-1089433.0135454161</v>
      </c>
      <c r="I259" s="66">
        <f t="shared" si="32"/>
        <v>-494187.73711036105</v>
      </c>
      <c r="J259" s="66">
        <f t="shared" si="33"/>
        <v>-28059585.625056833</v>
      </c>
      <c r="K259" s="66">
        <f t="shared" si="34"/>
        <v>39245164.047571667</v>
      </c>
      <c r="L259" s="66">
        <f t="shared" si="35"/>
        <v>13846274.425486859</v>
      </c>
      <c r="M259" s="66">
        <f t="shared" si="36"/>
        <v>-3675792.4756381256</v>
      </c>
      <c r="N259" s="66">
        <f t="shared" si="37"/>
        <v>-27490357.360715833</v>
      </c>
      <c r="O259" s="66">
        <f t="shared" si="38"/>
        <v>-173546.83761678147</v>
      </c>
      <c r="P259" s="66">
        <f t="shared" si="39"/>
        <v>-1486758.8741266888</v>
      </c>
      <c r="Q259" s="66">
        <f t="shared" si="40"/>
        <v>4485508.9279461922</v>
      </c>
      <c r="R259" s="66">
        <f t="shared" si="41"/>
        <v>24606065.700766291</v>
      </c>
      <c r="S259" s="66">
        <f t="shared" si="42"/>
        <v>270123615.26420349</v>
      </c>
      <c r="T259" s="66">
        <f t="shared" si="43"/>
        <v>39959761.751811229</v>
      </c>
    </row>
    <row r="260" spans="1:20">
      <c r="A260" s="33"/>
      <c r="B260" s="33">
        <v>1990</v>
      </c>
      <c r="C260" s="66">
        <f t="shared" si="26"/>
        <v>76885100.917752936</v>
      </c>
      <c r="D260" s="66">
        <f t="shared" si="27"/>
        <v>1485964.1205534521</v>
      </c>
      <c r="E260" s="66">
        <f t="shared" si="28"/>
        <v>9913412.928876413</v>
      </c>
      <c r="F260" s="66">
        <f t="shared" si="29"/>
        <v>-866246706.12048578</v>
      </c>
      <c r="G260" s="66">
        <f t="shared" si="30"/>
        <v>2501089.8704625354</v>
      </c>
      <c r="H260" s="66">
        <f t="shared" si="31"/>
        <v>-1262273.3411604571</v>
      </c>
      <c r="I260" s="66">
        <f t="shared" si="32"/>
        <v>-137538.45799031749</v>
      </c>
      <c r="J260" s="66">
        <f t="shared" si="33"/>
        <v>-25181379.2138284</v>
      </c>
      <c r="K260" s="66">
        <f t="shared" si="34"/>
        <v>41718506.849355474</v>
      </c>
      <c r="L260" s="66">
        <f t="shared" si="35"/>
        <v>8994810.8172904998</v>
      </c>
      <c r="M260" s="66">
        <f t="shared" si="36"/>
        <v>-3772569.8645048491</v>
      </c>
      <c r="N260" s="66">
        <f t="shared" si="37"/>
        <v>-27767402.744029105</v>
      </c>
      <c r="O260" s="66">
        <f t="shared" si="38"/>
        <v>-165543.8190729972</v>
      </c>
      <c r="P260" s="66">
        <f t="shared" si="39"/>
        <v>-1456761.7366143146</v>
      </c>
      <c r="Q260" s="66">
        <f t="shared" si="40"/>
        <v>5077074.4934370779</v>
      </c>
      <c r="R260" s="66">
        <f t="shared" si="41"/>
        <v>24834650.123261496</v>
      </c>
      <c r="S260" s="66">
        <f t="shared" si="42"/>
        <v>-46063750.507192843</v>
      </c>
      <c r="T260" s="66">
        <f t="shared" si="43"/>
        <v>39211767.411692291</v>
      </c>
    </row>
    <row r="261" spans="1:20">
      <c r="A261" s="33"/>
      <c r="B261" s="33">
        <v>1991</v>
      </c>
      <c r="C261" s="66">
        <f t="shared" si="26"/>
        <v>67594472.65547654</v>
      </c>
      <c r="D261" s="66">
        <f t="shared" si="27"/>
        <v>1515588.2418732652</v>
      </c>
      <c r="E261" s="66">
        <f t="shared" si="28"/>
        <v>9218443.0052242745</v>
      </c>
      <c r="F261" s="66">
        <f t="shared" si="29"/>
        <v>-456500187.02213496</v>
      </c>
      <c r="G261" s="66">
        <f t="shared" si="30"/>
        <v>2561279.3667088938</v>
      </c>
      <c r="H261" s="66">
        <f t="shared" si="31"/>
        <v>-1319146.5732283157</v>
      </c>
      <c r="I261" s="66">
        <f t="shared" si="32"/>
        <v>176099.16042435664</v>
      </c>
      <c r="J261" s="66">
        <f t="shared" si="33"/>
        <v>-20663210.697480716</v>
      </c>
      <c r="K261" s="66">
        <f t="shared" si="34"/>
        <v>40653181.538079932</v>
      </c>
      <c r="L261" s="66">
        <f t="shared" si="35"/>
        <v>3900342.6434769505</v>
      </c>
      <c r="M261" s="66">
        <f t="shared" si="36"/>
        <v>-3547566.1657926785</v>
      </c>
      <c r="N261" s="66">
        <f t="shared" si="37"/>
        <v>-25832156.18940039</v>
      </c>
      <c r="O261" s="66">
        <f t="shared" si="38"/>
        <v>-145450.98545360359</v>
      </c>
      <c r="P261" s="66">
        <f t="shared" si="39"/>
        <v>-1315983.6479764616</v>
      </c>
      <c r="Q261" s="66">
        <f t="shared" si="40"/>
        <v>5229680.1343393503</v>
      </c>
      <c r="R261" s="66">
        <f t="shared" si="41"/>
        <v>23126642.555237439</v>
      </c>
      <c r="S261" s="66">
        <f t="shared" si="42"/>
        <v>-93437246.677300557</v>
      </c>
      <c r="T261" s="66">
        <f t="shared" si="43"/>
        <v>35506572.077649333</v>
      </c>
    </row>
    <row r="262" spans="1:20">
      <c r="A262" s="33"/>
      <c r="B262" s="33">
        <v>1992</v>
      </c>
      <c r="C262" s="66">
        <f t="shared" si="26"/>
        <v>61368627.39538458</v>
      </c>
      <c r="D262" s="66">
        <f t="shared" si="27"/>
        <v>1579922.3548528291</v>
      </c>
      <c r="E262" s="66">
        <f t="shared" si="28"/>
        <v>8850294.9260196704</v>
      </c>
      <c r="F262" s="66">
        <f t="shared" si="29"/>
        <v>-603578790.96252418</v>
      </c>
      <c r="G262" s="66">
        <f t="shared" si="30"/>
        <v>2671488.9249612871</v>
      </c>
      <c r="H262" s="66">
        <f t="shared" si="31"/>
        <v>-1400079.0475153809</v>
      </c>
      <c r="I262" s="66">
        <f t="shared" si="32"/>
        <v>434206.84509294847</v>
      </c>
      <c r="J262" s="66">
        <f t="shared" si="33"/>
        <v>-17335402.301766723</v>
      </c>
      <c r="K262" s="66">
        <f t="shared" si="34"/>
        <v>40680305.064199619</v>
      </c>
      <c r="L262" s="66">
        <f t="shared" si="35"/>
        <v>-410772.70570737432</v>
      </c>
      <c r="M262" s="66">
        <f t="shared" si="36"/>
        <v>-3425796.2447210876</v>
      </c>
      <c r="N262" s="66">
        <f t="shared" si="37"/>
        <v>-24798012.873007264</v>
      </c>
      <c r="O262" s="66">
        <f t="shared" si="38"/>
        <v>-131874.68228810173</v>
      </c>
      <c r="P262" s="66">
        <f t="shared" si="39"/>
        <v>-1227966.8253554511</v>
      </c>
      <c r="Q262" s="66">
        <f t="shared" si="40"/>
        <v>5502446.3107792353</v>
      </c>
      <c r="R262" s="66">
        <f t="shared" si="41"/>
        <v>22240538.596039083</v>
      </c>
      <c r="S262" s="66">
        <f t="shared" si="42"/>
        <v>-26932166.121784758</v>
      </c>
      <c r="T262" s="66">
        <f t="shared" si="43"/>
        <v>33216786.053273167</v>
      </c>
    </row>
    <row r="263" spans="1:20">
      <c r="A263" s="33"/>
      <c r="B263" s="33">
        <v>1993</v>
      </c>
      <c r="C263" s="66">
        <f t="shared" si="26"/>
        <v>56201859.773663692</v>
      </c>
      <c r="D263" s="66">
        <f t="shared" si="27"/>
        <v>1647451.2301593777</v>
      </c>
      <c r="E263" s="66">
        <f t="shared" si="28"/>
        <v>8569372.4866497088</v>
      </c>
      <c r="F263" s="66">
        <f t="shared" si="29"/>
        <v>-94252399.484689847</v>
      </c>
      <c r="G263" s="66">
        <f t="shared" si="30"/>
        <v>2779998.9802323384</v>
      </c>
      <c r="H263" s="66">
        <f t="shared" si="31"/>
        <v>-1479807.282116038</v>
      </c>
      <c r="I263" s="66">
        <f t="shared" si="32"/>
        <v>654679.66624170064</v>
      </c>
      <c r="J263" s="66">
        <f t="shared" si="33"/>
        <v>-14489785.607367834</v>
      </c>
      <c r="K263" s="66">
        <f t="shared" si="34"/>
        <v>40857376.654278964</v>
      </c>
      <c r="L263" s="66">
        <f t="shared" si="35"/>
        <v>-4310119.7228361201</v>
      </c>
      <c r="M263" s="66">
        <f t="shared" si="36"/>
        <v>-3320242.1324536931</v>
      </c>
      <c r="N263" s="66">
        <f t="shared" si="37"/>
        <v>-24000613.40662175</v>
      </c>
      <c r="O263" s="66">
        <f t="shared" si="38"/>
        <v>-120534.43610411067</v>
      </c>
      <c r="P263" s="66">
        <f t="shared" si="39"/>
        <v>-1156352.0467192815</v>
      </c>
      <c r="Q263" s="66">
        <f t="shared" si="40"/>
        <v>5788218.1168069225</v>
      </c>
      <c r="R263" s="66">
        <f t="shared" si="41"/>
        <v>21575661.049558554</v>
      </c>
      <c r="S263" s="66">
        <f t="shared" si="42"/>
        <v>278504075.23079139</v>
      </c>
      <c r="T263" s="66">
        <f t="shared" si="43"/>
        <v>31360586.814487461</v>
      </c>
    </row>
    <row r="264" spans="1:20">
      <c r="A264" s="33"/>
      <c r="B264" s="33">
        <v>1994</v>
      </c>
      <c r="C264" s="66">
        <f t="shared" si="26"/>
        <v>53690861.937313177</v>
      </c>
      <c r="D264" s="66">
        <f t="shared" si="27"/>
        <v>1779845.7585842623</v>
      </c>
      <c r="E264" s="66">
        <f t="shared" si="28"/>
        <v>8655464.2932566348</v>
      </c>
      <c r="F264" s="66">
        <f t="shared" si="29"/>
        <v>141529731.50865695</v>
      </c>
      <c r="G264" s="66">
        <f t="shared" si="30"/>
        <v>2990796.9850488212</v>
      </c>
      <c r="H264" s="66">
        <f t="shared" si="31"/>
        <v>-1615072.3208534271</v>
      </c>
      <c r="I264" s="66">
        <f t="shared" si="32"/>
        <v>877945.1400713271</v>
      </c>
      <c r="J264" s="66">
        <f t="shared" si="33"/>
        <v>-12431509.457814354</v>
      </c>
      <c r="K264" s="66">
        <f t="shared" si="34"/>
        <v>42619007.258582443</v>
      </c>
      <c r="L264" s="66">
        <f t="shared" si="35"/>
        <v>-8206602.5561449789</v>
      </c>
      <c r="M264" s="66">
        <f t="shared" si="36"/>
        <v>-3339008.0444920473</v>
      </c>
      <c r="N264" s="66">
        <f t="shared" si="37"/>
        <v>-24208065.115696825</v>
      </c>
      <c r="O264" s="66">
        <f t="shared" si="38"/>
        <v>-114789.65383759952</v>
      </c>
      <c r="P264" s="66">
        <f t="shared" si="39"/>
        <v>-1135873.6038657443</v>
      </c>
      <c r="Q264" s="66">
        <f t="shared" si="40"/>
        <v>6306808.9583577849</v>
      </c>
      <c r="R264" s="66">
        <f t="shared" si="41"/>
        <v>21841345.046188027</v>
      </c>
      <c r="S264" s="66">
        <f t="shared" si="42"/>
        <v>176397507.62765566</v>
      </c>
      <c r="T264" s="66">
        <f t="shared" si="43"/>
        <v>30901844.432097029</v>
      </c>
    </row>
    <row r="265" spans="1:20">
      <c r="A265" s="33"/>
      <c r="B265" s="33">
        <v>1995</v>
      </c>
      <c r="C265" s="66">
        <f t="shared" si="26"/>
        <v>54361773.138737075</v>
      </c>
      <c r="D265" s="66">
        <f t="shared" si="27"/>
        <v>2026252.8966184091</v>
      </c>
      <c r="E265" s="66">
        <f t="shared" si="28"/>
        <v>9265314.1311991997</v>
      </c>
      <c r="F265" s="66">
        <f t="shared" si="29"/>
        <v>20438686.6288248</v>
      </c>
      <c r="G265" s="66">
        <f t="shared" si="30"/>
        <v>3385137.9167415737</v>
      </c>
      <c r="H265" s="66">
        <f t="shared" si="31"/>
        <v>-1853100.6742535708</v>
      </c>
      <c r="I265" s="66">
        <f t="shared" si="32"/>
        <v>1153773.1964049663</v>
      </c>
      <c r="J265" s="66">
        <f t="shared" si="33"/>
        <v>-11069573.675459253</v>
      </c>
      <c r="K265" s="66">
        <f t="shared" si="34"/>
        <v>46928439.214385495</v>
      </c>
      <c r="L265" s="66">
        <f t="shared" si="35"/>
        <v>-12817583.301404769</v>
      </c>
      <c r="M265" s="66">
        <f t="shared" si="36"/>
        <v>-3543231.8013588474</v>
      </c>
      <c r="N265" s="66">
        <f t="shared" si="37"/>
        <v>-25875124.602822915</v>
      </c>
      <c r="O265" s="66">
        <f t="shared" si="38"/>
        <v>-115802.78830014335</v>
      </c>
      <c r="P265" s="66">
        <f t="shared" si="39"/>
        <v>-1183381.9341433484</v>
      </c>
      <c r="Q265" s="66">
        <f t="shared" si="40"/>
        <v>7238718.0613927208</v>
      </c>
      <c r="R265" s="66">
        <f t="shared" si="41"/>
        <v>23436902.24497395</v>
      </c>
      <c r="S265" s="66">
        <f t="shared" si="42"/>
        <v>77781875.882524431</v>
      </c>
      <c r="T265" s="66">
        <f t="shared" si="43"/>
        <v>32290694.307486322</v>
      </c>
    </row>
    <row r="266" spans="1:20">
      <c r="A266" s="33"/>
      <c r="B266" s="33">
        <v>1996</v>
      </c>
      <c r="C266" s="66">
        <f t="shared" si="26"/>
        <v>54679791.557955906</v>
      </c>
      <c r="D266" s="66">
        <f t="shared" si="27"/>
        <v>2280657.804361131</v>
      </c>
      <c r="E266" s="66">
        <f t="shared" si="28"/>
        <v>9853791.250578085</v>
      </c>
      <c r="F266" s="66">
        <f t="shared" si="29"/>
        <v>-830125147.63354373</v>
      </c>
      <c r="G266" s="66">
        <f t="shared" si="30"/>
        <v>3783007.5806903685</v>
      </c>
      <c r="H266" s="66">
        <f t="shared" si="31"/>
        <v>-2098368.9126614467</v>
      </c>
      <c r="I266" s="66">
        <f t="shared" si="32"/>
        <v>1438332.9012495123</v>
      </c>
      <c r="J266" s="66">
        <f t="shared" si="33"/>
        <v>-9510730.6596980896</v>
      </c>
      <c r="K266" s="66">
        <f t="shared" si="34"/>
        <v>51150721.973606013</v>
      </c>
      <c r="L266" s="66">
        <f t="shared" si="35"/>
        <v>-17836012.151814576</v>
      </c>
      <c r="M266" s="66">
        <f t="shared" si="36"/>
        <v>-3719087.9044043431</v>
      </c>
      <c r="N266" s="66">
        <f t="shared" si="37"/>
        <v>-27472686.955424458</v>
      </c>
      <c r="O266" s="66">
        <f t="shared" si="38"/>
        <v>-115985.53302832683</v>
      </c>
      <c r="P266" s="66">
        <f t="shared" si="39"/>
        <v>-1225627.3248394467</v>
      </c>
      <c r="Q266" s="66">
        <f t="shared" si="40"/>
        <v>8211960.6910049235</v>
      </c>
      <c r="R266" s="66">
        <f t="shared" si="41"/>
        <v>24990798.030071422</v>
      </c>
      <c r="S266" s="66">
        <f t="shared" si="42"/>
        <v>350291073.27288264</v>
      </c>
      <c r="T266" s="66">
        <f t="shared" si="43"/>
        <v>33541472.294577077</v>
      </c>
    </row>
    <row r="267" spans="1:20">
      <c r="A267" s="33"/>
      <c r="B267" s="33">
        <v>1997</v>
      </c>
      <c r="C267" s="66">
        <f t="shared" si="26"/>
        <v>52349292.577887148</v>
      </c>
      <c r="D267" s="66">
        <f t="shared" si="27"/>
        <v>2433483.8406652687</v>
      </c>
      <c r="E267" s="66">
        <f t="shared" si="28"/>
        <v>9976368.2503439616</v>
      </c>
      <c r="F267" s="66">
        <f t="shared" si="29"/>
        <v>816561574.57847393</v>
      </c>
      <c r="G267" s="66">
        <f t="shared" si="30"/>
        <v>4003182.2842032607</v>
      </c>
      <c r="H267" s="66">
        <f t="shared" si="31"/>
        <v>-2249416.3778385115</v>
      </c>
      <c r="I267" s="66">
        <f t="shared" si="32"/>
        <v>1656291.0884278947</v>
      </c>
      <c r="J267" s="66">
        <f t="shared" si="33"/>
        <v>-7449791.0422783829</v>
      </c>
      <c r="K267" s="66">
        <f t="shared" si="34"/>
        <v>52895467.420155637</v>
      </c>
      <c r="L267" s="66">
        <f t="shared" si="35"/>
        <v>-22241222.810059067</v>
      </c>
      <c r="M267" s="66">
        <f t="shared" si="36"/>
        <v>-3699793.1449280214</v>
      </c>
      <c r="N267" s="66">
        <f t="shared" si="37"/>
        <v>-27764487.634507548</v>
      </c>
      <c r="O267" s="66">
        <f t="shared" si="38"/>
        <v>-110498.36132595663</v>
      </c>
      <c r="P267" s="66">
        <f t="shared" si="39"/>
        <v>-1209131.3474445415</v>
      </c>
      <c r="Q267" s="66">
        <f t="shared" si="40"/>
        <v>8829352.6637171656</v>
      </c>
      <c r="R267" s="66">
        <f t="shared" si="41"/>
        <v>25372919.754890278</v>
      </c>
      <c r="S267" s="66">
        <f t="shared" si="42"/>
        <v>-827160145.32413983</v>
      </c>
      <c r="T267" s="66">
        <f t="shared" si="43"/>
        <v>33184377.936169572</v>
      </c>
    </row>
    <row r="268" spans="1:20">
      <c r="A268" s="33"/>
      <c r="B268" s="33">
        <v>1998</v>
      </c>
      <c r="C268" s="66">
        <f t="shared" si="26"/>
        <v>49738401.833913028</v>
      </c>
      <c r="D268" s="66">
        <f t="shared" si="27"/>
        <v>2568481.3089201711</v>
      </c>
      <c r="E268" s="66">
        <f t="shared" si="28"/>
        <v>10027831.216050094</v>
      </c>
      <c r="F268" s="66">
        <f t="shared" si="29"/>
        <v>-764150228.89180589</v>
      </c>
      <c r="G268" s="66">
        <f t="shared" si="30"/>
        <v>4185622.4090437442</v>
      </c>
      <c r="H268" s="66">
        <f t="shared" si="31"/>
        <v>-2382376.9914264474</v>
      </c>
      <c r="I268" s="66">
        <f t="shared" si="32"/>
        <v>1853918.4046220351</v>
      </c>
      <c r="J268" s="66">
        <f t="shared" si="33"/>
        <v>-5399865.0889133951</v>
      </c>
      <c r="K268" s="66">
        <f t="shared" si="34"/>
        <v>54130064.123279482</v>
      </c>
      <c r="L268" s="66">
        <f t="shared" si="35"/>
        <v>-26496581.693548564</v>
      </c>
      <c r="M268" s="66">
        <f t="shared" si="36"/>
        <v>-3634586.7484928765</v>
      </c>
      <c r="N268" s="66">
        <f t="shared" si="37"/>
        <v>-27831611.73489289</v>
      </c>
      <c r="O268" s="66">
        <f t="shared" si="38"/>
        <v>-104336.05874788208</v>
      </c>
      <c r="P268" s="66">
        <f t="shared" si="39"/>
        <v>-1184074.6164698673</v>
      </c>
      <c r="Q268" s="66">
        <f t="shared" si="40"/>
        <v>9389800.4956763089</v>
      </c>
      <c r="R268" s="66">
        <f t="shared" si="41"/>
        <v>25583943.332683824</v>
      </c>
      <c r="S268" s="66">
        <f t="shared" si="42"/>
        <v>342088139.34495115</v>
      </c>
      <c r="T268" s="66">
        <f t="shared" si="43"/>
        <v>32606540.943555389</v>
      </c>
    </row>
    <row r="269" spans="1:20">
      <c r="A269" s="33"/>
      <c r="B269" s="33">
        <v>1999</v>
      </c>
      <c r="C269" s="66">
        <f t="shared" si="26"/>
        <v>47356004.11310187</v>
      </c>
      <c r="D269" s="66">
        <f t="shared" si="27"/>
        <v>2708804.2709276057</v>
      </c>
      <c r="E269" s="66">
        <f t="shared" si="28"/>
        <v>10103812.222385228</v>
      </c>
      <c r="F269" s="66">
        <f t="shared" si="29"/>
        <v>-257684380.44068035</v>
      </c>
      <c r="G269" s="66">
        <f t="shared" si="30"/>
        <v>4369403.2281530425</v>
      </c>
      <c r="H269" s="66">
        <f t="shared" si="31"/>
        <v>-2519274.1545046368</v>
      </c>
      <c r="I269" s="66">
        <f t="shared" si="32"/>
        <v>2049315.7746507234</v>
      </c>
      <c r="J269" s="66">
        <f t="shared" si="33"/>
        <v>-3435610.039650762</v>
      </c>
      <c r="K269" s="66">
        <f t="shared" si="34"/>
        <v>55361940.274773493</v>
      </c>
      <c r="L269" s="66">
        <f t="shared" si="35"/>
        <v>-30817163.969247192</v>
      </c>
      <c r="M269" s="66">
        <f t="shared" si="36"/>
        <v>-3563742.7292138077</v>
      </c>
      <c r="N269" s="66">
        <f t="shared" si="37"/>
        <v>-27975541.317446772</v>
      </c>
      <c r="O269" s="66">
        <f t="shared" si="38"/>
        <v>-98678.01126371439</v>
      </c>
      <c r="P269" s="66">
        <f t="shared" si="39"/>
        <v>-1163353.9160284547</v>
      </c>
      <c r="Q269" s="66">
        <f t="shared" si="40"/>
        <v>9975348.4542871658</v>
      </c>
      <c r="R269" s="66">
        <f t="shared" si="41"/>
        <v>25862061.620034162</v>
      </c>
      <c r="S269" s="66">
        <f t="shared" si="42"/>
        <v>130429473.7367271</v>
      </c>
      <c r="T269" s="66">
        <f t="shared" si="43"/>
        <v>32131359.408953562</v>
      </c>
    </row>
    <row r="270" spans="1:20">
      <c r="A270" s="33"/>
      <c r="B270" s="33">
        <v>2000</v>
      </c>
      <c r="C270" s="66">
        <f t="shared" si="26"/>
        <v>44718967.926219948</v>
      </c>
      <c r="D270" s="66">
        <f t="shared" si="27"/>
        <v>2827045.435694308</v>
      </c>
      <c r="E270" s="66">
        <f t="shared" si="28"/>
        <v>10102894.397506647</v>
      </c>
      <c r="F270" s="66">
        <f t="shared" si="29"/>
        <v>-1156680977.4326987</v>
      </c>
      <c r="G270" s="66">
        <f t="shared" si="30"/>
        <v>4509770.7953530699</v>
      </c>
      <c r="H270" s="66">
        <f t="shared" si="31"/>
        <v>-2634305.0498732575</v>
      </c>
      <c r="I270" s="66">
        <f t="shared" si="32"/>
        <v>2222732.7658843109</v>
      </c>
      <c r="J270" s="66">
        <f t="shared" si="33"/>
        <v>-1521469.8488496409</v>
      </c>
      <c r="K270" s="66">
        <f t="shared" si="34"/>
        <v>56026918.790202484</v>
      </c>
      <c r="L270" s="66">
        <f t="shared" si="35"/>
        <v>-34888098.650690354</v>
      </c>
      <c r="M270" s="66">
        <f t="shared" si="36"/>
        <v>-3448324.2987538902</v>
      </c>
      <c r="N270" s="66">
        <f t="shared" si="37"/>
        <v>-27888301.797464713</v>
      </c>
      <c r="O270" s="66">
        <f t="shared" si="38"/>
        <v>-92447.652403246175</v>
      </c>
      <c r="P270" s="66">
        <f t="shared" si="39"/>
        <v>-1134271.8762166558</v>
      </c>
      <c r="Q270" s="66">
        <f t="shared" si="40"/>
        <v>10486275.11877921</v>
      </c>
      <c r="R270" s="66">
        <f t="shared" si="41"/>
        <v>25951540.29589241</v>
      </c>
      <c r="S270" s="66">
        <f t="shared" si="42"/>
        <v>779355658.11906958</v>
      </c>
      <c r="T270" s="66">
        <f t="shared" si="43"/>
        <v>31431808.66040843</v>
      </c>
    </row>
    <row r="271" spans="1:20">
      <c r="A271" s="33"/>
      <c r="B271" s="33">
        <v>2001</v>
      </c>
      <c r="C271" s="66">
        <f t="shared" si="26"/>
        <v>42271700.726418823</v>
      </c>
      <c r="D271" s="66">
        <f t="shared" si="27"/>
        <v>2947721.3555475166</v>
      </c>
      <c r="E271" s="66">
        <f t="shared" si="28"/>
        <v>10118063.024637507</v>
      </c>
      <c r="F271" s="66">
        <f t="shared" si="29"/>
        <v>-469460202.53528577</v>
      </c>
      <c r="G271" s="66">
        <f t="shared" si="30"/>
        <v>4647279.0257641077</v>
      </c>
      <c r="H271" s="66">
        <f t="shared" si="31"/>
        <v>-2750766.03134037</v>
      </c>
      <c r="I271" s="66">
        <f t="shared" si="32"/>
        <v>2394507.0184241319</v>
      </c>
      <c r="J271" s="66">
        <f t="shared" si="33"/>
        <v>306890.6642505122</v>
      </c>
      <c r="K271" s="66">
        <f t="shared" si="34"/>
        <v>56636349.078665279</v>
      </c>
      <c r="L271" s="66">
        <f t="shared" si="35"/>
        <v>-38986025.77301129</v>
      </c>
      <c r="M271" s="66">
        <f t="shared" si="36"/>
        <v>-3325198.4443062996</v>
      </c>
      <c r="N271" s="66">
        <f t="shared" si="37"/>
        <v>-27855444.478609204</v>
      </c>
      <c r="O271" s="66">
        <f t="shared" si="38"/>
        <v>-86641.138580669794</v>
      </c>
      <c r="P271" s="66">
        <f t="shared" si="39"/>
        <v>-1108485.5139885123</v>
      </c>
      <c r="Q271" s="66">
        <f t="shared" si="40"/>
        <v>11011048.990610534</v>
      </c>
      <c r="R271" s="66">
        <f t="shared" si="41"/>
        <v>26086539.063978523</v>
      </c>
      <c r="S271" s="66">
        <f t="shared" si="42"/>
        <v>102739890.89271437</v>
      </c>
      <c r="T271" s="66">
        <f t="shared" si="43"/>
        <v>30808288.899235345</v>
      </c>
    </row>
    <row r="272" spans="1:20">
      <c r="A272" s="33"/>
      <c r="B272" s="33">
        <v>2002</v>
      </c>
      <c r="C272" s="66">
        <f t="shared" si="26"/>
        <v>39301128.988416672</v>
      </c>
      <c r="D272" s="66">
        <f t="shared" si="27"/>
        <v>3018527.8727104426</v>
      </c>
      <c r="E272" s="66">
        <f t="shared" si="28"/>
        <v>9974285.7551603448</v>
      </c>
      <c r="F272" s="66">
        <f t="shared" si="29"/>
        <v>-471013308.67284065</v>
      </c>
      <c r="G272" s="66">
        <f t="shared" si="30"/>
        <v>4699979.9621996302</v>
      </c>
      <c r="H272" s="66">
        <f t="shared" si="31"/>
        <v>-2819695.90480942</v>
      </c>
      <c r="I272" s="66">
        <f t="shared" si="32"/>
        <v>2522553.6855708756</v>
      </c>
      <c r="J272" s="66">
        <f t="shared" si="33"/>
        <v>2028007.5035390491</v>
      </c>
      <c r="K272" s="66">
        <f t="shared" si="34"/>
        <v>56203440.692192592</v>
      </c>
      <c r="L272" s="66">
        <f t="shared" si="35"/>
        <v>-42391798.861601993</v>
      </c>
      <c r="M272" s="66">
        <f t="shared" si="36"/>
        <v>-3137071.8293381464</v>
      </c>
      <c r="N272" s="66">
        <f t="shared" si="37"/>
        <v>-27382663.379022211</v>
      </c>
      <c r="O272" s="66">
        <f t="shared" si="38"/>
        <v>-79772.573069402424</v>
      </c>
      <c r="P272" s="66">
        <f t="shared" si="39"/>
        <v>-1066549.3179360265</v>
      </c>
      <c r="Q272" s="66">
        <f t="shared" si="40"/>
        <v>11353978.706694469</v>
      </c>
      <c r="R272" s="66">
        <f t="shared" si="41"/>
        <v>25816597.337660253</v>
      </c>
      <c r="S272" s="66">
        <f t="shared" si="42"/>
        <v>863011165.15278172</v>
      </c>
      <c r="T272" s="66">
        <f t="shared" si="43"/>
        <v>29731554.207420837</v>
      </c>
    </row>
    <row r="273" spans="1:20">
      <c r="A273" s="33"/>
      <c r="B273" s="33">
        <v>2003</v>
      </c>
      <c r="C273" s="66">
        <f t="shared" si="26"/>
        <v>38321264.365637578</v>
      </c>
      <c r="D273" s="66">
        <f t="shared" si="27"/>
        <v>3238321.2842967231</v>
      </c>
      <c r="E273" s="66">
        <f t="shared" si="28"/>
        <v>10321958.597967625</v>
      </c>
      <c r="F273" s="66">
        <f t="shared" si="29"/>
        <v>248024270.08533913</v>
      </c>
      <c r="G273" s="66">
        <f t="shared" si="30"/>
        <v>4976214.7669818299</v>
      </c>
      <c r="H273" s="66">
        <f t="shared" si="31"/>
        <v>-3026794.301868815</v>
      </c>
      <c r="I273" s="66">
        <f t="shared" si="32"/>
        <v>2775557.285261679</v>
      </c>
      <c r="J273" s="66">
        <f t="shared" si="33"/>
        <v>3807385.6810682244</v>
      </c>
      <c r="K273" s="66">
        <f t="shared" si="34"/>
        <v>58393639.427588038</v>
      </c>
      <c r="L273" s="66">
        <f t="shared" si="35"/>
        <v>-47941748.904344231</v>
      </c>
      <c r="M273" s="66">
        <f t="shared" si="36"/>
        <v>-3084696.730210328</v>
      </c>
      <c r="N273" s="66">
        <f t="shared" si="37"/>
        <v>-28243719.569450129</v>
      </c>
      <c r="O273" s="66">
        <f t="shared" si="38"/>
        <v>-76911.804012123466</v>
      </c>
      <c r="P273" s="66">
        <f t="shared" si="39"/>
        <v>-1077142.4304788653</v>
      </c>
      <c r="Q273" s="66">
        <f t="shared" si="40"/>
        <v>12265037.064721571</v>
      </c>
      <c r="R273" s="66">
        <f t="shared" si="41"/>
        <v>26828488.390044168</v>
      </c>
      <c r="S273" s="66">
        <f t="shared" si="42"/>
        <v>126917667.38891485</v>
      </c>
      <c r="T273" s="66">
        <f t="shared" si="43"/>
        <v>30126132.003211148</v>
      </c>
    </row>
    <row r="274" spans="1:20">
      <c r="A274" s="33"/>
      <c r="B274" s="33">
        <v>2004</v>
      </c>
      <c r="C274" s="66">
        <f t="shared" si="26"/>
        <v>39101055.897755571</v>
      </c>
      <c r="D274" s="66">
        <f t="shared" si="27"/>
        <v>3632225.4173813215</v>
      </c>
      <c r="E274" s="66">
        <f t="shared" si="28"/>
        <v>11188360.526145216</v>
      </c>
      <c r="F274" s="66">
        <f t="shared" si="29"/>
        <v>457035966.64220029</v>
      </c>
      <c r="G274" s="66">
        <f t="shared" si="30"/>
        <v>5505861.883904757</v>
      </c>
      <c r="H274" s="66">
        <f t="shared" si="31"/>
        <v>-3396465.0789801297</v>
      </c>
      <c r="I274" s="66">
        <f t="shared" si="32"/>
        <v>3186646.8322689491</v>
      </c>
      <c r="J274" s="66">
        <f t="shared" si="33"/>
        <v>5901732.7255592803</v>
      </c>
      <c r="K274" s="66">
        <f t="shared" si="34"/>
        <v>63391636.786399558</v>
      </c>
      <c r="L274" s="66">
        <f t="shared" si="35"/>
        <v>-56368456.278701</v>
      </c>
      <c r="M274" s="66">
        <f t="shared" si="36"/>
        <v>-3156510.8568067164</v>
      </c>
      <c r="N274" s="66">
        <f t="shared" si="37"/>
        <v>-30548776.094419137</v>
      </c>
      <c r="O274" s="66">
        <f t="shared" si="38"/>
        <v>-77542.956561339495</v>
      </c>
      <c r="P274" s="66">
        <f t="shared" si="39"/>
        <v>-1140554.4473754647</v>
      </c>
      <c r="Q274" s="66">
        <f t="shared" si="40"/>
        <v>13849348.050238919</v>
      </c>
      <c r="R274" s="66">
        <f t="shared" si="41"/>
        <v>29204969.768690314</v>
      </c>
      <c r="S274" s="66">
        <f t="shared" si="42"/>
        <v>71803082.517019868</v>
      </c>
      <c r="T274" s="66">
        <f t="shared" si="43"/>
        <v>31983471.628599014</v>
      </c>
    </row>
    <row r="275" spans="1:20">
      <c r="A275" s="33"/>
      <c r="B275" s="33">
        <v>2005</v>
      </c>
      <c r="C275" s="66">
        <f t="shared" si="26"/>
        <v>40086105.198810592</v>
      </c>
      <c r="D275" s="66">
        <f t="shared" si="27"/>
        <v>4091455.2841347638</v>
      </c>
      <c r="E275" s="66">
        <f t="shared" si="28"/>
        <v>12199619.968099331</v>
      </c>
      <c r="F275" s="66">
        <f t="shared" si="29"/>
        <v>-366769397.63537562</v>
      </c>
      <c r="G275" s="66">
        <f t="shared" si="30"/>
        <v>6114495.2584751258</v>
      </c>
      <c r="H275" s="66">
        <f t="shared" si="31"/>
        <v>-3826771.2666134192</v>
      </c>
      <c r="I275" s="66">
        <f t="shared" si="32"/>
        <v>3669212.8966543572</v>
      </c>
      <c r="J275" s="66">
        <f t="shared" si="33"/>
        <v>8291279.0421075067</v>
      </c>
      <c r="K275" s="66">
        <f t="shared" si="34"/>
        <v>69053389.525452897</v>
      </c>
      <c r="L275" s="66">
        <f t="shared" si="35"/>
        <v>-66253051.686268955</v>
      </c>
      <c r="M275" s="66">
        <f t="shared" si="36"/>
        <v>-3222253.9604124008</v>
      </c>
      <c r="N275" s="66">
        <f t="shared" si="37"/>
        <v>-33258156.068795074</v>
      </c>
      <c r="O275" s="66">
        <f t="shared" si="38"/>
        <v>-78442.916019488155</v>
      </c>
      <c r="P275" s="66">
        <f t="shared" si="39"/>
        <v>-1215316.4729060596</v>
      </c>
      <c r="Q275" s="66">
        <f t="shared" si="40"/>
        <v>15703679.834256697</v>
      </c>
      <c r="R275" s="66">
        <f t="shared" si="41"/>
        <v>31987103.968249194</v>
      </c>
      <c r="S275" s="66">
        <f t="shared" si="42"/>
        <v>639852988.84136593</v>
      </c>
      <c r="T275" s="66">
        <f t="shared" si="43"/>
        <v>34163230.581944913</v>
      </c>
    </row>
    <row r="276" spans="1:20">
      <c r="A276" s="33"/>
      <c r="B276" s="33">
        <v>2006</v>
      </c>
      <c r="C276" s="66">
        <f t="shared" si="26"/>
        <v>40659279.51319325</v>
      </c>
      <c r="D276" s="66">
        <f t="shared" si="27"/>
        <v>4558801.6088951863</v>
      </c>
      <c r="E276" s="66">
        <f t="shared" si="28"/>
        <v>13178145.336934872</v>
      </c>
      <c r="F276" s="66">
        <f t="shared" si="29"/>
        <v>-312543970.74361414</v>
      </c>
      <c r="G276" s="66">
        <f t="shared" si="30"/>
        <v>6713729.4976690272</v>
      </c>
      <c r="H276" s="66">
        <f t="shared" si="31"/>
        <v>-4264489.1948071867</v>
      </c>
      <c r="I276" s="66">
        <f t="shared" si="32"/>
        <v>4175627.2821123069</v>
      </c>
      <c r="J276" s="66">
        <f t="shared" si="33"/>
        <v>10881831.587233199</v>
      </c>
      <c r="K276" s="66">
        <f t="shared" si="34"/>
        <v>74339739.438903838</v>
      </c>
      <c r="L276" s="66">
        <f t="shared" si="35"/>
        <v>-76742808.338765383</v>
      </c>
      <c r="M276" s="66">
        <f t="shared" si="36"/>
        <v>-3229413.8701782385</v>
      </c>
      <c r="N276" s="66">
        <f t="shared" si="37"/>
        <v>-35928354.719375215</v>
      </c>
      <c r="O276" s="66">
        <f t="shared" si="38"/>
        <v>-78419.898159226635</v>
      </c>
      <c r="P276" s="66">
        <f t="shared" si="39"/>
        <v>-1283934.08971124</v>
      </c>
      <c r="Q276" s="66">
        <f t="shared" si="40"/>
        <v>17610673.705040239</v>
      </c>
      <c r="R276" s="66">
        <f t="shared" si="41"/>
        <v>34711517.408854134</v>
      </c>
      <c r="S276" s="66">
        <f t="shared" si="42"/>
        <v>359524400.16420609</v>
      </c>
      <c r="T276" s="66">
        <f t="shared" si="43"/>
        <v>36158063.080448113</v>
      </c>
    </row>
    <row r="277" spans="1:20">
      <c r="A277" s="33"/>
      <c r="B277" s="33">
        <v>2007</v>
      </c>
      <c r="C277" s="66">
        <f t="shared" si="26"/>
        <v>39980787.603564881</v>
      </c>
      <c r="D277" s="66">
        <f t="shared" si="27"/>
        <v>4925081.1601856882</v>
      </c>
      <c r="E277" s="66">
        <f t="shared" si="28"/>
        <v>13821565.363634156</v>
      </c>
      <c r="F277" s="66">
        <f t="shared" si="29"/>
        <v>631250551.47531152</v>
      </c>
      <c r="G277" s="66">
        <f t="shared" si="30"/>
        <v>7144005.235734351</v>
      </c>
      <c r="H277" s="66">
        <f t="shared" si="31"/>
        <v>-4607283.5620697895</v>
      </c>
      <c r="I277" s="66">
        <f t="shared" si="32"/>
        <v>4605345.5921598533</v>
      </c>
      <c r="J277" s="66">
        <f t="shared" si="33"/>
        <v>13354646.388228541</v>
      </c>
      <c r="K277" s="66">
        <f t="shared" si="34"/>
        <v>77514619.882523954</v>
      </c>
      <c r="L277" s="66">
        <f t="shared" si="35"/>
        <v>-85923328.113034919</v>
      </c>
      <c r="M277" s="66">
        <f t="shared" si="36"/>
        <v>-3107523.0671637133</v>
      </c>
      <c r="N277" s="66">
        <f t="shared" si="37"/>
        <v>-37753615.819352984</v>
      </c>
      <c r="O277" s="66">
        <f t="shared" si="38"/>
        <v>-75880.270342948817</v>
      </c>
      <c r="P277" s="66">
        <f t="shared" si="39"/>
        <v>-1317721.4541330663</v>
      </c>
      <c r="Q277" s="66">
        <f t="shared" si="40"/>
        <v>19146885.133064505</v>
      </c>
      <c r="R277" s="66">
        <f t="shared" si="41"/>
        <v>36579545.342884623</v>
      </c>
      <c r="S277" s="66">
        <f t="shared" si="42"/>
        <v>250908894.47634947</v>
      </c>
      <c r="T277" s="66">
        <f t="shared" si="43"/>
        <v>37161667.125489525</v>
      </c>
    </row>
    <row r="278" spans="1:20">
      <c r="A278" s="33"/>
      <c r="B278" s="33">
        <v>2008</v>
      </c>
      <c r="C278" s="66">
        <f t="shared" si="26"/>
        <v>40433149.456079029</v>
      </c>
      <c r="D278" s="66">
        <f t="shared" si="27"/>
        <v>5475388.3674188023</v>
      </c>
      <c r="E278" s="66">
        <f t="shared" si="28"/>
        <v>14936735.682815427</v>
      </c>
      <c r="F278" s="66">
        <f t="shared" si="29"/>
        <v>-853131717.36851442</v>
      </c>
      <c r="G278" s="66">
        <f t="shared" si="30"/>
        <v>7818114.3902980266</v>
      </c>
      <c r="H278" s="66">
        <f t="shared" si="31"/>
        <v>-5121297.40194155</v>
      </c>
      <c r="I278" s="66">
        <f t="shared" si="32"/>
        <v>5226128.503565101</v>
      </c>
      <c r="J278" s="66">
        <f t="shared" si="33"/>
        <v>16451936.759836448</v>
      </c>
      <c r="K278" s="66">
        <f t="shared" si="34"/>
        <v>83061548.580484241</v>
      </c>
      <c r="L278" s="66">
        <f t="shared" si="35"/>
        <v>-98725732.034497529</v>
      </c>
      <c r="M278" s="66">
        <f t="shared" si="36"/>
        <v>-3035703.5969411749</v>
      </c>
      <c r="N278" s="66">
        <f t="shared" si="37"/>
        <v>-40940970.270245932</v>
      </c>
      <c r="O278" s="66">
        <f t="shared" si="38"/>
        <v>-75328.819631761886</v>
      </c>
      <c r="P278" s="66">
        <f t="shared" si="39"/>
        <v>-1393305.2948216491</v>
      </c>
      <c r="Q278" s="66">
        <f t="shared" si="40"/>
        <v>21421987.196516808</v>
      </c>
      <c r="R278" s="66">
        <f t="shared" si="41"/>
        <v>39729042.599309638</v>
      </c>
      <c r="S278" s="66">
        <f t="shared" si="42"/>
        <v>-1031064575.7156992</v>
      </c>
      <c r="T278" s="66">
        <f t="shared" si="43"/>
        <v>39352473.449776888</v>
      </c>
    </row>
    <row r="279" spans="1:20">
      <c r="A279" s="33"/>
      <c r="B279" s="33">
        <v>2009</v>
      </c>
      <c r="C279" s="66">
        <f t="shared" si="26"/>
        <v>37190994.694582239</v>
      </c>
      <c r="D279" s="66">
        <f t="shared" si="27"/>
        <v>5538964.8041062746</v>
      </c>
      <c r="E279" s="66">
        <f t="shared" si="28"/>
        <v>14705514.242915479</v>
      </c>
      <c r="F279" s="66">
        <f t="shared" si="29"/>
        <v>-306679089.36355853</v>
      </c>
      <c r="G279" s="66">
        <f t="shared" si="30"/>
        <v>7784862.6550132707</v>
      </c>
      <c r="H279" s="66">
        <f t="shared" si="31"/>
        <v>-5181834.2477075411</v>
      </c>
      <c r="I279" s="66">
        <f t="shared" si="32"/>
        <v>5396460.6324218484</v>
      </c>
      <c r="J279" s="66">
        <f t="shared" si="33"/>
        <v>18112505.959778715</v>
      </c>
      <c r="K279" s="66">
        <f t="shared" si="34"/>
        <v>80929130.936339527</v>
      </c>
      <c r="L279" s="66">
        <f t="shared" si="35"/>
        <v>-103053931.31017834</v>
      </c>
      <c r="M279" s="66">
        <f t="shared" si="36"/>
        <v>-2668259.9881461761</v>
      </c>
      <c r="N279" s="66">
        <f t="shared" si="37"/>
        <v>-40811887.792090923</v>
      </c>
      <c r="O279" s="66">
        <f t="shared" si="38"/>
        <v>-68027.805846463671</v>
      </c>
      <c r="P279" s="66">
        <f t="shared" si="39"/>
        <v>-1346588.4898797208</v>
      </c>
      <c r="Q279" s="66">
        <f t="shared" si="40"/>
        <v>21799517.258300316</v>
      </c>
      <c r="R279" s="66">
        <f t="shared" si="41"/>
        <v>39302673.791818209</v>
      </c>
      <c r="S279" s="66">
        <f t="shared" si="42"/>
        <v>-1440821373.7935512</v>
      </c>
      <c r="T279" s="66">
        <f t="shared" si="43"/>
        <v>37978686.629171394</v>
      </c>
    </row>
    <row r="280" spans="1:20">
      <c r="A280" s="33"/>
      <c r="B280" s="33">
        <v>2010</v>
      </c>
      <c r="C280" s="66">
        <f t="shared" si="26"/>
        <v>29892956.529491074</v>
      </c>
      <c r="D280" s="66">
        <f t="shared" si="27"/>
        <v>4903207.8954605395</v>
      </c>
      <c r="E280" s="66">
        <f t="shared" si="28"/>
        <v>12682905.427344121</v>
      </c>
      <c r="F280" s="66">
        <f t="shared" si="29"/>
        <v>-1364112635.4254296</v>
      </c>
      <c r="G280" s="66">
        <f t="shared" si="30"/>
        <v>6778183.090333594</v>
      </c>
      <c r="H280" s="66">
        <f t="shared" si="31"/>
        <v>-4586531.1733173467</v>
      </c>
      <c r="I280" s="66">
        <f t="shared" si="32"/>
        <v>4877460.0880397512</v>
      </c>
      <c r="J280" s="66">
        <f t="shared" si="33"/>
        <v>17215825.821741212</v>
      </c>
      <c r="K280" s="66">
        <f t="shared" si="34"/>
        <v>68871280.168158472</v>
      </c>
      <c r="L280" s="66">
        <f t="shared" si="35"/>
        <v>-93919874.136185631</v>
      </c>
      <c r="M280" s="66">
        <f t="shared" si="36"/>
        <v>-2003320.1592703608</v>
      </c>
      <c r="N280" s="66">
        <f t="shared" si="37"/>
        <v>-35785473.413322195</v>
      </c>
      <c r="O280" s="66">
        <f t="shared" si="38"/>
        <v>-53463.587405541599</v>
      </c>
      <c r="P280" s="66">
        <f t="shared" si="39"/>
        <v>-1138843.9035893832</v>
      </c>
      <c r="Q280" s="66">
        <f t="shared" si="40"/>
        <v>19415215.029571276</v>
      </c>
      <c r="R280" s="66">
        <f t="shared" si="41"/>
        <v>34073838.577541091</v>
      </c>
      <c r="S280" s="66">
        <f t="shared" si="42"/>
        <v>-21142862.425860412</v>
      </c>
      <c r="T280" s="66">
        <f t="shared" si="43"/>
        <v>32100605.257128157</v>
      </c>
    </row>
    <row r="281" spans="1:20">
      <c r="A281" s="33"/>
      <c r="B281" s="33">
        <v>2011</v>
      </c>
      <c r="C281" s="66">
        <f t="shared" si="26"/>
        <v>24186364.98488893</v>
      </c>
      <c r="D281" s="66">
        <f t="shared" si="27"/>
        <v>4375845.3807496307</v>
      </c>
      <c r="E281" s="66">
        <f t="shared" si="28"/>
        <v>11038993.387883216</v>
      </c>
      <c r="F281" s="66">
        <f t="shared" si="29"/>
        <v>436435956.44317234</v>
      </c>
      <c r="G281" s="66">
        <f t="shared" si="30"/>
        <v>5947280.0620816657</v>
      </c>
      <c r="H281" s="66">
        <f t="shared" si="31"/>
        <v>-4092750.5129348245</v>
      </c>
      <c r="I281" s="66">
        <f t="shared" si="32"/>
        <v>4445899.3775581224</v>
      </c>
      <c r="J281" s="66">
        <f t="shared" si="33"/>
        <v>16325484.027160026</v>
      </c>
      <c r="K281" s="66">
        <f t="shared" si="34"/>
        <v>58994497.455529846</v>
      </c>
      <c r="L281" s="66">
        <f t="shared" si="35"/>
        <v>-86159497.051880762</v>
      </c>
      <c r="M281" s="66">
        <f t="shared" si="36"/>
        <v>-1473242.5551164472</v>
      </c>
      <c r="N281" s="66">
        <f t="shared" si="37"/>
        <v>-32079715.686188065</v>
      </c>
      <c r="O281" s="66">
        <f t="shared" si="38"/>
        <v>-42174.346528575959</v>
      </c>
      <c r="P281" s="66">
        <f t="shared" si="39"/>
        <v>-972991.13228242472</v>
      </c>
      <c r="Q281" s="66">
        <f t="shared" si="40"/>
        <v>17431214.043444287</v>
      </c>
      <c r="R281" s="66">
        <f t="shared" si="41"/>
        <v>29815988.856347524</v>
      </c>
      <c r="S281" s="66">
        <f t="shared" si="42"/>
        <v>21747010.963923451</v>
      </c>
      <c r="T281" s="66">
        <f t="shared" si="43"/>
        <v>27380695.504826333</v>
      </c>
    </row>
    <row r="282" spans="1:20">
      <c r="A282" s="33"/>
      <c r="B282" s="33">
        <v>2012</v>
      </c>
      <c r="C282" s="66">
        <f t="shared" si="26"/>
        <v>21930630.257688567</v>
      </c>
      <c r="D282" s="66">
        <f t="shared" si="27"/>
        <v>4385868.9478561915</v>
      </c>
      <c r="E282" s="66">
        <f t="shared" si="28"/>
        <v>10801007.104578653</v>
      </c>
      <c r="F282" s="66">
        <f t="shared" si="29"/>
        <v>160994341.74198216</v>
      </c>
      <c r="G282" s="66">
        <f t="shared" si="30"/>
        <v>5856592.8278719718</v>
      </c>
      <c r="H282" s="66">
        <f t="shared" si="31"/>
        <v>-4100699.6802267684</v>
      </c>
      <c r="I282" s="66">
        <f t="shared" si="32"/>
        <v>4553942.892131608</v>
      </c>
      <c r="J282" s="66">
        <f t="shared" si="33"/>
        <v>17245903.070801843</v>
      </c>
      <c r="K282" s="66">
        <f t="shared" si="34"/>
        <v>56630045.84183266</v>
      </c>
      <c r="L282" s="66">
        <f t="shared" si="35"/>
        <v>-88611793.329599261</v>
      </c>
      <c r="M282" s="66">
        <f t="shared" si="36"/>
        <v>-1160716.1421895577</v>
      </c>
      <c r="N282" s="66">
        <f t="shared" si="37"/>
        <v>-33008045.05324313</v>
      </c>
      <c r="O282" s="66">
        <f t="shared" si="38"/>
        <v>-37092.367055400988</v>
      </c>
      <c r="P282" s="66">
        <f t="shared" si="39"/>
        <v>-933919.19357925165</v>
      </c>
      <c r="Q282" s="66">
        <f t="shared" si="40"/>
        <v>17578077.141831458</v>
      </c>
      <c r="R282" s="66">
        <f t="shared" si="41"/>
        <v>29338693.63280081</v>
      </c>
      <c r="S282" s="66">
        <f t="shared" si="42"/>
        <v>-90678599.120049164</v>
      </c>
      <c r="T282" s="66">
        <f t="shared" si="43"/>
        <v>26246623.617249373</v>
      </c>
    </row>
    <row r="283" spans="1:20">
      <c r="A283" s="33"/>
      <c r="B283" s="33">
        <v>2013</v>
      </c>
      <c r="C283" s="66">
        <f t="shared" si="26"/>
        <v>21599444.774103265</v>
      </c>
      <c r="D283" s="66">
        <f t="shared" si="27"/>
        <v>4784869.669865327</v>
      </c>
      <c r="E283" s="66">
        <f t="shared" si="28"/>
        <v>11513431.044920258</v>
      </c>
      <c r="F283" s="66">
        <f t="shared" si="29"/>
        <v>-525355540.5458225</v>
      </c>
      <c r="G283" s="66">
        <f t="shared" si="30"/>
        <v>6277047.1892072493</v>
      </c>
      <c r="H283" s="66">
        <f t="shared" si="31"/>
        <v>-4473805.2120041167</v>
      </c>
      <c r="I283" s="66">
        <f t="shared" si="32"/>
        <v>5078736.9487201469</v>
      </c>
      <c r="J283" s="66">
        <f t="shared" si="33"/>
        <v>19694359.527289771</v>
      </c>
      <c r="K283" s="66">
        <f t="shared" si="34"/>
        <v>59091152.030380517</v>
      </c>
      <c r="L283" s="66">
        <f t="shared" si="35"/>
        <v>-99142610.257548332</v>
      </c>
      <c r="M283" s="66">
        <f t="shared" si="36"/>
        <v>-934545.37932348798</v>
      </c>
      <c r="N283" s="66">
        <f t="shared" si="37"/>
        <v>-39579691.847171724</v>
      </c>
      <c r="O283" s="66">
        <f t="shared" si="38"/>
        <v>-35358.861680036309</v>
      </c>
      <c r="P283" s="66">
        <f t="shared" si="39"/>
        <v>-980540.73263481108</v>
      </c>
      <c r="Q283" s="66">
        <f t="shared" si="40"/>
        <v>19287801.122483093</v>
      </c>
      <c r="R283" s="66">
        <f t="shared" si="41"/>
        <v>31446640.196893081</v>
      </c>
      <c r="S283" s="66">
        <f t="shared" si="42"/>
        <v>93215381.39990072</v>
      </c>
      <c r="T283" s="66">
        <f t="shared" si="43"/>
        <v>27414935.599314041</v>
      </c>
    </row>
    <row r="284" spans="1:20">
      <c r="A284" s="33"/>
      <c r="B284" s="33">
        <v>2014</v>
      </c>
      <c r="C284" s="66">
        <f t="shared" ref="C284" si="44">C141*L214</f>
        <v>19951124.114685215</v>
      </c>
      <c r="D284" s="66">
        <f t="shared" ref="D284" si="45">O214*D141</f>
        <v>4909839.6633309415</v>
      </c>
      <c r="E284" s="66">
        <f t="shared" ref="E284" si="46">O214*E141</f>
        <v>11552835.316503407</v>
      </c>
      <c r="F284" s="66">
        <f t="shared" ref="F284" si="47">F141*L214</f>
        <v>221102505.83554143</v>
      </c>
      <c r="G284" s="66">
        <f t="shared" ref="G284" si="48">P214*G141</f>
        <v>6325325.4818764171</v>
      </c>
      <c r="H284" s="66">
        <f t="shared" ref="H284" si="49">P214*H141</f>
        <v>-4591008.9721021969</v>
      </c>
      <c r="I284" s="66">
        <f t="shared" ref="I284" si="50">Q214*I141</f>
        <v>5329651.0529426672</v>
      </c>
      <c r="J284" s="66">
        <f t="shared" ref="J284" si="51">Q214*J141</f>
        <v>21037087.288313385</v>
      </c>
      <c r="K284" s="66">
        <f t="shared" ref="K284" si="52">R214*K141</f>
        <v>57876555.726174571</v>
      </c>
      <c r="L284" s="66">
        <f t="shared" ref="L284" si="53">R214*L141</f>
        <v>-104239107.41303535</v>
      </c>
      <c r="M284" s="66">
        <f t="shared" ref="M284" si="54">S214*M141</f>
        <v>-621911.15365317406</v>
      </c>
      <c r="N284" s="66">
        <f t="shared" ref="N284" si="55">S214*N141</f>
        <v>-57323756.343714267</v>
      </c>
      <c r="O284" s="66">
        <f t="shared" ref="O284" si="56">T214*O141</f>
        <v>-31450.546090994208</v>
      </c>
      <c r="P284" s="66">
        <f t="shared" ref="P284" si="57">T214*P141</f>
        <v>-971428.19414953061</v>
      </c>
      <c r="Q284" s="66">
        <f t="shared" ref="Q284" si="58">U214*Q141</f>
        <v>19903549.134199366</v>
      </c>
      <c r="R284" s="66">
        <f t="shared" ref="R284" si="59">U214*R141</f>
        <v>31731490.17008866</v>
      </c>
      <c r="S284" s="66">
        <f t="shared" ref="S284" si="60">S141*L214</f>
        <v>290272168.01922983</v>
      </c>
      <c r="T284" s="66">
        <f t="shared" ref="T284" si="61">T141*L214</f>
        <v>26952082.136018973</v>
      </c>
    </row>
    <row r="289" spans="1:8">
      <c r="A289" s="40" t="s">
        <v>186</v>
      </c>
      <c r="B289" s="33" t="s">
        <v>0</v>
      </c>
      <c r="C289" s="67" t="s">
        <v>44</v>
      </c>
      <c r="D289" s="67" t="s">
        <v>40</v>
      </c>
      <c r="E289" s="67" t="s">
        <v>41</v>
      </c>
      <c r="F289" s="67" t="s">
        <v>47</v>
      </c>
      <c r="G289" s="67" t="s">
        <v>42</v>
      </c>
      <c r="H289" s="67" t="s">
        <v>43</v>
      </c>
    </row>
    <row r="290" spans="1:8">
      <c r="B290" s="33">
        <v>1950</v>
      </c>
      <c r="C290"/>
      <c r="D290"/>
      <c r="E290"/>
      <c r="F290"/>
      <c r="G290"/>
      <c r="H290"/>
    </row>
    <row r="291" spans="1:8">
      <c r="B291" s="33">
        <v>1951</v>
      </c>
      <c r="C291" s="40">
        <v>8872679287.7310677</v>
      </c>
      <c r="D291" s="40">
        <v>-93006664.235098541</v>
      </c>
      <c r="E291" s="40">
        <v>145178132.19855812</v>
      </c>
      <c r="F291" s="40">
        <v>-458984312.27946919</v>
      </c>
      <c r="G291" s="40">
        <v>309538679.48585451</v>
      </c>
      <c r="H291" s="40">
        <v>63823382.964112267</v>
      </c>
    </row>
    <row r="292" spans="1:8">
      <c r="B292" s="33">
        <v>1952</v>
      </c>
      <c r="C292" s="40">
        <v>-16300152180.762623</v>
      </c>
      <c r="D292" s="40">
        <v>-99512857.929351032</v>
      </c>
      <c r="E292" s="40">
        <v>144846066.64855105</v>
      </c>
      <c r="F292" s="40">
        <v>2690603352.433816</v>
      </c>
      <c r="G292" s="40">
        <v>-25357105.313753273</v>
      </c>
      <c r="H292" s="40">
        <v>67580269.502818882</v>
      </c>
    </row>
    <row r="293" spans="1:8">
      <c r="B293" s="33">
        <v>1953</v>
      </c>
      <c r="C293" s="40">
        <v>-21817464315.574013</v>
      </c>
      <c r="D293" s="40">
        <v>-105747776.49951284</v>
      </c>
      <c r="E293" s="40">
        <v>145912741.30840147</v>
      </c>
      <c r="F293" s="40">
        <v>3704475646.4072175</v>
      </c>
      <c r="G293" s="40">
        <v>599984478.91432548</v>
      </c>
      <c r="H293" s="40">
        <v>71380476.316404074</v>
      </c>
    </row>
    <row r="294" spans="1:8">
      <c r="B294" s="33">
        <v>1954</v>
      </c>
      <c r="C294" s="40">
        <v>-3733644473.8610029</v>
      </c>
      <c r="D294" s="40">
        <v>-114358671.67799798</v>
      </c>
      <c r="E294" s="40">
        <v>149522981.31345326</v>
      </c>
      <c r="F294" s="40">
        <v>1060697840.4519495</v>
      </c>
      <c r="G294" s="40">
        <v>582044845.16479766</v>
      </c>
      <c r="H294" s="40">
        <v>77020436.823479652</v>
      </c>
    </row>
    <row r="295" spans="1:8">
      <c r="B295" s="33">
        <v>1955</v>
      </c>
      <c r="C295" s="40">
        <v>15550906660.553196</v>
      </c>
      <c r="D295" s="40">
        <v>-120882900.903245</v>
      </c>
      <c r="E295" s="40">
        <v>150266069.89125088</v>
      </c>
      <c r="F295" s="40">
        <v>-2136583497.867553</v>
      </c>
      <c r="G295" s="40">
        <v>636252190.40673482</v>
      </c>
      <c r="H295" s="40">
        <v>81518861.675980955</v>
      </c>
    </row>
    <row r="296" spans="1:8">
      <c r="B296" s="33">
        <v>1956</v>
      </c>
      <c r="C296" s="40">
        <v>11753848998.257641</v>
      </c>
      <c r="D296" s="40">
        <v>-125226263.57115063</v>
      </c>
      <c r="E296" s="40">
        <v>148624429.96916881</v>
      </c>
      <c r="F296" s="40">
        <v>-1651693483.5482426</v>
      </c>
      <c r="G296" s="40">
        <v>610910603.04306793</v>
      </c>
      <c r="H296" s="40">
        <v>84844284.967956021</v>
      </c>
    </row>
    <row r="297" spans="1:8">
      <c r="B297" s="33">
        <v>1957</v>
      </c>
      <c r="C297" s="40">
        <v>-6940822669.2807913</v>
      </c>
      <c r="D297" s="40">
        <v>-122893680.109053</v>
      </c>
      <c r="E297" s="40">
        <v>139386145.72956309</v>
      </c>
      <c r="F297" s="40">
        <v>-551234196.27305925</v>
      </c>
      <c r="G297" s="40">
        <v>485516602.72234404</v>
      </c>
      <c r="H297" s="40">
        <v>83948910.327852055</v>
      </c>
    </row>
    <row r="298" spans="1:8">
      <c r="B298" s="33">
        <v>1958</v>
      </c>
      <c r="C298" s="40">
        <v>10511831212.511194</v>
      </c>
      <c r="D298" s="40">
        <v>-116770620.23608561</v>
      </c>
      <c r="E298" s="40">
        <v>127423676.08586147</v>
      </c>
      <c r="F298" s="40">
        <v>-2180311173.119915</v>
      </c>
      <c r="G298" s="40">
        <v>303549326.90840626</v>
      </c>
      <c r="H298" s="40">
        <v>80692323.740159944</v>
      </c>
    </row>
    <row r="299" spans="1:8">
      <c r="B299" s="33">
        <v>1959</v>
      </c>
      <c r="C299" s="40">
        <v>11694606754.480127</v>
      </c>
      <c r="D299" s="40">
        <v>-120858028.88723314</v>
      </c>
      <c r="E299" s="40">
        <v>127538436.93039158</v>
      </c>
      <c r="F299" s="40">
        <v>-256591962.48178595</v>
      </c>
      <c r="G299" s="40">
        <v>752791852.84174109</v>
      </c>
      <c r="H299" s="40">
        <v>84782895.16031161</v>
      </c>
    </row>
    <row r="300" spans="1:8">
      <c r="B300" s="33">
        <v>1960</v>
      </c>
      <c r="C300" s="40">
        <v>1241217036.511358</v>
      </c>
      <c r="D300" s="40">
        <v>-130997218.52108049</v>
      </c>
      <c r="E300" s="40">
        <v>133568076.18057336</v>
      </c>
      <c r="F300" s="40">
        <v>125906652.80682097</v>
      </c>
      <c r="G300" s="40">
        <v>1339239252.8211536</v>
      </c>
      <c r="H300" s="40">
        <v>93649428.158796951</v>
      </c>
    </row>
    <row r="301" spans="1:8">
      <c r="B301" s="33">
        <v>1961</v>
      </c>
      <c r="C301" s="40">
        <v>16852621531.385311</v>
      </c>
      <c r="D301" s="40">
        <v>-140014671.17374277</v>
      </c>
      <c r="E301" s="40">
        <v>138543076.42255852</v>
      </c>
      <c r="F301" s="40">
        <v>-894115652.04235637</v>
      </c>
      <c r="G301" s="40">
        <v>664829066.79950595</v>
      </c>
      <c r="H301" s="40">
        <v>102400974.39403346</v>
      </c>
    </row>
    <row r="302" spans="1:8">
      <c r="B302" s="33">
        <v>1962</v>
      </c>
      <c r="C302" s="40">
        <v>-5137927454.1752138</v>
      </c>
      <c r="D302" s="40">
        <v>-142489627.56736755</v>
      </c>
      <c r="E302" s="40">
        <v>136984927.73767442</v>
      </c>
      <c r="F302" s="40">
        <v>574094487.85925293</v>
      </c>
      <c r="G302" s="40">
        <v>-13364705.411168322</v>
      </c>
      <c r="H302" s="40">
        <v>107060591.57465018</v>
      </c>
    </row>
    <row r="303" spans="1:8">
      <c r="B303" s="33">
        <v>1963</v>
      </c>
      <c r="C303" s="40">
        <v>-1193485110.4869027</v>
      </c>
      <c r="D303" s="40">
        <v>-134904138.04441112</v>
      </c>
      <c r="E303" s="40">
        <v>126628818.47561142</v>
      </c>
      <c r="F303" s="40">
        <v>-1748294520.9338305</v>
      </c>
      <c r="G303" s="40">
        <v>1026038922.4233905</v>
      </c>
      <c r="H303" s="40">
        <v>104590982.2254927</v>
      </c>
    </row>
    <row r="304" spans="1:8">
      <c r="B304" s="33">
        <v>1964</v>
      </c>
      <c r="C304" s="40">
        <v>-3042916824.1524448</v>
      </c>
      <c r="D304" s="40">
        <v>-140591356.61170006</v>
      </c>
      <c r="E304" s="40">
        <v>129885699.98398384</v>
      </c>
      <c r="F304" s="40">
        <v>3958371181.821928</v>
      </c>
      <c r="G304" s="40">
        <v>1252643693.7297411</v>
      </c>
      <c r="H304" s="40">
        <v>113003128.1476604</v>
      </c>
    </row>
    <row r="305" spans="2:8">
      <c r="B305" s="33">
        <v>1965</v>
      </c>
      <c r="C305" s="40">
        <v>6390656719.3931313</v>
      </c>
      <c r="D305" s="40">
        <v>-152566386.35727638</v>
      </c>
      <c r="E305" s="40">
        <v>138455793.95263442</v>
      </c>
      <c r="F305" s="40">
        <v>-19614792.443192959</v>
      </c>
      <c r="G305" s="40">
        <v>782142019.37971807</v>
      </c>
      <c r="H305" s="40">
        <v>127824015.64600387</v>
      </c>
    </row>
    <row r="306" spans="2:8">
      <c r="B306" s="33">
        <v>1966</v>
      </c>
      <c r="C306" s="40">
        <v>-15513913554.839458</v>
      </c>
      <c r="D306" s="40">
        <v>-144259560.40522861</v>
      </c>
      <c r="E306" s="40">
        <v>129173703.31942542</v>
      </c>
      <c r="F306" s="40">
        <v>-605438425.61221492</v>
      </c>
      <c r="G306" s="40">
        <v>690107625.69644463</v>
      </c>
      <c r="H306" s="40">
        <v>126721697.76025699</v>
      </c>
    </row>
    <row r="307" spans="2:8">
      <c r="B307" s="33">
        <v>1967</v>
      </c>
      <c r="C307" s="40">
        <v>-1064907935.6248991</v>
      </c>
      <c r="D307" s="40">
        <v>-133375803.7306921</v>
      </c>
      <c r="E307" s="40">
        <v>118847211.3740954</v>
      </c>
      <c r="F307" s="40">
        <v>-96076695.486203432</v>
      </c>
      <c r="G307" s="40">
        <v>1011547375.9422609</v>
      </c>
      <c r="H307" s="40">
        <v>123638526.59581828</v>
      </c>
    </row>
    <row r="308" spans="2:8">
      <c r="B308" s="33">
        <v>1968</v>
      </c>
      <c r="C308" s="40">
        <v>-184748542.61831227</v>
      </c>
      <c r="D308" s="40">
        <v>-128577440.27861717</v>
      </c>
      <c r="E308" s="40">
        <v>114448650.68901521</v>
      </c>
      <c r="F308" s="40">
        <v>-550717708.10606873</v>
      </c>
      <c r="G308" s="40">
        <v>1227921052.3918684</v>
      </c>
      <c r="H308" s="40">
        <v>126726328.63371155</v>
      </c>
    </row>
    <row r="309" spans="2:8">
      <c r="B309" s="33">
        <v>1969</v>
      </c>
      <c r="C309" s="40">
        <v>14624931148.193953</v>
      </c>
      <c r="D309" s="40">
        <v>-117144335.25711015</v>
      </c>
      <c r="E309" s="40">
        <v>104681439.8185879</v>
      </c>
      <c r="F309" s="40">
        <v>-4652490560.6309061</v>
      </c>
      <c r="G309" s="40">
        <v>644909243.16409087</v>
      </c>
      <c r="H309" s="40">
        <v>123821813.48288277</v>
      </c>
    </row>
    <row r="310" spans="2:8">
      <c r="B310" s="33">
        <v>1970</v>
      </c>
      <c r="C310" s="40">
        <v>-2089150142.5428507</v>
      </c>
      <c r="D310" s="40">
        <v>-101047451.74772039</v>
      </c>
      <c r="E310" s="40">
        <v>91456048.753678381</v>
      </c>
      <c r="F310" s="40">
        <v>-2969944278.7303572</v>
      </c>
      <c r="G310" s="40">
        <v>1531399047.7725737</v>
      </c>
      <c r="H310" s="40">
        <v>115710922.86593327</v>
      </c>
    </row>
    <row r="311" spans="2:8">
      <c r="B311" s="33">
        <v>1971</v>
      </c>
      <c r="C311" s="40">
        <v>6340548054.344676</v>
      </c>
      <c r="D311" s="40">
        <v>-90922666.750747919</v>
      </c>
      <c r="E311" s="40">
        <v>84234285.222445577</v>
      </c>
      <c r="F311" s="40">
        <v>-603909059.69395661</v>
      </c>
      <c r="G311" s="40">
        <v>746326971.5844065</v>
      </c>
      <c r="H311" s="40">
        <v>114179836.09468675</v>
      </c>
    </row>
    <row r="312" spans="2:8">
      <c r="B312" s="33">
        <v>1972</v>
      </c>
      <c r="C312" s="40">
        <v>22076090976.795521</v>
      </c>
      <c r="D312" s="40">
        <v>-84734041.727467895</v>
      </c>
      <c r="E312" s="40">
        <v>81121072.282306835</v>
      </c>
      <c r="F312" s="40">
        <v>-3607304636.6257834</v>
      </c>
      <c r="G312" s="40">
        <v>1367956706.5809267</v>
      </c>
      <c r="H312" s="40">
        <v>118455614.77070296</v>
      </c>
    </row>
    <row r="313" spans="2:8">
      <c r="B313" s="33">
        <v>1973</v>
      </c>
      <c r="C313" s="40">
        <v>30355788844.262424</v>
      </c>
      <c r="D313" s="40">
        <v>-78269990.299269155</v>
      </c>
      <c r="E313" s="40">
        <v>78609458.649094433</v>
      </c>
      <c r="F313" s="40">
        <v>-4475908503.6602058</v>
      </c>
      <c r="G313" s="40">
        <v>1855519473.3829432</v>
      </c>
      <c r="H313" s="40">
        <v>124149749.56034505</v>
      </c>
    </row>
    <row r="314" spans="2:8">
      <c r="B314" s="33">
        <v>1974</v>
      </c>
      <c r="C314" s="40">
        <v>-2184235887.9195337</v>
      </c>
      <c r="D314" s="40">
        <v>-65954054.864488512</v>
      </c>
      <c r="E314" s="40">
        <v>70657541.274819225</v>
      </c>
      <c r="F314" s="40">
        <v>-2038533464.9494374</v>
      </c>
      <c r="G314" s="40">
        <v>-473341181.61245441</v>
      </c>
      <c r="H314" s="40">
        <v>121707399.87982182</v>
      </c>
    </row>
    <row r="315" spans="2:8">
      <c r="B315" s="33">
        <v>1975</v>
      </c>
      <c r="C315" s="40">
        <v>-36615559546.99807</v>
      </c>
      <c r="D315" s="40">
        <v>-50133107.133904964</v>
      </c>
      <c r="E315" s="40">
        <v>59117556.762431204</v>
      </c>
      <c r="F315" s="40">
        <v>3305757909.1615024</v>
      </c>
      <c r="G315" s="40">
        <v>-29578823.943404268</v>
      </c>
      <c r="H315" s="40">
        <v>111463898.78625751</v>
      </c>
    </row>
    <row r="316" spans="2:8">
      <c r="B316" s="33">
        <v>1976</v>
      </c>
      <c r="C316" s="40">
        <v>-14728680809.295193</v>
      </c>
      <c r="D316" s="40">
        <v>-36470589.742861152</v>
      </c>
      <c r="E316" s="40">
        <v>49451607.599352293</v>
      </c>
      <c r="F316" s="40">
        <v>-197851623.63367686</v>
      </c>
      <c r="G316" s="40">
        <v>274970842.54134911</v>
      </c>
      <c r="H316" s="40">
        <v>102941769.61259598</v>
      </c>
    </row>
    <row r="317" spans="2:8">
      <c r="B317" s="33">
        <v>1977</v>
      </c>
      <c r="C317" s="40">
        <v>-4490578707.3807583</v>
      </c>
      <c r="D317" s="40">
        <v>-24740873.724198624</v>
      </c>
      <c r="E317" s="40">
        <v>41735097.85924124</v>
      </c>
      <c r="F317" s="40">
        <v>-277888017.3721807</v>
      </c>
      <c r="G317" s="40">
        <v>23191105.740322009</v>
      </c>
      <c r="H317" s="40">
        <v>96791952.082607046</v>
      </c>
    </row>
    <row r="318" spans="2:8">
      <c r="B318" s="33">
        <v>1978</v>
      </c>
      <c r="C318" s="40">
        <v>16564896131.200655</v>
      </c>
      <c r="D318" s="40">
        <v>-14771499.764941365</v>
      </c>
      <c r="E318" s="40">
        <v>36674193.007159844</v>
      </c>
      <c r="F318" s="40">
        <v>-3605318170.6129708</v>
      </c>
      <c r="G318" s="40">
        <v>1693684867.7679229</v>
      </c>
      <c r="H318" s="40">
        <v>95938216.020733342</v>
      </c>
    </row>
    <row r="319" spans="2:8">
      <c r="B319" s="33">
        <v>1979</v>
      </c>
      <c r="C319" s="40">
        <v>27919167453.546989</v>
      </c>
      <c r="D319" s="40">
        <v>-4877780.4521216974</v>
      </c>
      <c r="E319" s="40">
        <v>32727686.454360537</v>
      </c>
      <c r="F319" s="40">
        <v>-4249741447.1348577</v>
      </c>
      <c r="G319" s="40">
        <v>863094309.99011552</v>
      </c>
      <c r="H319" s="40">
        <v>98283876.936150044</v>
      </c>
    </row>
    <row r="320" spans="2:8">
      <c r="B320" s="33">
        <v>1980</v>
      </c>
      <c r="C320" s="40">
        <v>-3101333653.1155705</v>
      </c>
      <c r="D320" s="40">
        <v>5562411.0610444425</v>
      </c>
      <c r="E320" s="40">
        <v>27555166.452124495</v>
      </c>
      <c r="F320" s="40">
        <v>-386660744.45425951</v>
      </c>
      <c r="G320" s="40">
        <v>-278236080.98373526</v>
      </c>
      <c r="H320" s="40">
        <v>97336276.304334626</v>
      </c>
    </row>
    <row r="321" spans="2:8">
      <c r="B321" s="33">
        <v>1981</v>
      </c>
      <c r="C321" s="40">
        <v>5611971736.1650085</v>
      </c>
      <c r="D321" s="40">
        <v>14705062.539356859</v>
      </c>
      <c r="E321" s="40">
        <v>20610338.476890977</v>
      </c>
      <c r="F321" s="40">
        <v>-3858618477.2606339</v>
      </c>
      <c r="G321" s="40">
        <v>-34791366.280342035</v>
      </c>
      <c r="H321" s="40">
        <v>88507974.727590665</v>
      </c>
    </row>
    <row r="322" spans="2:8">
      <c r="B322" s="33">
        <v>1982</v>
      </c>
      <c r="C322" s="40">
        <v>21711695649.813972</v>
      </c>
      <c r="D322" s="40">
        <v>23215600.958430614</v>
      </c>
      <c r="E322" s="40">
        <v>15406611.911825631</v>
      </c>
      <c r="F322" s="40">
        <v>-2531169151.7360635</v>
      </c>
      <c r="G322" s="40">
        <v>89163686.882896379</v>
      </c>
      <c r="H322" s="40">
        <v>83700332.571099296</v>
      </c>
    </row>
    <row r="323" spans="2:8">
      <c r="B323" s="33">
        <v>1983</v>
      </c>
      <c r="C323" s="40">
        <v>-11783902145.173779</v>
      </c>
      <c r="D323" s="40">
        <v>34145182.945883423</v>
      </c>
      <c r="E323" s="40">
        <v>11700621.242818758</v>
      </c>
      <c r="F323" s="40">
        <v>1707984879.7665806</v>
      </c>
      <c r="G323" s="40">
        <v>1060995646.4697976</v>
      </c>
      <c r="H323" s="40">
        <v>87505711.532731101</v>
      </c>
    </row>
    <row r="324" spans="2:8">
      <c r="B324" s="33">
        <v>1984</v>
      </c>
      <c r="C324" s="40">
        <v>-5206475135.2031822</v>
      </c>
      <c r="D324" s="40">
        <v>45596254.273145534</v>
      </c>
      <c r="E324" s="40">
        <v>7443398.9050180241</v>
      </c>
      <c r="F324" s="40">
        <v>503607327.85302645</v>
      </c>
      <c r="G324" s="40">
        <v>429924535.1916706</v>
      </c>
      <c r="H324" s="40">
        <v>90385063.929734126</v>
      </c>
    </row>
    <row r="325" spans="2:8">
      <c r="B325" s="33">
        <v>1985</v>
      </c>
      <c r="C325" s="40">
        <v>9341194462.3217392</v>
      </c>
      <c r="D325" s="40">
        <v>56096904.041912399</v>
      </c>
      <c r="E325" s="40">
        <v>2746233.0756230801</v>
      </c>
      <c r="F325" s="40">
        <v>-2295113509.8967333</v>
      </c>
      <c r="G325" s="40">
        <v>706439398.17047358</v>
      </c>
      <c r="H325" s="40">
        <v>90484799.089923292</v>
      </c>
    </row>
    <row r="326" spans="2:8">
      <c r="B326" s="33">
        <v>1986</v>
      </c>
      <c r="C326" s="40">
        <v>-6552967034.5285654</v>
      </c>
      <c r="D326" s="40">
        <v>66618244.538578302</v>
      </c>
      <c r="E326" s="40">
        <v>-2023966.8462490067</v>
      </c>
      <c r="F326" s="40">
        <v>301527864.40894967</v>
      </c>
      <c r="G326" s="40">
        <v>754121632.86776924</v>
      </c>
      <c r="H326" s="40">
        <v>90460557.786318794</v>
      </c>
    </row>
    <row r="327" spans="2:8">
      <c r="B327" s="33">
        <v>1987</v>
      </c>
      <c r="C327" s="40">
        <v>6822367906.2516069</v>
      </c>
      <c r="D327" s="40">
        <v>81399157.397891849</v>
      </c>
      <c r="E327" s="40">
        <v>-7229084.6379281506</v>
      </c>
      <c r="F327" s="40">
        <v>-262211527.12472188</v>
      </c>
      <c r="G327" s="40">
        <v>1450460127.2839386</v>
      </c>
      <c r="H327" s="40">
        <v>95352707.434099972</v>
      </c>
    </row>
    <row r="328" spans="2:8">
      <c r="B328" s="33">
        <v>1988</v>
      </c>
      <c r="C328" s="40">
        <v>30676803474.528511</v>
      </c>
      <c r="D328" s="40">
        <v>109121419.00942041</v>
      </c>
      <c r="E328" s="40">
        <v>-14634798.853561476</v>
      </c>
      <c r="F328" s="40">
        <v>46637104.180318542</v>
      </c>
      <c r="G328" s="40">
        <v>1754824809.7080684</v>
      </c>
      <c r="H328" s="40">
        <v>112339023.73027967</v>
      </c>
    </row>
    <row r="329" spans="2:8">
      <c r="B329" s="33">
        <v>1989</v>
      </c>
      <c r="C329" s="40">
        <v>41833919159.412682</v>
      </c>
      <c r="D329" s="40">
        <v>141222951.16673964</v>
      </c>
      <c r="E329" s="40">
        <v>-24326297.528090745</v>
      </c>
      <c r="F329" s="40">
        <v>-4946135064.7952299</v>
      </c>
      <c r="G329" s="40">
        <v>876754253.44859254</v>
      </c>
      <c r="H329" s="40">
        <v>129699474.99194331</v>
      </c>
    </row>
    <row r="330" spans="2:8">
      <c r="B330" s="33">
        <v>1990</v>
      </c>
      <c r="C330" s="40">
        <v>-22988504563.898228</v>
      </c>
      <c r="D330" s="40">
        <v>146316602.61020076</v>
      </c>
      <c r="E330" s="40">
        <v>-29938513.87172325</v>
      </c>
      <c r="F330" s="40">
        <v>-2680045567.9830565</v>
      </c>
      <c r="G330" s="40">
        <v>-142514770.35262567</v>
      </c>
      <c r="H330" s="40">
        <v>121315697.6205247</v>
      </c>
    </row>
    <row r="331" spans="2:8">
      <c r="B331" s="33">
        <v>1991</v>
      </c>
      <c r="C331" s="40">
        <v>-25998496409.897411</v>
      </c>
      <c r="D331" s="40">
        <v>130816485.56793094</v>
      </c>
      <c r="E331" s="40">
        <v>-30292789.907412425</v>
      </c>
      <c r="F331" s="40">
        <v>-1271030796.4240277</v>
      </c>
      <c r="G331" s="40">
        <v>-260156778.54291677</v>
      </c>
      <c r="H331" s="40">
        <v>98860740.628685653</v>
      </c>
    </row>
    <row r="332" spans="2:8">
      <c r="B332" s="33">
        <v>1992</v>
      </c>
      <c r="C332" s="40">
        <v>2498933194.9079022</v>
      </c>
      <c r="D332" s="40">
        <v>124476230.54437654</v>
      </c>
      <c r="E332" s="40">
        <v>-31730741.467551135</v>
      </c>
      <c r="F332" s="40">
        <v>-1570746307.8307099</v>
      </c>
      <c r="G332" s="40">
        <v>-70087950.622346073</v>
      </c>
      <c r="H332" s="40">
        <v>86442971.211725309</v>
      </c>
    </row>
    <row r="333" spans="2:8">
      <c r="B333" s="33">
        <v>1993</v>
      </c>
      <c r="C333" s="40">
        <v>-7566002382.487442</v>
      </c>
      <c r="D333" s="40">
        <v>129234849.28474312</v>
      </c>
      <c r="E333" s="40">
        <v>-35740779.338194244</v>
      </c>
      <c r="F333" s="40">
        <v>-249667848.2309806</v>
      </c>
      <c r="G333" s="40">
        <v>737737326.22823787</v>
      </c>
      <c r="H333" s="40">
        <v>83071945.881927282</v>
      </c>
    </row>
    <row r="334" spans="2:8">
      <c r="B334" s="33">
        <v>1994</v>
      </c>
      <c r="C334" s="40">
        <v>10851175134.057333</v>
      </c>
      <c r="D334" s="40">
        <v>145426796.40370274</v>
      </c>
      <c r="E334" s="40">
        <v>-43089392.234295793</v>
      </c>
      <c r="F334" s="40">
        <v>398724453.39093512</v>
      </c>
      <c r="G334" s="40">
        <v>496955650.65110147</v>
      </c>
      <c r="H334" s="40">
        <v>87058181.334894598</v>
      </c>
    </row>
    <row r="335" spans="2:8">
      <c r="B335" s="33">
        <v>1995</v>
      </c>
      <c r="C335" s="40">
        <v>-15044225035.398745</v>
      </c>
      <c r="D335" s="40">
        <v>158130628.95177978</v>
      </c>
      <c r="E335" s="40">
        <v>-49964944.890692279</v>
      </c>
      <c r="F335" s="40">
        <v>56121801.943765156</v>
      </c>
      <c r="G335" s="40">
        <v>213578255.41183302</v>
      </c>
      <c r="H335" s="40">
        <v>88665773.073483065</v>
      </c>
    </row>
    <row r="336" spans="2:8">
      <c r="B336" s="33">
        <v>1996</v>
      </c>
      <c r="C336" s="40">
        <v>-20764796129.695747</v>
      </c>
      <c r="D336" s="40">
        <v>146065515.2277281</v>
      </c>
      <c r="E336" s="40">
        <v>-48880741.346796326</v>
      </c>
      <c r="F336" s="40">
        <v>-1907662515.9913139</v>
      </c>
      <c r="G336" s="40">
        <v>804983624.54625487</v>
      </c>
      <c r="H336" s="40">
        <v>77079714.558620021</v>
      </c>
    </row>
    <row r="337" spans="2:8">
      <c r="B337" s="33">
        <v>1997</v>
      </c>
      <c r="C337" s="40">
        <v>-210133645.48278758</v>
      </c>
      <c r="D337" s="40">
        <v>139518315.95702159</v>
      </c>
      <c r="E337" s="40">
        <v>-49093441.656479478</v>
      </c>
      <c r="F337" s="40">
        <v>1712069769.7508276</v>
      </c>
      <c r="G337" s="40">
        <v>-1734291599.8505199</v>
      </c>
      <c r="H337" s="40">
        <v>69577080.358980685</v>
      </c>
    </row>
    <row r="338" spans="2:8">
      <c r="B338" s="33">
        <v>1998</v>
      </c>
      <c r="C338" s="40">
        <v>3616276600.1686034</v>
      </c>
      <c r="D338" s="40">
        <v>146005532.53784579</v>
      </c>
      <c r="E338" s="40">
        <v>-53951171.712665796</v>
      </c>
      <c r="F338" s="40">
        <v>-1619165187.4412293</v>
      </c>
      <c r="G338" s="40">
        <v>724853811.88351917</v>
      </c>
      <c r="H338" s="40">
        <v>69090309.709449992</v>
      </c>
    </row>
    <row r="339" spans="2:8">
      <c r="B339" s="33">
        <v>1999</v>
      </c>
      <c r="C339" s="40">
        <v>2766068716.470921</v>
      </c>
      <c r="D339" s="40">
        <v>153023516.39990148</v>
      </c>
      <c r="E339" s="40">
        <v>-59211355.665211782</v>
      </c>
      <c r="F339" s="40">
        <v>-552984811.75303721</v>
      </c>
      <c r="G339" s="40">
        <v>279898680.1528517</v>
      </c>
      <c r="H339" s="40">
        <v>68953165.511014134</v>
      </c>
    </row>
    <row r="340" spans="2:8">
      <c r="B340" s="33">
        <v>2000</v>
      </c>
      <c r="C340" s="40">
        <v>-22151785935.317085</v>
      </c>
      <c r="D340" s="40">
        <v>143170111.07667559</v>
      </c>
      <c r="E340" s="40">
        <v>-58028882.839583442</v>
      </c>
      <c r="F340" s="40">
        <v>-2268402215.8808527</v>
      </c>
      <c r="G340" s="40">
        <v>1528418065.4206727</v>
      </c>
      <c r="H340" s="40">
        <v>61641875.16307801</v>
      </c>
    </row>
    <row r="341" spans="2:8">
      <c r="B341" s="33">
        <v>2001</v>
      </c>
      <c r="C341" s="40">
        <v>3018360770.4086804</v>
      </c>
      <c r="D341" s="40">
        <v>131500123.78530797</v>
      </c>
      <c r="E341" s="40">
        <v>-55548489.625817269</v>
      </c>
      <c r="F341" s="40">
        <v>-826598035.79567969</v>
      </c>
      <c r="G341" s="40">
        <v>180898384.04011893</v>
      </c>
      <c r="H341" s="40">
        <v>54245431.141566657</v>
      </c>
    </row>
    <row r="342" spans="2:8">
      <c r="B342" s="33">
        <v>2002</v>
      </c>
      <c r="C342" s="40">
        <v>-2211640313.2614241</v>
      </c>
      <c r="D342" s="40">
        <v>138535281.87979671</v>
      </c>
      <c r="E342" s="40">
        <v>-61014261.131858423</v>
      </c>
      <c r="F342" s="40">
        <v>-869896062.07961535</v>
      </c>
      <c r="G342" s="40">
        <v>1593861575.1908448</v>
      </c>
      <c r="H342" s="40">
        <v>54910044.893245973</v>
      </c>
    </row>
    <row r="343" spans="2:8">
      <c r="B343" s="33">
        <v>2003</v>
      </c>
      <c r="C343" s="40">
        <v>-3568089389.3158078</v>
      </c>
      <c r="D343" s="40">
        <v>147641111.59901148</v>
      </c>
      <c r="E343" s="40">
        <v>-67775896.453689188</v>
      </c>
      <c r="F343" s="40">
        <v>464112922.11419463</v>
      </c>
      <c r="G343" s="40">
        <v>237493409.25192207</v>
      </c>
      <c r="H343" s="40">
        <v>56373221.665756501</v>
      </c>
    </row>
    <row r="344" spans="2:8">
      <c r="B344" s="33">
        <v>2004</v>
      </c>
      <c r="C344" s="40">
        <v>-4967471229.3694105</v>
      </c>
      <c r="D344" s="40">
        <v>155992594.49175975</v>
      </c>
      <c r="E344" s="40">
        <v>-74589962.904614404</v>
      </c>
      <c r="F344" s="40">
        <v>821852133.16561985</v>
      </c>
      <c r="G344" s="40">
        <v>129117883.14611603</v>
      </c>
      <c r="H344" s="40">
        <v>57513382.5399445</v>
      </c>
    </row>
    <row r="345" spans="2:8">
      <c r="B345" s="33">
        <v>2005</v>
      </c>
      <c r="C345" s="40">
        <v>-6989827466.2694902</v>
      </c>
      <c r="D345" s="40">
        <v>160451183.5283815</v>
      </c>
      <c r="E345" s="40">
        <v>-79923086.854031146</v>
      </c>
      <c r="F345" s="40">
        <v>-614622375.40532315</v>
      </c>
      <c r="G345" s="40">
        <v>1072248574.8465962</v>
      </c>
      <c r="H345" s="40">
        <v>57249830.730614685</v>
      </c>
    </row>
    <row r="346" spans="2:8">
      <c r="B346" s="33">
        <v>2006</v>
      </c>
      <c r="C346" s="40">
        <v>577518524.98928416</v>
      </c>
      <c r="D346" s="40">
        <v>164227356.53318763</v>
      </c>
      <c r="E346" s="40">
        <v>-85131763.910893753</v>
      </c>
      <c r="F346" s="40">
        <v>-491168168.37549078</v>
      </c>
      <c r="G346" s="40">
        <v>564998712.64452505</v>
      </c>
      <c r="H346" s="40">
        <v>56823011.408522002</v>
      </c>
    </row>
    <row r="347" spans="2:8">
      <c r="B347" s="33">
        <v>2007</v>
      </c>
      <c r="C347" s="40">
        <v>205886080.55499679</v>
      </c>
      <c r="D347" s="40">
        <v>178900080.93138343</v>
      </c>
      <c r="E347" s="40">
        <v>-96468127.276054516</v>
      </c>
      <c r="F347" s="40">
        <v>1021598160.3420343</v>
      </c>
      <c r="G347" s="40">
        <v>406063906.65548176</v>
      </c>
      <c r="H347" s="40">
        <v>60141398.184787109</v>
      </c>
    </row>
    <row r="348" spans="2:8">
      <c r="B348" s="33">
        <v>2008</v>
      </c>
      <c r="C348" s="40">
        <v>2196246762.2839403</v>
      </c>
      <c r="D348" s="40">
        <v>178587679.59167045</v>
      </c>
      <c r="E348" s="40">
        <v>-100486869.02062508</v>
      </c>
      <c r="F348" s="40">
        <v>-1266972256.8274119</v>
      </c>
      <c r="G348" s="40">
        <v>-1531217496.4713469</v>
      </c>
      <c r="H348" s="40">
        <v>58441728.37952058</v>
      </c>
    </row>
    <row r="349" spans="2:8">
      <c r="B349" s="33">
        <v>2009</v>
      </c>
      <c r="C349" s="40">
        <v>-5874425809.3112364</v>
      </c>
      <c r="D349" s="40">
        <v>150977434.76208046</v>
      </c>
      <c r="E349" s="40">
        <v>-88527761.661702514</v>
      </c>
      <c r="F349" s="40">
        <v>-389005062.71852928</v>
      </c>
      <c r="G349" s="40">
        <v>-1827600342.8923652</v>
      </c>
      <c r="H349" s="40">
        <v>48173813.88737002</v>
      </c>
    </row>
    <row r="350" spans="2:8">
      <c r="B350" s="33">
        <v>2010</v>
      </c>
      <c r="C350" s="40">
        <v>11539727478.626457</v>
      </c>
      <c r="D350" s="40">
        <v>136456222.93145198</v>
      </c>
      <c r="E350" s="40">
        <v>-83124823.807257652</v>
      </c>
      <c r="F350" s="40">
        <v>-1806895733.5321302</v>
      </c>
      <c r="G350" s="40">
        <v>-28005713.692425042</v>
      </c>
      <c r="H350" s="40">
        <v>42520276.681415349</v>
      </c>
    </row>
    <row r="351" spans="2:8">
      <c r="B351" s="33">
        <v>2011</v>
      </c>
      <c r="C351" s="40">
        <v>-16734246603.27643</v>
      </c>
      <c r="D351" s="40">
        <v>128060583.60701664</v>
      </c>
      <c r="E351" s="40">
        <v>-81414513.760507345</v>
      </c>
      <c r="F351" s="40">
        <v>622134337.45062101</v>
      </c>
      <c r="G351" s="40">
        <v>31000109.083206508</v>
      </c>
      <c r="H351" s="40">
        <v>39030860.325208701</v>
      </c>
    </row>
    <row r="352" spans="2:8">
      <c r="B352" s="33">
        <v>2012</v>
      </c>
      <c r="C352" s="40">
        <v>13095155098.272064</v>
      </c>
      <c r="D352" s="40">
        <v>132667256.85375744</v>
      </c>
      <c r="E352" s="40">
        <v>-87414190.065178096</v>
      </c>
      <c r="F352" s="40">
        <v>242931608.7443386</v>
      </c>
      <c r="G352" s="40">
        <v>-136829019.73176697</v>
      </c>
      <c r="H352" s="40">
        <v>39604711.758530401</v>
      </c>
    </row>
    <row r="353" spans="2:8">
      <c r="B353" s="33">
        <v>2013</v>
      </c>
      <c r="C353" s="40">
        <v>12206214224.786901</v>
      </c>
      <c r="D353" s="40">
        <v>155198488.77521288</v>
      </c>
      <c r="E353" s="40">
        <v>-106697157.7817729</v>
      </c>
      <c r="F353" s="40">
        <v>-870822816.19140148</v>
      </c>
      <c r="G353" s="40">
        <v>154512657.95860958</v>
      </c>
      <c r="H353" s="40">
        <v>45442656.604510032</v>
      </c>
    </row>
    <row r="354" spans="2:8">
      <c r="B354" s="33">
        <v>2014</v>
      </c>
      <c r="C354" s="40">
        <v>9501666131.921011</v>
      </c>
      <c r="D354" s="40">
        <v>179980541.58128157</v>
      </c>
      <c r="E354" s="40">
        <v>-128358439.17771444</v>
      </c>
      <c r="F354" s="40">
        <v>424524054.79172629</v>
      </c>
      <c r="G354" s="40">
        <v>557332072.26681876</v>
      </c>
      <c r="H354" s="40">
        <v>51748880.684206143</v>
      </c>
    </row>
    <row r="355" spans="2:8">
      <c r="B355" s="40" t="s">
        <v>215</v>
      </c>
      <c r="C355" s="40">
        <f>SUM(C290:C354)</f>
        <v>72068460878.594437</v>
      </c>
      <c r="D355" s="40">
        <f t="shared" ref="D355:H355" si="62">SUM(D290:D354)</f>
        <v>1342943655.1419339</v>
      </c>
      <c r="E355" s="40">
        <f t="shared" si="62"/>
        <v>1526550749.7303975</v>
      </c>
      <c r="F355" s="40">
        <f t="shared" si="62"/>
        <v>-47620406932.121223</v>
      </c>
      <c r="G355" s="40">
        <f t="shared" si="62"/>
        <v>31527374010.896755</v>
      </c>
      <c r="H355" s="40">
        <f t="shared" si="62"/>
        <v>5544401190.7438536</v>
      </c>
    </row>
  </sheetData>
  <mergeCells count="21">
    <mergeCell ref="Q217:R217"/>
    <mergeCell ref="D217:E217"/>
    <mergeCell ref="G217:H217"/>
    <mergeCell ref="I217:J217"/>
    <mergeCell ref="K217:L217"/>
    <mergeCell ref="M217:N217"/>
    <mergeCell ref="O217:P217"/>
    <mergeCell ref="Q1:R1"/>
    <mergeCell ref="D74:E74"/>
    <mergeCell ref="G74:H74"/>
    <mergeCell ref="I74:J74"/>
    <mergeCell ref="K74:L74"/>
    <mergeCell ref="M74:N74"/>
    <mergeCell ref="O74:P74"/>
    <mergeCell ref="Q74:R74"/>
    <mergeCell ref="D1:E1"/>
    <mergeCell ref="G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B35B-9291-4E63-87D1-5434F0A3CB30}">
  <dimension ref="A1:U355"/>
  <sheetViews>
    <sheetView zoomScale="55" zoomScaleNormal="55" workbookViewId="0"/>
  </sheetViews>
  <sheetFormatPr defaultColWidth="8.77734375" defaultRowHeight="15.6"/>
  <cols>
    <col min="1" max="1" width="8.77734375" style="26"/>
    <col min="2" max="2" width="8.77734375" style="26" bestFit="1" customWidth="1"/>
    <col min="3" max="3" width="11.77734375" style="26" bestFit="1" customWidth="1"/>
    <col min="4" max="7" width="12.44140625" style="26" bestFit="1" customWidth="1"/>
    <col min="8" max="8" width="12.77734375" style="26" bestFit="1" customWidth="1"/>
    <col min="9" max="9" width="12.44140625" style="26" bestFit="1" customWidth="1"/>
    <col min="10" max="10" width="12.77734375" style="26" bestFit="1" customWidth="1"/>
    <col min="11" max="11" width="11.77734375" style="26" bestFit="1" customWidth="1"/>
    <col min="12" max="12" width="12.77734375" style="26" bestFit="1" customWidth="1"/>
    <col min="13" max="13" width="10.5546875" style="26" bestFit="1" customWidth="1"/>
    <col min="14" max="14" width="11.5546875" style="26" bestFit="1" customWidth="1"/>
    <col min="15" max="16" width="11.77734375" style="26" bestFit="1" customWidth="1"/>
    <col min="17" max="17" width="12.44140625" style="26" bestFit="1" customWidth="1"/>
    <col min="18" max="18" width="11.77734375" style="26" bestFit="1" customWidth="1"/>
    <col min="19" max="19" width="12.44140625" style="26" bestFit="1" customWidth="1"/>
    <col min="20" max="20" width="12.77734375" style="26" bestFit="1" customWidth="1"/>
    <col min="21" max="21" width="11.77734375" style="26" bestFit="1" customWidth="1"/>
    <col min="22" max="16384" width="8.77734375" style="26"/>
  </cols>
  <sheetData>
    <row r="1" spans="1:20" ht="43.5" customHeight="1">
      <c r="A1" s="25" t="s">
        <v>13</v>
      </c>
      <c r="B1" s="25"/>
      <c r="C1" s="25"/>
      <c r="D1" s="79" t="s">
        <v>66</v>
      </c>
      <c r="E1" s="79"/>
      <c r="G1" s="79" t="s">
        <v>67</v>
      </c>
      <c r="H1" s="79"/>
      <c r="I1" s="79" t="s">
        <v>68</v>
      </c>
      <c r="J1" s="79"/>
      <c r="K1" s="79" t="s">
        <v>69</v>
      </c>
      <c r="L1" s="79"/>
      <c r="M1" s="79" t="s">
        <v>158</v>
      </c>
      <c r="N1" s="79"/>
      <c r="O1" s="79" t="s">
        <v>70</v>
      </c>
      <c r="P1" s="79"/>
      <c r="Q1" s="79" t="s">
        <v>71</v>
      </c>
      <c r="R1" s="79"/>
      <c r="S1" s="25"/>
      <c r="T1" s="25"/>
    </row>
    <row r="3" spans="1:20">
      <c r="A3" s="25"/>
      <c r="B3" s="25" t="s">
        <v>0</v>
      </c>
      <c r="C3" s="25" t="s">
        <v>178</v>
      </c>
      <c r="D3" s="25" t="s">
        <v>1</v>
      </c>
      <c r="E3" s="25" t="s">
        <v>2</v>
      </c>
      <c r="F3" s="25" t="s">
        <v>179</v>
      </c>
      <c r="G3" s="25" t="s">
        <v>1</v>
      </c>
      <c r="H3" s="25" t="s">
        <v>2</v>
      </c>
      <c r="I3" s="25" t="s">
        <v>1</v>
      </c>
      <c r="J3" s="25" t="s">
        <v>2</v>
      </c>
      <c r="K3" s="25" t="s">
        <v>1</v>
      </c>
      <c r="L3" s="25" t="s">
        <v>2</v>
      </c>
      <c r="M3" s="25" t="s">
        <v>1</v>
      </c>
      <c r="N3" s="25" t="s">
        <v>2</v>
      </c>
      <c r="O3" s="25" t="s">
        <v>1</v>
      </c>
      <c r="P3" s="25" t="s">
        <v>2</v>
      </c>
      <c r="Q3" s="25" t="s">
        <v>1</v>
      </c>
      <c r="R3" s="25" t="s">
        <v>2</v>
      </c>
      <c r="S3" s="25" t="s">
        <v>3</v>
      </c>
      <c r="T3" s="25" t="s">
        <v>4</v>
      </c>
    </row>
    <row r="4" spans="1:20">
      <c r="B4" s="26">
        <v>1950</v>
      </c>
      <c r="C4" s="26">
        <v>930.11335316569659</v>
      </c>
      <c r="D4" s="26">
        <v>82.830613977438588</v>
      </c>
      <c r="E4" s="26">
        <v>0.1974796655085363</v>
      </c>
      <c r="F4" s="26">
        <v>465.21650414211604</v>
      </c>
      <c r="G4" s="26">
        <v>77.830613977438588</v>
      </c>
      <c r="H4" s="26">
        <v>0.19923649134245669</v>
      </c>
      <c r="I4" s="26">
        <v>95.197617026321652</v>
      </c>
      <c r="J4" s="26">
        <v>0.30835770908684984</v>
      </c>
      <c r="K4" s="26">
        <v>131.46361092855554</v>
      </c>
      <c r="L4" s="26">
        <v>1.1293198557425967E-3</v>
      </c>
      <c r="M4" s="26">
        <v>62.887075984959054</v>
      </c>
      <c r="N4" s="26">
        <v>0.15169363716403805</v>
      </c>
      <c r="O4" s="26">
        <v>70.493741557856822</v>
      </c>
      <c r="P4" s="26">
        <v>1.5758343725783771E-2</v>
      </c>
      <c r="Q4" s="26">
        <v>69.112924015040946</v>
      </c>
      <c r="R4" s="26">
        <v>0.12355214503331158</v>
      </c>
      <c r="S4" s="26">
        <v>1.0962343571764403E-5</v>
      </c>
      <c r="T4" s="26">
        <v>5060920.1114488347</v>
      </c>
    </row>
    <row r="5" spans="1:20">
      <c r="B5" s="26">
        <v>1951</v>
      </c>
      <c r="C5" s="26">
        <v>1023.2881223042897</v>
      </c>
      <c r="D5" s="26">
        <v>82.786554179799879</v>
      </c>
      <c r="E5" s="26">
        <v>0.19444139097523272</v>
      </c>
      <c r="F5" s="26">
        <v>404.07560834712262</v>
      </c>
      <c r="G5" s="26">
        <v>77.786554179799879</v>
      </c>
      <c r="H5" s="26">
        <v>0.19612435879930326</v>
      </c>
      <c r="I5" s="26">
        <v>95.249020123566822</v>
      </c>
      <c r="J5" s="26">
        <v>0.30244300263579976</v>
      </c>
      <c r="K5" s="26">
        <v>131.32408823603294</v>
      </c>
      <c r="L5" s="26">
        <v>1.4937807897943496E-2</v>
      </c>
      <c r="M5" s="26">
        <v>62.857702786533238</v>
      </c>
      <c r="N5" s="26">
        <v>0.15292363570045156</v>
      </c>
      <c r="O5" s="26">
        <v>70.405853219270611</v>
      </c>
      <c r="P5" s="26">
        <v>1.5595050897951955E-2</v>
      </c>
      <c r="Q5" s="26">
        <v>69.142297213466762</v>
      </c>
      <c r="R5" s="26">
        <v>0.12097922497808061</v>
      </c>
      <c r="S5" s="26">
        <v>1.1207319560255483E-5</v>
      </c>
      <c r="T5" s="26">
        <v>5063369.9974670717</v>
      </c>
    </row>
    <row r="6" spans="1:20">
      <c r="B6" s="26">
        <v>1952</v>
      </c>
      <c r="C6" s="26">
        <v>867.77248085165229</v>
      </c>
      <c r="D6" s="26">
        <v>82.747965995962232</v>
      </c>
      <c r="E6" s="26">
        <v>0.19142324494689933</v>
      </c>
      <c r="F6" s="26">
        <v>546.79883254383822</v>
      </c>
      <c r="G6" s="26">
        <v>77.747965995962232</v>
      </c>
      <c r="H6" s="26">
        <v>0.19303494628568932</v>
      </c>
      <c r="I6" s="26">
        <v>95.294039671377405</v>
      </c>
      <c r="J6" s="26">
        <v>0.29661906894208356</v>
      </c>
      <c r="K6" s="26">
        <v>131.20189232054707</v>
      </c>
      <c r="L6" s="26">
        <v>2.8507324166827358E-2</v>
      </c>
      <c r="M6" s="26">
        <v>62.831977330641472</v>
      </c>
      <c r="N6" s="26">
        <v>0.15420521246709906</v>
      </c>
      <c r="O6" s="26">
        <v>70.317964880684386</v>
      </c>
      <c r="P6" s="26">
        <v>1.5431758070120141E-2</v>
      </c>
      <c r="Q6" s="26">
        <v>69.168022669358521</v>
      </c>
      <c r="R6" s="26">
        <v>0.1184526996549605</v>
      </c>
      <c r="S6" s="26">
        <v>1.1173348131664314E-5</v>
      </c>
      <c r="T6" s="26">
        <v>5065819.8834853088</v>
      </c>
    </row>
    <row r="7" spans="1:20">
      <c r="B7" s="26">
        <v>1953</v>
      </c>
      <c r="C7" s="26">
        <v>704.87925380229456</v>
      </c>
      <c r="D7" s="26">
        <v>82.714849425925664</v>
      </c>
      <c r="E7" s="26">
        <v>0.18842522742353618</v>
      </c>
      <c r="F7" s="26">
        <v>671.85087203968033</v>
      </c>
      <c r="G7" s="26">
        <v>77.714849425925664</v>
      </c>
      <c r="H7" s="26">
        <v>0.18996825380161492</v>
      </c>
      <c r="I7" s="26">
        <v>95.332675669753399</v>
      </c>
      <c r="J7" s="26">
        <v>0.29088590800570113</v>
      </c>
      <c r="K7" s="26">
        <v>131.09702318209796</v>
      </c>
      <c r="L7" s="26">
        <v>4.1837868662394168E-2</v>
      </c>
      <c r="M7" s="26">
        <v>62.809899617283769</v>
      </c>
      <c r="N7" s="26">
        <v>0.15553836746398059</v>
      </c>
      <c r="O7" s="26">
        <v>70.230076542098161</v>
      </c>
      <c r="P7" s="26">
        <v>1.5268465242288327E-2</v>
      </c>
      <c r="Q7" s="26">
        <v>69.190100382716224</v>
      </c>
      <c r="R7" s="26">
        <v>0.11597256906395124</v>
      </c>
      <c r="S7" s="26">
        <v>1.1614857329995114E-5</v>
      </c>
      <c r="T7" s="26">
        <v>5068269.7695035459</v>
      </c>
    </row>
    <row r="8" spans="1:20">
      <c r="B8" s="26">
        <v>1954</v>
      </c>
      <c r="C8" s="26">
        <v>682.12261412727503</v>
      </c>
      <c r="D8" s="26">
        <v>82.687204469690172</v>
      </c>
      <c r="E8" s="26">
        <v>0.18544733840514324</v>
      </c>
      <c r="F8" s="26">
        <v>637.26078683602873</v>
      </c>
      <c r="G8" s="26">
        <v>77.687204469690187</v>
      </c>
      <c r="H8" s="26">
        <v>0.18692428134708006</v>
      </c>
      <c r="I8" s="26">
        <v>95.364928118694792</v>
      </c>
      <c r="J8" s="26">
        <v>0.28524351982665264</v>
      </c>
      <c r="K8" s="26">
        <v>131.00948082068555</v>
      </c>
      <c r="L8" s="26">
        <v>5.4929441384643944E-2</v>
      </c>
      <c r="M8" s="26">
        <v>62.791469646460115</v>
      </c>
      <c r="N8" s="26">
        <v>0.15692310069109605</v>
      </c>
      <c r="O8" s="26">
        <v>70.142188203511935</v>
      </c>
      <c r="P8" s="26">
        <v>1.5105172414456511E-2</v>
      </c>
      <c r="Q8" s="26">
        <v>69.208530353539885</v>
      </c>
      <c r="R8" s="26">
        <v>0.1135388332050528</v>
      </c>
      <c r="S8" s="26">
        <v>1.2022761371125873E-5</v>
      </c>
      <c r="T8" s="26">
        <v>5070719.655521783</v>
      </c>
    </row>
    <row r="9" spans="1:20">
      <c r="B9" s="26">
        <v>1955</v>
      </c>
      <c r="C9" s="26">
        <v>775.68248703357813</v>
      </c>
      <c r="D9" s="26">
        <v>82.665031127255773</v>
      </c>
      <c r="E9" s="26">
        <v>0.18248957789172046</v>
      </c>
      <c r="F9" s="26">
        <v>539.10745020474701</v>
      </c>
      <c r="G9" s="26">
        <v>77.665031127255773</v>
      </c>
      <c r="H9" s="26">
        <v>0.18390302892208471</v>
      </c>
      <c r="I9" s="26">
        <v>95.390797018201596</v>
      </c>
      <c r="J9" s="26">
        <v>0.27969190440493791</v>
      </c>
      <c r="K9" s="26">
        <v>130.93926523630995</v>
      </c>
      <c r="L9" s="26">
        <v>6.7782042333576681E-2</v>
      </c>
      <c r="M9" s="26">
        <v>62.776687418170511</v>
      </c>
      <c r="N9" s="26">
        <v>0.15835941214844551</v>
      </c>
      <c r="O9" s="26">
        <v>70.05429986492571</v>
      </c>
      <c r="P9" s="26">
        <v>1.4941879586624697E-2</v>
      </c>
      <c r="Q9" s="26">
        <v>69.223312581829504</v>
      </c>
      <c r="R9" s="26">
        <v>0.11115149207826522</v>
      </c>
      <c r="S9" s="26">
        <v>1.2457113562066449E-5</v>
      </c>
      <c r="T9" s="26">
        <v>5073169.5415400201</v>
      </c>
    </row>
    <row r="10" spans="1:20">
      <c r="B10" s="26">
        <v>1956</v>
      </c>
      <c r="C10" s="26">
        <v>851.20002957822646</v>
      </c>
      <c r="D10" s="26">
        <v>82.648329398622437</v>
      </c>
      <c r="E10" s="26">
        <v>0.17955194588326795</v>
      </c>
      <c r="F10" s="26">
        <v>488.41646765352368</v>
      </c>
      <c r="G10" s="26">
        <v>77.648329398622437</v>
      </c>
      <c r="H10" s="26">
        <v>0.18090449652662891</v>
      </c>
      <c r="I10" s="26">
        <v>95.410282368273812</v>
      </c>
      <c r="J10" s="26">
        <v>0.274231061740557</v>
      </c>
      <c r="K10" s="26">
        <v>130.88637642897106</v>
      </c>
      <c r="L10" s="26">
        <v>8.0395671509192371E-2</v>
      </c>
      <c r="M10" s="26">
        <v>62.765552932414948</v>
      </c>
      <c r="N10" s="26">
        <v>0.15984730183602897</v>
      </c>
      <c r="O10" s="26">
        <v>69.966411526339499</v>
      </c>
      <c r="P10" s="26">
        <v>1.4778586758792882E-2</v>
      </c>
      <c r="Q10" s="26">
        <v>69.234447067585037</v>
      </c>
      <c r="R10" s="26">
        <v>0.10881054568358849</v>
      </c>
      <c r="S10" s="26">
        <v>1.28680083385009E-5</v>
      </c>
      <c r="T10" s="26">
        <v>5075619.4275582572</v>
      </c>
    </row>
    <row r="11" spans="1:20">
      <c r="B11" s="26">
        <v>1957</v>
      </c>
      <c r="C11" s="26">
        <v>805.4973908831505</v>
      </c>
      <c r="D11" s="26">
        <v>82.637099283790192</v>
      </c>
      <c r="E11" s="26">
        <v>0.17663444237978565</v>
      </c>
      <c r="F11" s="26">
        <v>483.87403436975637</v>
      </c>
      <c r="G11" s="26">
        <v>77.637099283790192</v>
      </c>
      <c r="H11" s="26">
        <v>0.17792868416071261</v>
      </c>
      <c r="I11" s="26">
        <v>95.42338416891144</v>
      </c>
      <c r="J11" s="26">
        <v>0.26886099183350998</v>
      </c>
      <c r="K11" s="26">
        <v>130.85081439866894</v>
      </c>
      <c r="L11" s="26">
        <v>9.2770328911491021E-2</v>
      </c>
      <c r="M11" s="26">
        <v>62.758066189193457</v>
      </c>
      <c r="N11" s="26">
        <v>0.16138676975384639</v>
      </c>
      <c r="O11" s="26">
        <v>69.878523187753274</v>
      </c>
      <c r="P11" s="26">
        <v>1.4615293930961067E-2</v>
      </c>
      <c r="Q11" s="26">
        <v>69.241933810806543</v>
      </c>
      <c r="R11" s="26">
        <v>0.10651599402102259</v>
      </c>
      <c r="S11" s="26">
        <v>1.3202309309559392E-5</v>
      </c>
      <c r="T11" s="26">
        <v>5078069.3135764943</v>
      </c>
    </row>
    <row r="12" spans="1:20">
      <c r="B12" s="26">
        <v>1958</v>
      </c>
      <c r="C12" s="26">
        <v>878.31857190981793</v>
      </c>
      <c r="D12" s="26">
        <v>82.631340782759011</v>
      </c>
      <c r="E12" s="26">
        <v>0.17373706738127354</v>
      </c>
      <c r="F12" s="26">
        <v>471.95858503437199</v>
      </c>
      <c r="G12" s="26">
        <v>77.631340782759011</v>
      </c>
      <c r="H12" s="26">
        <v>0.17497559182433589</v>
      </c>
      <c r="I12" s="26">
        <v>95.43010242011448</v>
      </c>
      <c r="J12" s="26">
        <v>0.26358169468379683</v>
      </c>
      <c r="K12" s="26">
        <v>130.83257914540354</v>
      </c>
      <c r="L12" s="26">
        <v>0.10490601454047262</v>
      </c>
      <c r="M12" s="26">
        <v>62.754227188506007</v>
      </c>
      <c r="N12" s="26">
        <v>0.1629778159018978</v>
      </c>
      <c r="O12" s="26">
        <v>69.790634849167049</v>
      </c>
      <c r="P12" s="26">
        <v>1.4452001103129252E-2</v>
      </c>
      <c r="Q12" s="26">
        <v>69.245772811493993</v>
      </c>
      <c r="R12" s="26">
        <v>0.10426783709056754</v>
      </c>
      <c r="S12" s="26">
        <v>1.3416495013046485E-5</v>
      </c>
      <c r="T12" s="26">
        <v>5080519.1995947314</v>
      </c>
    </row>
    <row r="13" spans="1:20">
      <c r="B13" s="26">
        <v>1959</v>
      </c>
      <c r="C13" s="26">
        <v>962.2047792000443</v>
      </c>
      <c r="D13" s="26">
        <v>82.631053895528936</v>
      </c>
      <c r="E13" s="26">
        <v>0.17085982088773166</v>
      </c>
      <c r="F13" s="26">
        <v>384.60658737617922</v>
      </c>
      <c r="G13" s="26">
        <v>77.631053895528936</v>
      </c>
      <c r="H13" s="26">
        <v>0.17204521951749865</v>
      </c>
      <c r="I13" s="26">
        <v>95.430437121882917</v>
      </c>
      <c r="J13" s="26">
        <v>0.25839317029141745</v>
      </c>
      <c r="K13" s="26">
        <v>130.83167066917494</v>
      </c>
      <c r="L13" s="26">
        <v>0.11680272839613719</v>
      </c>
      <c r="M13" s="26">
        <v>62.754035930352607</v>
      </c>
      <c r="N13" s="26">
        <v>0.16462044028018324</v>
      </c>
      <c r="O13" s="26">
        <v>69.702746510580823</v>
      </c>
      <c r="P13" s="26">
        <v>1.4288708275297438E-2</v>
      </c>
      <c r="Q13" s="26">
        <v>69.245964069647385</v>
      </c>
      <c r="R13" s="26">
        <v>0.10206607489222332</v>
      </c>
      <c r="S13" s="26">
        <v>1.3959483475153253E-5</v>
      </c>
      <c r="T13" s="26">
        <v>5082969.0856129685</v>
      </c>
    </row>
    <row r="14" spans="1:20">
      <c r="B14" s="26">
        <v>1960</v>
      </c>
      <c r="C14" s="26">
        <v>970.63624414785158</v>
      </c>
      <c r="D14" s="26">
        <v>82.63623862209991</v>
      </c>
      <c r="E14" s="26">
        <v>0.16800270289916</v>
      </c>
      <c r="F14" s="26">
        <v>377.60022714375316</v>
      </c>
      <c r="G14" s="26">
        <v>77.63623862209991</v>
      </c>
      <c r="H14" s="26">
        <v>0.16913756724020096</v>
      </c>
      <c r="I14" s="26">
        <v>95.424388274216767</v>
      </c>
      <c r="J14" s="26">
        <v>0.2532954186563719</v>
      </c>
      <c r="K14" s="26">
        <v>130.84808896998308</v>
      </c>
      <c r="L14" s="26">
        <v>0.12846047047848469</v>
      </c>
      <c r="M14" s="26">
        <v>62.757492414733264</v>
      </c>
      <c r="N14" s="26">
        <v>0.16631464288870262</v>
      </c>
      <c r="O14" s="26">
        <v>69.614858171994598</v>
      </c>
      <c r="P14" s="26">
        <v>1.4125415447465622E-2</v>
      </c>
      <c r="Q14" s="26">
        <v>69.242507585266736</v>
      </c>
      <c r="R14" s="26">
        <v>9.9910707425989981E-2</v>
      </c>
      <c r="S14" s="26">
        <v>1.4888644819473887E-5</v>
      </c>
      <c r="T14" s="26">
        <v>5085418.9716312056</v>
      </c>
    </row>
    <row r="15" spans="1:20">
      <c r="B15" s="26">
        <v>1961</v>
      </c>
      <c r="C15" s="26">
        <v>1081.1578241997136</v>
      </c>
      <c r="D15" s="26">
        <v>82.646894962471976</v>
      </c>
      <c r="E15" s="26">
        <v>0.16516571341555858</v>
      </c>
      <c r="F15" s="26">
        <v>349.43548547695059</v>
      </c>
      <c r="G15" s="26">
        <v>77.646894962471976</v>
      </c>
      <c r="H15" s="26">
        <v>0.16625263499244283</v>
      </c>
      <c r="I15" s="26">
        <v>95.411955877116043</v>
      </c>
      <c r="J15" s="26">
        <v>0.24828843977866025</v>
      </c>
      <c r="K15" s="26">
        <v>130.88183404782794</v>
      </c>
      <c r="L15" s="26">
        <v>0.13987924078751518</v>
      </c>
      <c r="M15" s="26">
        <v>62.764596641647977</v>
      </c>
      <c r="N15" s="26">
        <v>0.168060423727456</v>
      </c>
      <c r="O15" s="26">
        <v>69.526969833408387</v>
      </c>
      <c r="P15" s="26">
        <v>1.396212261963381E-2</v>
      </c>
      <c r="Q15" s="26">
        <v>69.235403358352031</v>
      </c>
      <c r="R15" s="26">
        <v>9.7801734691867467E-2</v>
      </c>
      <c r="S15" s="26">
        <v>1.5315977752841671E-5</v>
      </c>
      <c r="T15" s="26">
        <v>5087868.8576494427</v>
      </c>
    </row>
    <row r="16" spans="1:20">
      <c r="B16" s="26">
        <v>1962</v>
      </c>
      <c r="C16" s="26">
        <v>1047.8396569801673</v>
      </c>
      <c r="D16" s="26">
        <v>82.663022916645119</v>
      </c>
      <c r="E16" s="26">
        <v>0.16234885243692732</v>
      </c>
      <c r="F16" s="26">
        <v>343.95246051502028</v>
      </c>
      <c r="G16" s="26">
        <v>77.663022916645119</v>
      </c>
      <c r="H16" s="26">
        <v>0.16339042277422416</v>
      </c>
      <c r="I16" s="26">
        <v>95.393139930580702</v>
      </c>
      <c r="J16" s="26">
        <v>0.24337223365828237</v>
      </c>
      <c r="K16" s="26">
        <v>130.93290590270956</v>
      </c>
      <c r="L16" s="26">
        <v>0.15105903932322862</v>
      </c>
      <c r="M16" s="26">
        <v>62.775348611096739</v>
      </c>
      <c r="N16" s="26">
        <v>0.16985778279644337</v>
      </c>
      <c r="O16" s="26">
        <v>69.439081494822162</v>
      </c>
      <c r="P16" s="26">
        <v>1.3798829791801992E-2</v>
      </c>
      <c r="Q16" s="26">
        <v>69.224651388903254</v>
      </c>
      <c r="R16" s="26">
        <v>9.5739156689855789E-2</v>
      </c>
      <c r="S16" s="26">
        <v>1.5284199959799161E-5</v>
      </c>
      <c r="T16" s="26">
        <v>5090318.7436676798</v>
      </c>
    </row>
    <row r="17" spans="2:20">
      <c r="B17" s="26">
        <v>1963</v>
      </c>
      <c r="C17" s="26">
        <v>1040.1049392895943</v>
      </c>
      <c r="D17" s="26">
        <v>82.684622484619339</v>
      </c>
      <c r="E17" s="26">
        <v>0.15955211996326626</v>
      </c>
      <c r="F17" s="26">
        <v>347.26621372863991</v>
      </c>
      <c r="G17" s="26">
        <v>77.684622484619339</v>
      </c>
      <c r="H17" s="26">
        <v>0.16055093058554509</v>
      </c>
      <c r="I17" s="26">
        <v>95.367940434610787</v>
      </c>
      <c r="J17" s="26">
        <v>0.23854680029523836</v>
      </c>
      <c r="K17" s="26">
        <v>131.00130453462791</v>
      </c>
      <c r="L17" s="26">
        <v>0.161999866085625</v>
      </c>
      <c r="M17" s="26">
        <v>62.789748323079543</v>
      </c>
      <c r="N17" s="26">
        <v>0.17170672009566471</v>
      </c>
      <c r="O17" s="26">
        <v>69.351193156235936</v>
      </c>
      <c r="P17" s="26">
        <v>1.363553696397018E-2</v>
      </c>
      <c r="Q17" s="26">
        <v>69.21025167692045</v>
      </c>
      <c r="R17" s="26">
        <v>9.3722973419954961E-2</v>
      </c>
      <c r="S17" s="26">
        <v>1.5956606359106139E-5</v>
      </c>
      <c r="T17" s="26">
        <v>5092768.6296859169</v>
      </c>
    </row>
    <row r="18" spans="2:20">
      <c r="B18" s="26">
        <v>1964</v>
      </c>
      <c r="C18" s="26">
        <v>1022.1589167925205</v>
      </c>
      <c r="D18" s="26">
        <v>82.711693666394638</v>
      </c>
      <c r="E18" s="26">
        <v>0.15677551599457545</v>
      </c>
      <c r="F18" s="26">
        <v>435.4967804110135</v>
      </c>
      <c r="G18" s="26">
        <v>77.711693666394638</v>
      </c>
      <c r="H18" s="26">
        <v>0.15773415842640551</v>
      </c>
      <c r="I18" s="26">
        <v>95.33635738920627</v>
      </c>
      <c r="J18" s="26">
        <v>0.23381213968952821</v>
      </c>
      <c r="K18" s="26">
        <v>131.08702994358302</v>
      </c>
      <c r="L18" s="26">
        <v>0.17270172107470436</v>
      </c>
      <c r="M18" s="26">
        <v>62.807795777596418</v>
      </c>
      <c r="N18" s="26">
        <v>0.17360723562512004</v>
      </c>
      <c r="O18" s="26">
        <v>69.263304817649711</v>
      </c>
      <c r="P18" s="26">
        <v>1.3472244136138364E-2</v>
      </c>
      <c r="Q18" s="26">
        <v>69.192204222403589</v>
      </c>
      <c r="R18" s="26">
        <v>9.1753184882164968E-2</v>
      </c>
      <c r="S18" s="26">
        <v>1.675115658710565E-5</v>
      </c>
      <c r="T18" s="26">
        <v>5095218.515704154</v>
      </c>
    </row>
    <row r="19" spans="2:20">
      <c r="B19" s="26">
        <v>1965</v>
      </c>
      <c r="C19" s="26">
        <v>1055.5753744861843</v>
      </c>
      <c r="D19" s="26">
        <v>82.744236461971013</v>
      </c>
      <c r="E19" s="26">
        <v>0.15401904053085486</v>
      </c>
      <c r="F19" s="26">
        <v>400.73509627538681</v>
      </c>
      <c r="G19" s="26">
        <v>77.744236461971013</v>
      </c>
      <c r="H19" s="26">
        <v>0.15494010629680546</v>
      </c>
      <c r="I19" s="26">
        <v>95.298390794367151</v>
      </c>
      <c r="J19" s="26">
        <v>0.22916825184115189</v>
      </c>
      <c r="K19" s="26">
        <v>131.19008212957488</v>
      </c>
      <c r="L19" s="26">
        <v>0.18316460429046666</v>
      </c>
      <c r="M19" s="26">
        <v>62.829490974647328</v>
      </c>
      <c r="N19" s="26">
        <v>0.17555932938480937</v>
      </c>
      <c r="O19" s="26">
        <v>69.175416479063486</v>
      </c>
      <c r="P19" s="26">
        <v>1.330895130830655E-2</v>
      </c>
      <c r="Q19" s="26">
        <v>69.170509025352658</v>
      </c>
      <c r="R19" s="26">
        <v>8.9829791076485838E-2</v>
      </c>
      <c r="S19" s="26">
        <v>1.719196609966595E-5</v>
      </c>
      <c r="T19" s="26">
        <v>5097668.4017223911</v>
      </c>
    </row>
    <row r="20" spans="2:20">
      <c r="B20" s="26">
        <v>1966</v>
      </c>
      <c r="C20" s="26">
        <v>975.96026880795353</v>
      </c>
      <c r="D20" s="26">
        <v>82.782250871348467</v>
      </c>
      <c r="E20" s="26">
        <v>0.15128269357210447</v>
      </c>
      <c r="F20" s="26">
        <v>401.65503665145945</v>
      </c>
      <c r="G20" s="26">
        <v>77.782250871348467</v>
      </c>
      <c r="H20" s="26">
        <v>0.15216877419674493</v>
      </c>
      <c r="I20" s="26">
        <v>95.254040650093444</v>
      </c>
      <c r="J20" s="26">
        <v>0.22461513675010938</v>
      </c>
      <c r="K20" s="26">
        <v>131.3104610926035</v>
      </c>
      <c r="L20" s="26">
        <v>0.19338851573291194</v>
      </c>
      <c r="M20" s="26">
        <v>62.854833914232294</v>
      </c>
      <c r="N20" s="26">
        <v>0.17756300137473266</v>
      </c>
      <c r="O20" s="26">
        <v>69.087528140477275</v>
      </c>
      <c r="P20" s="26">
        <v>1.3145658480474736E-2</v>
      </c>
      <c r="Q20" s="26">
        <v>69.145166085767698</v>
      </c>
      <c r="R20" s="26">
        <v>8.7952792002917543E-2</v>
      </c>
      <c r="S20" s="26">
        <v>1.7588580709854283E-5</v>
      </c>
      <c r="T20" s="26">
        <v>5100118.2877406282</v>
      </c>
    </row>
    <row r="21" spans="2:20">
      <c r="B21" s="26">
        <v>1967</v>
      </c>
      <c r="C21" s="26">
        <v>970.61452169721326</v>
      </c>
      <c r="D21" s="26">
        <v>82.825736894527012</v>
      </c>
      <c r="E21" s="26">
        <v>0.1485664751183243</v>
      </c>
      <c r="F21" s="26">
        <v>446.12810087109875</v>
      </c>
      <c r="G21" s="26">
        <v>77.825736894527012</v>
      </c>
      <c r="H21" s="26">
        <v>0.14942016212622397</v>
      </c>
      <c r="I21" s="26">
        <v>95.203306956385163</v>
      </c>
      <c r="J21" s="26">
        <v>0.2201527944164007</v>
      </c>
      <c r="K21" s="26">
        <v>131.44816683266885</v>
      </c>
      <c r="L21" s="26">
        <v>0.20337345540204016</v>
      </c>
      <c r="M21" s="26">
        <v>62.883824596351332</v>
      </c>
      <c r="N21" s="26">
        <v>0.17961825159488995</v>
      </c>
      <c r="O21" s="26">
        <v>68.99963980189105</v>
      </c>
      <c r="P21" s="26">
        <v>1.298236565264292E-2</v>
      </c>
      <c r="Q21" s="26">
        <v>69.116175403648683</v>
      </c>
      <c r="R21" s="26">
        <v>8.6122187661460098E-2</v>
      </c>
      <c r="S21" s="26">
        <v>1.821297545331111E-5</v>
      </c>
      <c r="T21" s="26">
        <v>5102568.1737588653</v>
      </c>
    </row>
    <row r="22" spans="2:20">
      <c r="B22" s="26">
        <v>1968</v>
      </c>
      <c r="C22" s="26">
        <v>969.71660542103871</v>
      </c>
      <c r="D22" s="26">
        <v>82.874694531506606</v>
      </c>
      <c r="E22" s="26">
        <v>0.14587038516951434</v>
      </c>
      <c r="F22" s="26">
        <v>433.29995014360594</v>
      </c>
      <c r="G22" s="26">
        <v>77.874694531506606</v>
      </c>
      <c r="H22" s="26">
        <v>0.14669427008524252</v>
      </c>
      <c r="I22" s="26">
        <v>95.146189713242279</v>
      </c>
      <c r="J22" s="26">
        <v>0.21578122484002593</v>
      </c>
      <c r="K22" s="26">
        <v>131.60319934977096</v>
      </c>
      <c r="L22" s="26">
        <v>0.21311942329785133</v>
      </c>
      <c r="M22" s="26">
        <v>62.916463021004418</v>
      </c>
      <c r="N22" s="26">
        <v>0.18172508004528121</v>
      </c>
      <c r="O22" s="26">
        <v>68.911751463304824</v>
      </c>
      <c r="P22" s="26">
        <v>1.2819072824811106E-2</v>
      </c>
      <c r="Q22" s="26">
        <v>69.083536978995596</v>
      </c>
      <c r="R22" s="26">
        <v>8.4337978052113488E-2</v>
      </c>
      <c r="S22" s="26">
        <v>1.8982786042127213E-5</v>
      </c>
      <c r="T22" s="26">
        <v>5105018.0597771024</v>
      </c>
    </row>
    <row r="23" spans="2:20">
      <c r="B23" s="26">
        <v>1969</v>
      </c>
      <c r="C23" s="26">
        <v>1044.8794384808</v>
      </c>
      <c r="D23" s="26">
        <v>82.929123782287306</v>
      </c>
      <c r="E23" s="26">
        <v>0.14319442372567459</v>
      </c>
      <c r="F23" s="26">
        <v>430.40266873900259</v>
      </c>
      <c r="G23" s="26">
        <v>77.929123782287306</v>
      </c>
      <c r="H23" s="26">
        <v>0.14399109807380059</v>
      </c>
      <c r="I23" s="26">
        <v>95.082688920664808</v>
      </c>
      <c r="J23" s="26">
        <v>0.21150042802098493</v>
      </c>
      <c r="K23" s="26">
        <v>131.77555864390982</v>
      </c>
      <c r="L23" s="26">
        <v>0.22262641942034544</v>
      </c>
      <c r="M23" s="26">
        <v>62.952749188191532</v>
      </c>
      <c r="N23" s="26">
        <v>0.18388348672590651</v>
      </c>
      <c r="O23" s="26">
        <v>68.823863124718599</v>
      </c>
      <c r="P23" s="26">
        <v>1.2655779996979291E-2</v>
      </c>
      <c r="Q23" s="26">
        <v>69.047250811808468</v>
      </c>
      <c r="R23" s="26">
        <v>8.2600163174877728E-2</v>
      </c>
      <c r="S23" s="26">
        <v>1.9392541406235114E-5</v>
      </c>
      <c r="T23" s="26">
        <v>5107467.9457953395</v>
      </c>
    </row>
    <row r="24" spans="2:20">
      <c r="B24" s="26">
        <v>1970</v>
      </c>
      <c r="C24" s="26">
        <v>1033.07542684236</v>
      </c>
      <c r="D24" s="26">
        <v>82.989024646869069</v>
      </c>
      <c r="E24" s="26">
        <v>0.14053859078680506</v>
      </c>
      <c r="F24" s="26">
        <v>411.29819659377182</v>
      </c>
      <c r="G24" s="26">
        <v>77.989024646869069</v>
      </c>
      <c r="H24" s="26">
        <v>0.14131064609189817</v>
      </c>
      <c r="I24" s="26">
        <v>95.012804578652748</v>
      </c>
      <c r="J24" s="26">
        <v>0.20731040395927774</v>
      </c>
      <c r="K24" s="26">
        <v>131.96524471508542</v>
      </c>
      <c r="L24" s="26">
        <v>0.23189444376952256</v>
      </c>
      <c r="M24" s="26">
        <v>62.99268309791271</v>
      </c>
      <c r="N24" s="26">
        <v>0.18609347163676573</v>
      </c>
      <c r="O24" s="26">
        <v>68.735974786132374</v>
      </c>
      <c r="P24" s="26">
        <v>1.2492487169147477E-2</v>
      </c>
      <c r="Q24" s="26">
        <v>69.007316902087297</v>
      </c>
      <c r="R24" s="26">
        <v>8.0908743029752817E-2</v>
      </c>
      <c r="S24" s="26">
        <v>2.0521482717042281E-5</v>
      </c>
      <c r="T24" s="26">
        <v>5109917.8318135766</v>
      </c>
    </row>
    <row r="25" spans="2:20">
      <c r="B25" s="26">
        <v>1971</v>
      </c>
      <c r="C25" s="26">
        <v>1069.6492262877368</v>
      </c>
      <c r="D25" s="26">
        <v>83.054397125251924</v>
      </c>
      <c r="E25" s="26">
        <v>0.13790288635290573</v>
      </c>
      <c r="F25" s="26">
        <v>378.37469589609015</v>
      </c>
      <c r="G25" s="26">
        <v>78.054397125251924</v>
      </c>
      <c r="H25" s="26">
        <v>0.13865291413953534</v>
      </c>
      <c r="I25" s="26">
        <v>94.936536687206086</v>
      </c>
      <c r="J25" s="26">
        <v>0.20321115265490441</v>
      </c>
      <c r="K25" s="26">
        <v>132.17225756329776</v>
      </c>
      <c r="L25" s="26">
        <v>0.24092349634538265</v>
      </c>
      <c r="M25" s="26">
        <v>63.036264750167945</v>
      </c>
      <c r="N25" s="26">
        <v>0.18835503477785898</v>
      </c>
      <c r="O25" s="26">
        <v>68.648086447546163</v>
      </c>
      <c r="P25" s="26">
        <v>1.2329194341315661E-2</v>
      </c>
      <c r="Q25" s="26">
        <v>68.963735249832055</v>
      </c>
      <c r="R25" s="26">
        <v>7.9263717616738727E-2</v>
      </c>
      <c r="S25" s="26">
        <v>2.1081574946741126E-5</v>
      </c>
      <c r="T25" s="26">
        <v>5112367.7178318137</v>
      </c>
    </row>
    <row r="26" spans="2:20">
      <c r="B26" s="26">
        <v>1972</v>
      </c>
      <c r="C26" s="26">
        <v>1201.511105457897</v>
      </c>
      <c r="D26" s="26">
        <v>83.125241217435843</v>
      </c>
      <c r="E26" s="26">
        <v>0.13528731042397663</v>
      </c>
      <c r="F26" s="26">
        <v>282.58437282251566</v>
      </c>
      <c r="G26" s="26">
        <v>78.125241217435843</v>
      </c>
      <c r="H26" s="26">
        <v>0.13601790221671201</v>
      </c>
      <c r="I26" s="26">
        <v>94.853885246324836</v>
      </c>
      <c r="J26" s="26">
        <v>0.19920267410786496</v>
      </c>
      <c r="K26" s="26">
        <v>132.39659718854688</v>
      </c>
      <c r="L26" s="26">
        <v>0.24971357714792561</v>
      </c>
      <c r="M26" s="26">
        <v>63.083494144957236</v>
      </c>
      <c r="N26" s="26">
        <v>0.19066817614918621</v>
      </c>
      <c r="O26" s="26">
        <v>68.560198108959938</v>
      </c>
      <c r="P26" s="26">
        <v>1.2165901513483847E-2</v>
      </c>
      <c r="Q26" s="26">
        <v>68.916505855042772</v>
      </c>
      <c r="R26" s="26">
        <v>7.7665086935835514E-2</v>
      </c>
      <c r="S26" s="26">
        <v>2.2132779001631523E-5</v>
      </c>
      <c r="T26" s="26">
        <v>5114817.6038500499</v>
      </c>
    </row>
    <row r="27" spans="2:20">
      <c r="B27" s="26">
        <v>1973</v>
      </c>
      <c r="C27" s="26">
        <v>1398.5476925942096</v>
      </c>
      <c r="D27" s="26">
        <v>83.201556923420853</v>
      </c>
      <c r="E27" s="26">
        <v>0.13269186300001776</v>
      </c>
      <c r="F27" s="26">
        <v>248.90853963950326</v>
      </c>
      <c r="G27" s="26">
        <v>78.201556923420853</v>
      </c>
      <c r="H27" s="26">
        <v>0.13340561032342818</v>
      </c>
      <c r="I27" s="26">
        <v>94.764850256008998</v>
      </c>
      <c r="J27" s="26">
        <v>0.19528496831815934</v>
      </c>
      <c r="K27" s="26">
        <v>132.63826359083271</v>
      </c>
      <c r="L27" s="26">
        <v>0.25826468617715159</v>
      </c>
      <c r="M27" s="26">
        <v>63.134371282280561</v>
      </c>
      <c r="N27" s="26">
        <v>0.19303289575074739</v>
      </c>
      <c r="O27" s="26">
        <v>68.472309770373712</v>
      </c>
      <c r="P27" s="26">
        <v>1.2002608685652033E-2</v>
      </c>
      <c r="Q27" s="26">
        <v>68.865628717719446</v>
      </c>
      <c r="R27" s="26">
        <v>7.6112850987043124E-2</v>
      </c>
      <c r="S27" s="26">
        <v>2.3576395939512313E-5</v>
      </c>
      <c r="T27" s="26">
        <v>5117267.489868287</v>
      </c>
    </row>
    <row r="28" spans="2:20">
      <c r="B28" s="26">
        <v>1974</v>
      </c>
      <c r="C28" s="26">
        <v>1383.1129372759376</v>
      </c>
      <c r="D28" s="26">
        <v>83.28334424320694</v>
      </c>
      <c r="E28" s="26">
        <v>0.13011654408102905</v>
      </c>
      <c r="F28" s="26">
        <v>239.20792874615125</v>
      </c>
      <c r="G28" s="26">
        <v>78.28334424320694</v>
      </c>
      <c r="H28" s="26">
        <v>0.1308160384596839</v>
      </c>
      <c r="I28" s="26">
        <v>94.669431716258572</v>
      </c>
      <c r="J28" s="26">
        <v>0.19145803528578753</v>
      </c>
      <c r="K28" s="26">
        <v>132.89725677015531</v>
      </c>
      <c r="L28" s="26">
        <v>0.26657682343306055</v>
      </c>
      <c r="M28" s="26">
        <v>63.188896162137951</v>
      </c>
      <c r="N28" s="26">
        <v>0.19544919358254262</v>
      </c>
      <c r="O28" s="26">
        <v>68.384421431787487</v>
      </c>
      <c r="P28" s="26">
        <v>1.1839315857820217E-2</v>
      </c>
      <c r="Q28" s="26">
        <v>68.811103837862049</v>
      </c>
      <c r="R28" s="26">
        <v>7.4607009770361582E-2</v>
      </c>
      <c r="S28" s="26">
        <v>2.3140795694480203E-5</v>
      </c>
      <c r="T28" s="26">
        <v>5119717.3758865241</v>
      </c>
    </row>
    <row r="29" spans="2:20">
      <c r="B29" s="26">
        <v>1975</v>
      </c>
      <c r="C29" s="26">
        <v>1129.8443881855198</v>
      </c>
      <c r="D29" s="26">
        <v>83.370603176794106</v>
      </c>
      <c r="E29" s="26">
        <v>0.1275613536670106</v>
      </c>
      <c r="F29" s="26">
        <v>290.40950153824264</v>
      </c>
      <c r="G29" s="26">
        <v>78.370603176794106</v>
      </c>
      <c r="H29" s="26">
        <v>0.12824918662547916</v>
      </c>
      <c r="I29" s="26">
        <v>94.567629627073558</v>
      </c>
      <c r="J29" s="26">
        <v>0.18772187501074958</v>
      </c>
      <c r="K29" s="26">
        <v>133.17357672651465</v>
      </c>
      <c r="L29" s="26">
        <v>0.2746499889156524</v>
      </c>
      <c r="M29" s="26">
        <v>63.247068784529397</v>
      </c>
      <c r="N29" s="26">
        <v>0.19791706964457179</v>
      </c>
      <c r="O29" s="26">
        <v>68.296533093201262</v>
      </c>
      <c r="P29" s="26">
        <v>1.1676023029988403E-2</v>
      </c>
      <c r="Q29" s="26">
        <v>68.75293121547061</v>
      </c>
      <c r="R29" s="26">
        <v>7.3147563285790904E-2</v>
      </c>
      <c r="S29" s="26">
        <v>2.3071864993653236E-5</v>
      </c>
      <c r="T29" s="26">
        <v>5122167.2619047612</v>
      </c>
    </row>
    <row r="30" spans="2:20">
      <c r="B30" s="26">
        <v>1976</v>
      </c>
      <c r="C30" s="26">
        <v>1034.9617341517253</v>
      </c>
      <c r="D30" s="26">
        <v>83.463333724182334</v>
      </c>
      <c r="E30" s="26">
        <v>0.12502629175796234</v>
      </c>
      <c r="F30" s="26">
        <v>306.01098856587367</v>
      </c>
      <c r="G30" s="26">
        <v>78.463333724182334</v>
      </c>
      <c r="H30" s="26">
        <v>0.12570505482081393</v>
      </c>
      <c r="I30" s="26">
        <v>94.459443988453941</v>
      </c>
      <c r="J30" s="26">
        <v>0.18407648749304545</v>
      </c>
      <c r="K30" s="26">
        <v>133.46722345991074</v>
      </c>
      <c r="L30" s="26">
        <v>0.28248418262492725</v>
      </c>
      <c r="M30" s="26">
        <v>63.308889149454892</v>
      </c>
      <c r="N30" s="26">
        <v>0.20043652393683495</v>
      </c>
      <c r="O30" s="26">
        <v>68.208644754615051</v>
      </c>
      <c r="P30" s="26">
        <v>1.1512730202156589E-2</v>
      </c>
      <c r="Q30" s="26">
        <v>68.691110850545115</v>
      </c>
      <c r="R30" s="26">
        <v>7.1734511533331047E-2</v>
      </c>
      <c r="S30" s="26">
        <v>2.3294383703453326E-5</v>
      </c>
      <c r="T30" s="26">
        <v>5124617.1479229983</v>
      </c>
    </row>
    <row r="31" spans="2:20">
      <c r="B31" s="26">
        <v>1977</v>
      </c>
      <c r="C31" s="26">
        <v>1006.061841766247</v>
      </c>
      <c r="D31" s="26">
        <v>83.561535885371654</v>
      </c>
      <c r="E31" s="26">
        <v>0.1225113583538843</v>
      </c>
      <c r="F31" s="26">
        <v>228.94780860003291</v>
      </c>
      <c r="G31" s="26">
        <v>78.561535885371669</v>
      </c>
      <c r="H31" s="26">
        <v>0.12318364304568825</v>
      </c>
      <c r="I31" s="26">
        <v>94.344874800399722</v>
      </c>
      <c r="J31" s="26">
        <v>0.18052187273267517</v>
      </c>
      <c r="K31" s="26">
        <v>133.7781969703436</v>
      </c>
      <c r="L31" s="26">
        <v>0.29007940456088505</v>
      </c>
      <c r="M31" s="26">
        <v>63.374357256914436</v>
      </c>
      <c r="N31" s="26">
        <v>0.20300755645933208</v>
      </c>
      <c r="O31" s="26">
        <v>68.120756416028826</v>
      </c>
      <c r="P31" s="26">
        <v>1.1349437374324773E-2</v>
      </c>
      <c r="Q31" s="26">
        <v>68.625642743085564</v>
      </c>
      <c r="R31" s="26">
        <v>7.0367854512982039E-2</v>
      </c>
      <c r="S31" s="26">
        <v>2.3274223921543435E-5</v>
      </c>
      <c r="T31" s="26">
        <v>5127067.0339412354</v>
      </c>
    </row>
    <row r="32" spans="2:20">
      <c r="B32" s="26">
        <v>1978</v>
      </c>
      <c r="C32" s="26">
        <v>1117.3895733563268</v>
      </c>
      <c r="D32" s="26">
        <v>83.665209660362052</v>
      </c>
      <c r="E32" s="26">
        <v>0.12001655345477646</v>
      </c>
      <c r="F32" s="26">
        <v>200.69676346223869</v>
      </c>
      <c r="G32" s="26">
        <v>78.665209660362052</v>
      </c>
      <c r="H32" s="26">
        <v>0.12068495130010208</v>
      </c>
      <c r="I32" s="26">
        <v>94.22392206291093</v>
      </c>
      <c r="J32" s="26">
        <v>0.17705803072963872</v>
      </c>
      <c r="K32" s="26">
        <v>134.1064972578132</v>
      </c>
      <c r="L32" s="26">
        <v>0.29743565472352584</v>
      </c>
      <c r="M32" s="26">
        <v>63.44347310690803</v>
      </c>
      <c r="N32" s="26">
        <v>0.20563016721206323</v>
      </c>
      <c r="O32" s="26">
        <v>68.0328680774426</v>
      </c>
      <c r="P32" s="26">
        <v>1.1186144546492961E-2</v>
      </c>
      <c r="Q32" s="26">
        <v>68.55652689309197</v>
      </c>
      <c r="R32" s="26">
        <v>6.9047592224743867E-2</v>
      </c>
      <c r="S32" s="26">
        <v>2.50418308348922E-5</v>
      </c>
      <c r="T32" s="26">
        <v>5129516.9199594725</v>
      </c>
    </row>
    <row r="33" spans="2:20">
      <c r="B33" s="26">
        <v>1979</v>
      </c>
      <c r="C33" s="26">
        <v>1327.014805684267</v>
      </c>
      <c r="D33" s="26">
        <v>83.774355049153542</v>
      </c>
      <c r="E33" s="26">
        <v>0.11754187706063886</v>
      </c>
      <c r="F33" s="26">
        <v>178.62636881765766</v>
      </c>
      <c r="G33" s="26">
        <v>78.774355049153542</v>
      </c>
      <c r="H33" s="26">
        <v>0.11820897958405546</v>
      </c>
      <c r="I33" s="26">
        <v>94.096585775987535</v>
      </c>
      <c r="J33" s="26">
        <v>0.17368496148393611</v>
      </c>
      <c r="K33" s="26">
        <v>134.45212432231955</v>
      </c>
      <c r="L33" s="26">
        <v>0.30455293311284948</v>
      </c>
      <c r="M33" s="26">
        <v>63.516236699435687</v>
      </c>
      <c r="N33" s="26">
        <v>0.20830435619502835</v>
      </c>
      <c r="O33" s="26">
        <v>67.944979738856375</v>
      </c>
      <c r="P33" s="26">
        <v>1.1022851718661145E-2</v>
      </c>
      <c r="Q33" s="26">
        <v>68.48376330056432</v>
      </c>
      <c r="R33" s="26">
        <v>6.7773724668616558E-2</v>
      </c>
      <c r="S33" s="26">
        <v>2.5940744835546524E-5</v>
      </c>
      <c r="T33" s="26">
        <v>5131966.8059777096</v>
      </c>
    </row>
    <row r="34" spans="2:20">
      <c r="B34" s="26">
        <v>1980</v>
      </c>
      <c r="C34" s="26">
        <v>1301.7742819779039</v>
      </c>
      <c r="D34" s="26">
        <v>83.88897205174608</v>
      </c>
      <c r="E34" s="26">
        <v>0.11508732917147145</v>
      </c>
      <c r="F34" s="26">
        <v>156.9261101524807</v>
      </c>
      <c r="G34" s="26">
        <v>78.88897205174608</v>
      </c>
      <c r="H34" s="26">
        <v>0.11575572789754836</v>
      </c>
      <c r="I34" s="26">
        <v>93.962865939629566</v>
      </c>
      <c r="J34" s="26">
        <v>0.17040266499556733</v>
      </c>
      <c r="K34" s="26">
        <v>134.81507816386264</v>
      </c>
      <c r="L34" s="26">
        <v>0.31143123972885617</v>
      </c>
      <c r="M34" s="26">
        <v>63.59264803449738</v>
      </c>
      <c r="N34" s="26">
        <v>0.21103012340822744</v>
      </c>
      <c r="O34" s="26">
        <v>67.85709140027015</v>
      </c>
      <c r="P34" s="26">
        <v>1.0859558890829329E-2</v>
      </c>
      <c r="Q34" s="26">
        <v>68.407351965502613</v>
      </c>
      <c r="R34" s="26">
        <v>6.6546251844600085E-2</v>
      </c>
      <c r="S34" s="26">
        <v>2.5579477578872774E-5</v>
      </c>
      <c r="T34" s="26">
        <v>5134416.6919959467</v>
      </c>
    </row>
    <row r="35" spans="2:20">
      <c r="B35" s="26">
        <v>1981</v>
      </c>
      <c r="C35" s="26">
        <v>1352.2685821522773</v>
      </c>
      <c r="D35" s="26">
        <v>84.009060668139725</v>
      </c>
      <c r="E35" s="26">
        <v>0.11265290978727427</v>
      </c>
      <c r="F35" s="26">
        <v>152.84045172690705</v>
      </c>
      <c r="G35" s="26">
        <v>79.009060668139725</v>
      </c>
      <c r="H35" s="26">
        <v>0.11332519624058078</v>
      </c>
      <c r="I35" s="26">
        <v>93.822762553836981</v>
      </c>
      <c r="J35" s="26">
        <v>0.1672111412645324</v>
      </c>
      <c r="K35" s="26">
        <v>135.19535878244247</v>
      </c>
      <c r="L35" s="26">
        <v>0.31807057457154581</v>
      </c>
      <c r="M35" s="26">
        <v>63.67270711209315</v>
      </c>
      <c r="N35" s="26">
        <v>0.21380746885166058</v>
      </c>
      <c r="O35" s="26">
        <v>67.769203061683925</v>
      </c>
      <c r="P35" s="26">
        <v>1.0696266062997515E-2</v>
      </c>
      <c r="Q35" s="26">
        <v>68.327292887906864</v>
      </c>
      <c r="R35" s="26">
        <v>6.5365173752694461E-2</v>
      </c>
      <c r="S35" s="26">
        <v>2.5486517097205925E-5</v>
      </c>
      <c r="T35" s="26">
        <v>5136866.5780141838</v>
      </c>
    </row>
    <row r="36" spans="2:20">
      <c r="B36" s="26">
        <v>1982</v>
      </c>
      <c r="C36" s="26">
        <v>1579.0423216134695</v>
      </c>
      <c r="D36" s="26">
        <v>84.134620898334433</v>
      </c>
      <c r="E36" s="26">
        <v>0.11023861890804731</v>
      </c>
      <c r="F36" s="26">
        <v>125.05368017565139</v>
      </c>
      <c r="G36" s="26">
        <v>79.134620898334433</v>
      </c>
      <c r="H36" s="26">
        <v>0.11091738461315274</v>
      </c>
      <c r="I36" s="26">
        <v>93.676275618609822</v>
      </c>
      <c r="J36" s="26">
        <v>0.1641103902908313</v>
      </c>
      <c r="K36" s="26">
        <v>135.59296617805904</v>
      </c>
      <c r="L36" s="26">
        <v>0.32447093764091839</v>
      </c>
      <c r="M36" s="26">
        <v>63.756413932222948</v>
      </c>
      <c r="N36" s="26">
        <v>0.21663639252532763</v>
      </c>
      <c r="O36" s="26">
        <v>67.681314723097714</v>
      </c>
      <c r="P36" s="26">
        <v>1.05329732351657E-2</v>
      </c>
      <c r="Q36" s="26">
        <v>68.243586067777059</v>
      </c>
      <c r="R36" s="26">
        <v>6.4230490392899686E-2</v>
      </c>
      <c r="S36" s="26">
        <v>2.5548847538567336E-5</v>
      </c>
      <c r="T36" s="26">
        <v>5139316.4640324209</v>
      </c>
    </row>
    <row r="37" spans="2:20">
      <c r="B37" s="26">
        <v>1983</v>
      </c>
      <c r="C37" s="26">
        <v>1457.4214152082259</v>
      </c>
      <c r="D37" s="26">
        <v>84.265652742330232</v>
      </c>
      <c r="E37" s="26">
        <v>0.10784445653379054</v>
      </c>
      <c r="F37" s="26">
        <v>130.02998405346315</v>
      </c>
      <c r="G37" s="26">
        <v>79.265652742330232</v>
      </c>
      <c r="H37" s="26">
        <v>0.10853229301526424</v>
      </c>
      <c r="I37" s="26">
        <v>93.523405133948074</v>
      </c>
      <c r="J37" s="26">
        <v>0.16110041207446404</v>
      </c>
      <c r="K37" s="26">
        <v>136.00790035071239</v>
      </c>
      <c r="L37" s="26">
        <v>0.33063232893697397</v>
      </c>
      <c r="M37" s="26">
        <v>63.84376849488681</v>
      </c>
      <c r="N37" s="26">
        <v>0.21951689442922867</v>
      </c>
      <c r="O37" s="26">
        <v>67.593426384511488</v>
      </c>
      <c r="P37" s="26">
        <v>1.0369680407333885E-2</v>
      </c>
      <c r="Q37" s="26">
        <v>68.156231505113183</v>
      </c>
      <c r="R37" s="26">
        <v>6.3142201765215733E-2</v>
      </c>
      <c r="S37" s="26">
        <v>2.6817879963233937E-5</v>
      </c>
      <c r="T37" s="26">
        <v>5141766.350050658</v>
      </c>
    </row>
    <row r="38" spans="2:20">
      <c r="B38" s="26">
        <v>1984</v>
      </c>
      <c r="C38" s="26">
        <v>1408.501728712881</v>
      </c>
      <c r="D38" s="26">
        <v>84.402156200127081</v>
      </c>
      <c r="E38" s="26">
        <v>0.105470422664504</v>
      </c>
      <c r="F38" s="26">
        <v>134.17223898821626</v>
      </c>
      <c r="G38" s="26">
        <v>79.402156200127081</v>
      </c>
      <c r="H38" s="26">
        <v>0.10616992144691527</v>
      </c>
      <c r="I38" s="26">
        <v>93.364151099851711</v>
      </c>
      <c r="J38" s="26">
        <v>0.15818120661543061</v>
      </c>
      <c r="K38" s="26">
        <v>136.44016130040248</v>
      </c>
      <c r="L38" s="26">
        <v>0.33655474845971245</v>
      </c>
      <c r="M38" s="26">
        <v>63.934770800084721</v>
      </c>
      <c r="N38" s="26">
        <v>0.22244897456336374</v>
      </c>
      <c r="O38" s="26">
        <v>67.505538045925263</v>
      </c>
      <c r="P38" s="26">
        <v>1.0206387579502072E-2</v>
      </c>
      <c r="Q38" s="26">
        <v>68.065229199915279</v>
      </c>
      <c r="R38" s="26">
        <v>6.2100307869642636E-2</v>
      </c>
      <c r="S38" s="26">
        <v>2.7296000383481005E-5</v>
      </c>
      <c r="T38" s="26">
        <v>5144216.2360688951</v>
      </c>
    </row>
    <row r="39" spans="2:20">
      <c r="B39" s="26">
        <v>1985</v>
      </c>
      <c r="C39" s="26">
        <v>1496.9989083390019</v>
      </c>
      <c r="D39" s="26">
        <v>84.544131271725036</v>
      </c>
      <c r="E39" s="26">
        <v>0.10311651730018767</v>
      </c>
      <c r="F39" s="26">
        <v>127.15284713125017</v>
      </c>
      <c r="G39" s="26">
        <v>79.54413127172505</v>
      </c>
      <c r="H39" s="26">
        <v>0.10383026990810582</v>
      </c>
      <c r="I39" s="26">
        <v>93.198513516320787</v>
      </c>
      <c r="J39" s="26">
        <v>0.15535277391373103</v>
      </c>
      <c r="K39" s="26">
        <v>136.88974902712931</v>
      </c>
      <c r="L39" s="26">
        <v>0.34223819620913387</v>
      </c>
      <c r="M39" s="26">
        <v>64.029420847816681</v>
      </c>
      <c r="N39" s="26">
        <v>0.2254326329277328</v>
      </c>
      <c r="O39" s="26">
        <v>67.417649707339038</v>
      </c>
      <c r="P39" s="26">
        <v>1.0043094751670256E-2</v>
      </c>
      <c r="Q39" s="26">
        <v>67.970579152183305</v>
      </c>
      <c r="R39" s="26">
        <v>6.1104808706180389E-2</v>
      </c>
      <c r="S39" s="26">
        <v>2.8132070952884845E-5</v>
      </c>
      <c r="T39" s="26">
        <v>5146666.1220871322</v>
      </c>
    </row>
    <row r="40" spans="2:20">
      <c r="B40" s="26">
        <v>1986</v>
      </c>
      <c r="C40" s="26">
        <v>1434.5907221144828</v>
      </c>
      <c r="D40" s="26">
        <v>84.691577957124053</v>
      </c>
      <c r="E40" s="26">
        <v>0.10078274044084155</v>
      </c>
      <c r="F40" s="26">
        <v>124.60386151044391</v>
      </c>
      <c r="G40" s="26">
        <v>79.691577957124053</v>
      </c>
      <c r="H40" s="26">
        <v>0.10151333839883589</v>
      </c>
      <c r="I40" s="26">
        <v>93.026492383355247</v>
      </c>
      <c r="J40" s="26">
        <v>0.15261511396936528</v>
      </c>
      <c r="K40" s="26">
        <v>137.35666353089289</v>
      </c>
      <c r="L40" s="26">
        <v>0.3476826721852383</v>
      </c>
      <c r="M40" s="26">
        <v>64.127718638082712</v>
      </c>
      <c r="N40" s="26">
        <v>0.22846786952233578</v>
      </c>
      <c r="O40" s="26">
        <v>67.329761368752827</v>
      </c>
      <c r="P40" s="26">
        <v>9.8798019238384403E-3</v>
      </c>
      <c r="Q40" s="26">
        <v>67.872281361917288</v>
      </c>
      <c r="R40" s="26">
        <v>6.015570427482899E-2</v>
      </c>
      <c r="S40" s="26">
        <v>2.905238094209031E-5</v>
      </c>
      <c r="T40" s="26">
        <v>5149116.0081053693</v>
      </c>
    </row>
    <row r="41" spans="2:20">
      <c r="B41" s="26">
        <v>1987</v>
      </c>
      <c r="C41" s="26">
        <v>1495.9569311621065</v>
      </c>
      <c r="D41" s="26">
        <v>84.844496256324177</v>
      </c>
      <c r="E41" s="26">
        <v>9.8469092086465648E-2</v>
      </c>
      <c r="F41" s="26">
        <v>111.41753764255337</v>
      </c>
      <c r="G41" s="26">
        <v>79.844496256324177</v>
      </c>
      <c r="H41" s="26">
        <v>9.9219126919105491E-2</v>
      </c>
      <c r="I41" s="26">
        <v>92.848087700955148</v>
      </c>
      <c r="J41" s="26">
        <v>0.14996822678233337</v>
      </c>
      <c r="K41" s="26">
        <v>137.84090481169321</v>
      </c>
      <c r="L41" s="26">
        <v>0.35288817638802567</v>
      </c>
      <c r="M41" s="26">
        <v>64.229664170882771</v>
      </c>
      <c r="N41" s="26">
        <v>0.2315546843471728</v>
      </c>
      <c r="O41" s="26">
        <v>67.241873030166602</v>
      </c>
      <c r="P41" s="26">
        <v>9.7165090960066279E-3</v>
      </c>
      <c r="Q41" s="26">
        <v>67.770335829117229</v>
      </c>
      <c r="R41" s="26">
        <v>5.925299457558842E-2</v>
      </c>
      <c r="S41" s="26">
        <v>3.085501384970141E-5</v>
      </c>
      <c r="T41" s="26">
        <v>5151565.8941236064</v>
      </c>
    </row>
    <row r="42" spans="2:20">
      <c r="B42" s="26">
        <v>1988</v>
      </c>
      <c r="C42" s="26">
        <v>1754.1385620080596</v>
      </c>
      <c r="D42" s="26">
        <v>85.00288616932535</v>
      </c>
      <c r="E42" s="26">
        <v>9.6175572237059956E-2</v>
      </c>
      <c r="F42" s="26">
        <v>108.02364117311504</v>
      </c>
      <c r="G42" s="26">
        <v>80.00288616932535</v>
      </c>
      <c r="H42" s="26">
        <v>9.6947635468914634E-2</v>
      </c>
      <c r="I42" s="26">
        <v>92.663299469120417</v>
      </c>
      <c r="J42" s="26">
        <v>0.14741211235263529</v>
      </c>
      <c r="K42" s="26">
        <v>138.3424728695303</v>
      </c>
      <c r="L42" s="26">
        <v>0.35785470881749593</v>
      </c>
      <c r="M42" s="26">
        <v>64.3352574462169</v>
      </c>
      <c r="N42" s="26">
        <v>0.23469307740224379</v>
      </c>
      <c r="O42" s="26">
        <v>67.153984691580376</v>
      </c>
      <c r="P42" s="26">
        <v>9.553216268174812E-3</v>
      </c>
      <c r="Q42" s="26">
        <v>67.6647425537831</v>
      </c>
      <c r="R42" s="26">
        <v>5.8396679608458693E-2</v>
      </c>
      <c r="S42" s="26">
        <v>3.2815119596896626E-5</v>
      </c>
      <c r="T42" s="26">
        <v>5154015.7801418435</v>
      </c>
    </row>
    <row r="43" spans="2:20">
      <c r="B43" s="26">
        <v>1989</v>
      </c>
      <c r="C43" s="26">
        <v>2115.4531424726056</v>
      </c>
      <c r="D43" s="26">
        <v>85.166747696127615</v>
      </c>
      <c r="E43" s="26">
        <v>9.3902180892624476E-2</v>
      </c>
      <c r="F43" s="26">
        <v>116.33944805125473</v>
      </c>
      <c r="G43" s="26">
        <v>80.166747696127615</v>
      </c>
      <c r="H43" s="26">
        <v>9.4698864048263304E-2</v>
      </c>
      <c r="I43" s="26">
        <v>92.472127687851113</v>
      </c>
      <c r="J43" s="26">
        <v>0.14494677068027106</v>
      </c>
      <c r="K43" s="26">
        <v>138.86136770440413</v>
      </c>
      <c r="L43" s="26">
        <v>0.3625822694736493</v>
      </c>
      <c r="M43" s="26">
        <v>64.444498464085072</v>
      </c>
      <c r="N43" s="26">
        <v>0.23788304868754881</v>
      </c>
      <c r="O43" s="26">
        <v>67.066096352994151</v>
      </c>
      <c r="P43" s="26">
        <v>9.3899234403429978E-3</v>
      </c>
      <c r="Q43" s="26">
        <v>67.555501535914928</v>
      </c>
      <c r="R43" s="26">
        <v>5.7586759373439829E-2</v>
      </c>
      <c r="S43" s="26">
        <v>3.3655588538730197E-5</v>
      </c>
      <c r="T43" s="26">
        <v>5156465.6661600806</v>
      </c>
    </row>
    <row r="44" spans="2:20">
      <c r="B44" s="26">
        <v>1990</v>
      </c>
      <c r="C44" s="26">
        <v>1895.8780090749813</v>
      </c>
      <c r="D44" s="26">
        <v>85.336080836730943</v>
      </c>
      <c r="E44" s="26">
        <v>9.1648918053159223E-2</v>
      </c>
      <c r="F44" s="26">
        <v>117.15519647252283</v>
      </c>
      <c r="G44" s="26">
        <v>80.336080836730943</v>
      </c>
      <c r="H44" s="26">
        <v>9.2472812657151487E-2</v>
      </c>
      <c r="I44" s="26">
        <v>92.274572357147221</v>
      </c>
      <c r="J44" s="26">
        <v>0.14257220176524066</v>
      </c>
      <c r="K44" s="26">
        <v>139.39758931631468</v>
      </c>
      <c r="L44" s="26">
        <v>0.36707085835648551</v>
      </c>
      <c r="M44" s="26">
        <v>64.557387224487286</v>
      </c>
      <c r="N44" s="26">
        <v>0.24112459820308771</v>
      </c>
      <c r="O44" s="26">
        <v>66.978208014407926</v>
      </c>
      <c r="P44" s="26">
        <v>9.2266306125111837E-3</v>
      </c>
      <c r="Q44" s="26">
        <v>67.442612775512714</v>
      </c>
      <c r="R44" s="26">
        <v>5.6823233870531793E-2</v>
      </c>
      <c r="S44" s="26">
        <v>3.3421919891310603E-5</v>
      </c>
      <c r="T44" s="26">
        <v>5158915.5521783177</v>
      </c>
    </row>
    <row r="45" spans="2:20">
      <c r="B45" s="26">
        <v>1991</v>
      </c>
      <c r="C45" s="26">
        <v>1629.3955609059633</v>
      </c>
      <c r="D45" s="26">
        <v>85.510885591135377</v>
      </c>
      <c r="E45" s="26">
        <v>8.9415783718664169E-2</v>
      </c>
      <c r="F45" s="26">
        <v>113.56369409153091</v>
      </c>
      <c r="G45" s="26">
        <v>80.510885591135377</v>
      </c>
      <c r="H45" s="26">
        <v>9.0269481295579226E-2</v>
      </c>
      <c r="I45" s="26">
        <v>92.070633477008727</v>
      </c>
      <c r="J45" s="26">
        <v>0.14028840560754413</v>
      </c>
      <c r="K45" s="26">
        <v>139.95113770526203</v>
      </c>
      <c r="L45" s="26">
        <v>0.37132047546600466</v>
      </c>
      <c r="M45" s="26">
        <v>64.673923727423571</v>
      </c>
      <c r="N45" s="26">
        <v>0.24441772594886066</v>
      </c>
      <c r="O45" s="26">
        <v>66.890319675821701</v>
      </c>
      <c r="P45" s="26">
        <v>9.0633377846793678E-3</v>
      </c>
      <c r="Q45" s="26">
        <v>67.326076272576415</v>
      </c>
      <c r="R45" s="26">
        <v>5.6106103099734607E-2</v>
      </c>
      <c r="S45" s="26">
        <v>3.2995320347941762E-5</v>
      </c>
      <c r="T45" s="26">
        <v>5161365.4381965548</v>
      </c>
    </row>
    <row r="46" spans="2:20">
      <c r="B46" s="26">
        <v>1992</v>
      </c>
      <c r="C46" s="26">
        <v>1656.6426924029727</v>
      </c>
      <c r="D46" s="26">
        <v>85.691161959340846</v>
      </c>
      <c r="E46" s="26">
        <v>8.7202777889139327E-2</v>
      </c>
      <c r="F46" s="26">
        <v>105.75740388371449</v>
      </c>
      <c r="G46" s="26">
        <v>80.69116195934086</v>
      </c>
      <c r="H46" s="26">
        <v>8.8088869963546465E-2</v>
      </c>
      <c r="I46" s="26">
        <v>91.860311047435658</v>
      </c>
      <c r="J46" s="26">
        <v>0.13809538220718137</v>
      </c>
      <c r="K46" s="26">
        <v>140.52201287124609</v>
      </c>
      <c r="L46" s="26">
        <v>0.37533112080220687</v>
      </c>
      <c r="M46" s="26">
        <v>64.794107972893912</v>
      </c>
      <c r="N46" s="26">
        <v>0.24776243192486766</v>
      </c>
      <c r="O46" s="26">
        <v>66.80243133723549</v>
      </c>
      <c r="P46" s="26">
        <v>8.9000449568475536E-3</v>
      </c>
      <c r="Q46" s="26">
        <v>67.205892027106088</v>
      </c>
      <c r="R46" s="26">
        <v>5.5435367061048263E-2</v>
      </c>
      <c r="S46" s="26">
        <v>3.2813799644536424E-5</v>
      </c>
      <c r="T46" s="26">
        <v>5163815.3242147919</v>
      </c>
    </row>
    <row r="47" spans="2:20">
      <c r="B47" s="26">
        <v>1993</v>
      </c>
      <c r="C47" s="26">
        <v>1572.6363022613496</v>
      </c>
      <c r="D47" s="26">
        <v>85.876909941347435</v>
      </c>
      <c r="E47" s="26">
        <v>8.5009900564584712E-2</v>
      </c>
      <c r="F47" s="26">
        <v>121.25291918821729</v>
      </c>
      <c r="G47" s="26">
        <v>80.876909941347435</v>
      </c>
      <c r="H47" s="26">
        <v>8.5930978661053259E-2</v>
      </c>
      <c r="I47" s="26">
        <v>91.643605068428002</v>
      </c>
      <c r="J47" s="26">
        <v>0.13599313156415249</v>
      </c>
      <c r="K47" s="26">
        <v>141.1102148142669</v>
      </c>
      <c r="L47" s="26">
        <v>0.37910279436509198</v>
      </c>
      <c r="M47" s="26">
        <v>64.917939960898281</v>
      </c>
      <c r="N47" s="26">
        <v>0.25115871613110857</v>
      </c>
      <c r="O47" s="26">
        <v>66.714542998649264</v>
      </c>
      <c r="P47" s="26">
        <v>8.7367521290157395E-3</v>
      </c>
      <c r="Q47" s="26">
        <v>67.082060039101719</v>
      </c>
      <c r="R47" s="26">
        <v>5.4811025754472782E-2</v>
      </c>
      <c r="S47" s="26">
        <v>3.3922670529335864E-5</v>
      </c>
      <c r="T47" s="26">
        <v>5166265.210233029</v>
      </c>
    </row>
    <row r="48" spans="2:20">
      <c r="B48" s="26">
        <v>1994</v>
      </c>
      <c r="C48" s="26">
        <v>1688.2418859800071</v>
      </c>
      <c r="D48" s="26">
        <v>86.068129537155087</v>
      </c>
      <c r="E48" s="26">
        <v>8.2837151745000309E-2</v>
      </c>
      <c r="F48" s="26">
        <v>121.76199256138746</v>
      </c>
      <c r="G48" s="26">
        <v>81.068129537155087</v>
      </c>
      <c r="H48" s="26">
        <v>8.379580738809958E-2</v>
      </c>
      <c r="I48" s="26">
        <v>91.420515539985729</v>
      </c>
      <c r="J48" s="26">
        <v>0.13398165367845746</v>
      </c>
      <c r="K48" s="26">
        <v>141.71574353432447</v>
      </c>
      <c r="L48" s="26">
        <v>0.38263549615466014</v>
      </c>
      <c r="M48" s="26">
        <v>65.04541969143672</v>
      </c>
      <c r="N48" s="26">
        <v>0.25460657856758345</v>
      </c>
      <c r="O48" s="26">
        <v>66.626654660063039</v>
      </c>
      <c r="P48" s="26">
        <v>8.5734593011839236E-3</v>
      </c>
      <c r="Q48" s="26">
        <v>66.954580308563266</v>
      </c>
      <c r="R48" s="26">
        <v>5.423307918000813E-2</v>
      </c>
      <c r="S48" s="26">
        <v>3.462285601238046E-5</v>
      </c>
      <c r="T48" s="26">
        <v>5168715.0962512661</v>
      </c>
    </row>
    <row r="49" spans="2:20">
      <c r="B49" s="26">
        <v>1995</v>
      </c>
      <c r="C49" s="26">
        <v>1533.433856704545</v>
      </c>
      <c r="D49" s="26">
        <v>86.264820746763831</v>
      </c>
      <c r="E49" s="26">
        <v>8.0684531430386119E-2</v>
      </c>
      <c r="F49" s="26">
        <v>136.07743076264293</v>
      </c>
      <c r="G49" s="26">
        <v>81.264820746763831</v>
      </c>
      <c r="H49" s="26">
        <v>8.1683356144685415E-2</v>
      </c>
      <c r="I49" s="26">
        <v>91.191042462108868</v>
      </c>
      <c r="J49" s="26">
        <v>0.1320609485500962</v>
      </c>
      <c r="K49" s="26">
        <v>142.33859903141879</v>
      </c>
      <c r="L49" s="26">
        <v>0.38592922617091119</v>
      </c>
      <c r="M49" s="26">
        <v>65.176547164509216</v>
      </c>
      <c r="N49" s="26">
        <v>0.25810601923429233</v>
      </c>
      <c r="O49" s="26">
        <v>66.538766321476814</v>
      </c>
      <c r="P49" s="26">
        <v>8.4101664733521094E-3</v>
      </c>
      <c r="Q49" s="26">
        <v>66.823452835490784</v>
      </c>
      <c r="R49" s="26">
        <v>5.370152733765432E-2</v>
      </c>
      <c r="S49" s="26">
        <v>3.4873863524609819E-5</v>
      </c>
      <c r="T49" s="26">
        <v>5171164.9822695032</v>
      </c>
    </row>
    <row r="50" spans="2:20">
      <c r="B50" s="26">
        <v>1996</v>
      </c>
      <c r="C50" s="26">
        <v>1317.0695547913613</v>
      </c>
      <c r="D50" s="26">
        <v>86.466983570173639</v>
      </c>
      <c r="E50" s="26">
        <v>7.8552039620742128E-2</v>
      </c>
      <c r="F50" s="26">
        <v>113.44264586594626</v>
      </c>
      <c r="G50" s="26">
        <v>81.466983570173625</v>
      </c>
      <c r="H50" s="26">
        <v>7.9593624930810791E-2</v>
      </c>
      <c r="I50" s="26">
        <v>90.955185834797433</v>
      </c>
      <c r="J50" s="26">
        <v>0.13023101617906885</v>
      </c>
      <c r="K50" s="26">
        <v>142.97878130554986</v>
      </c>
      <c r="L50" s="26">
        <v>0.38898398441384507</v>
      </c>
      <c r="M50" s="26">
        <v>65.31132238011574</v>
      </c>
      <c r="N50" s="26">
        <v>0.26165703813123525</v>
      </c>
      <c r="O50" s="26">
        <v>66.450877982890603</v>
      </c>
      <c r="P50" s="26">
        <v>8.2468736455202953E-3</v>
      </c>
      <c r="Q50" s="26">
        <v>66.68867761988426</v>
      </c>
      <c r="R50" s="26">
        <v>5.3216370227411353E-2</v>
      </c>
      <c r="S50" s="26">
        <v>3.6257777571976454E-5</v>
      </c>
      <c r="T50" s="26">
        <v>5173614.8682877403</v>
      </c>
    </row>
    <row r="51" spans="2:20">
      <c r="B51" s="26">
        <v>1997</v>
      </c>
      <c r="C51" s="26">
        <v>1314.8344448207686</v>
      </c>
      <c r="D51" s="26">
        <v>86.674618007384524</v>
      </c>
      <c r="E51" s="26">
        <v>7.6439676316068336E-2</v>
      </c>
      <c r="F51" s="26">
        <v>132.91952931883662</v>
      </c>
      <c r="G51" s="26">
        <v>81.67461800738451</v>
      </c>
      <c r="H51" s="26">
        <v>7.7526613746475681E-2</v>
      </c>
      <c r="I51" s="26">
        <v>90.712945658051396</v>
      </c>
      <c r="J51" s="26">
        <v>0.12849185656537535</v>
      </c>
      <c r="K51" s="26">
        <v>143.63629035671767</v>
      </c>
      <c r="L51" s="26">
        <v>0.39179977088346213</v>
      </c>
      <c r="M51" s="26">
        <v>65.449745338256349</v>
      </c>
      <c r="N51" s="26">
        <v>0.26525963525841212</v>
      </c>
      <c r="O51" s="26">
        <v>66.362989644304378</v>
      </c>
      <c r="P51" s="26">
        <v>8.0835808176884794E-3</v>
      </c>
      <c r="Q51" s="26">
        <v>66.550254661743651</v>
      </c>
      <c r="R51" s="26">
        <v>5.2777607849279234E-2</v>
      </c>
      <c r="S51" s="26">
        <v>3.2790693343655922E-5</v>
      </c>
      <c r="T51" s="26">
        <v>5176064.7543059774</v>
      </c>
    </row>
    <row r="52" spans="2:20">
      <c r="B52" s="26">
        <v>1998</v>
      </c>
      <c r="C52" s="26">
        <v>1353.9564572418317</v>
      </c>
      <c r="D52" s="26">
        <v>86.887724058396486</v>
      </c>
      <c r="E52" s="26">
        <v>7.4347441516364784E-2</v>
      </c>
      <c r="F52" s="26">
        <v>115.62890863086419</v>
      </c>
      <c r="G52" s="26">
        <v>81.887724058396486</v>
      </c>
      <c r="H52" s="26">
        <v>7.5482322591680126E-2</v>
      </c>
      <c r="I52" s="26">
        <v>90.464321931870771</v>
      </c>
      <c r="J52" s="26">
        <v>0.12684346970901561</v>
      </c>
      <c r="K52" s="26">
        <v>144.31112618492222</v>
      </c>
      <c r="L52" s="26">
        <v>0.39437658557976196</v>
      </c>
      <c r="M52" s="26">
        <v>65.591816038930986</v>
      </c>
      <c r="N52" s="26">
        <v>0.26891381061582292</v>
      </c>
      <c r="O52" s="26">
        <v>66.275101305718152</v>
      </c>
      <c r="P52" s="26">
        <v>7.9202879898566652E-3</v>
      </c>
      <c r="Q52" s="26">
        <v>66.408183961069014</v>
      </c>
      <c r="R52" s="26">
        <v>5.2385240203257952E-2</v>
      </c>
      <c r="S52" s="26">
        <v>3.408563348154181E-5</v>
      </c>
      <c r="T52" s="26">
        <v>5178514.6403242145</v>
      </c>
    </row>
    <row r="53" spans="2:20">
      <c r="B53" s="26">
        <v>1999</v>
      </c>
      <c r="C53" s="26">
        <v>1384.6047785149553</v>
      </c>
      <c r="D53" s="26">
        <v>87.10630172320954</v>
      </c>
      <c r="E53" s="26">
        <v>7.2275335221631445E-2</v>
      </c>
      <c r="F53" s="26">
        <v>131.18575742155073</v>
      </c>
      <c r="G53" s="26">
        <v>82.10630172320954</v>
      </c>
      <c r="H53" s="26">
        <v>7.3460751466424071E-2</v>
      </c>
      <c r="I53" s="26">
        <v>90.209314656255515</v>
      </c>
      <c r="J53" s="26">
        <v>0.12528585560998978</v>
      </c>
      <c r="K53" s="26">
        <v>145.00328879016354</v>
      </c>
      <c r="L53" s="26">
        <v>0.39671442850274485</v>
      </c>
      <c r="M53" s="26">
        <v>65.737534482139679</v>
      </c>
      <c r="N53" s="26">
        <v>0.27261956420346778</v>
      </c>
      <c r="O53" s="26">
        <v>66.187212967131927</v>
      </c>
      <c r="P53" s="26">
        <v>7.7569951620248519E-3</v>
      </c>
      <c r="Q53" s="26">
        <v>66.262465517860321</v>
      </c>
      <c r="R53" s="26">
        <v>5.2039267289347525E-2</v>
      </c>
      <c r="S53" s="26">
        <v>3.4546240073328802E-5</v>
      </c>
      <c r="T53" s="26">
        <v>5180964.5263424516</v>
      </c>
    </row>
    <row r="54" spans="2:20">
      <c r="B54" s="26">
        <v>2000</v>
      </c>
      <c r="C54" s="26">
        <v>1133.9140979871981</v>
      </c>
      <c r="D54" s="26">
        <v>87.330351001823658</v>
      </c>
      <c r="E54" s="26">
        <v>7.0223357431868319E-2</v>
      </c>
      <c r="F54" s="26">
        <v>110.41128413788738</v>
      </c>
      <c r="G54" s="26">
        <v>82.330351001823658</v>
      </c>
      <c r="H54" s="26">
        <v>7.1461900370707571E-2</v>
      </c>
      <c r="I54" s="26">
        <v>89.947923831205728</v>
      </c>
      <c r="J54" s="26">
        <v>0.12381901426829776</v>
      </c>
      <c r="K54" s="26">
        <v>145.7127781724416</v>
      </c>
      <c r="L54" s="26">
        <v>0.39881329965241075</v>
      </c>
      <c r="M54" s="26">
        <v>65.886900667882429</v>
      </c>
      <c r="N54" s="26">
        <v>0.27637689602134663</v>
      </c>
      <c r="O54" s="26">
        <v>66.099324628545702</v>
      </c>
      <c r="P54" s="26">
        <v>7.5937023341930369E-3</v>
      </c>
      <c r="Q54" s="26">
        <v>66.113099332117557</v>
      </c>
      <c r="R54" s="26">
        <v>5.1739689107547934E-2</v>
      </c>
      <c r="S54" s="26">
        <v>3.7951629535943208E-5</v>
      </c>
      <c r="T54" s="26">
        <v>5183414.4123606887</v>
      </c>
    </row>
    <row r="55" spans="2:20">
      <c r="B55" s="26">
        <v>2001</v>
      </c>
      <c r="C55" s="26">
        <v>1169.3904673624766</v>
      </c>
      <c r="D55" s="26">
        <v>87.559871894238881</v>
      </c>
      <c r="E55" s="26">
        <v>6.8191508147075405E-2</v>
      </c>
      <c r="F55" s="26">
        <v>112.6318101494781</v>
      </c>
      <c r="G55" s="26">
        <v>82.559871894238867</v>
      </c>
      <c r="H55" s="26">
        <v>6.9485769304530598E-2</v>
      </c>
      <c r="I55" s="26">
        <v>89.680149456721324</v>
      </c>
      <c r="J55" s="26">
        <v>0.12244294568393954</v>
      </c>
      <c r="K55" s="26">
        <v>146.43959433175641</v>
      </c>
      <c r="L55" s="26">
        <v>0.40067319902875942</v>
      </c>
      <c r="M55" s="26">
        <v>66.039914596159235</v>
      </c>
      <c r="N55" s="26">
        <v>0.28018580606945942</v>
      </c>
      <c r="O55" s="26">
        <v>66.011436289959477</v>
      </c>
      <c r="P55" s="26">
        <v>7.4304095063612218E-3</v>
      </c>
      <c r="Q55" s="26">
        <v>65.960085403840765</v>
      </c>
      <c r="R55" s="26">
        <v>5.1486505657859179E-2</v>
      </c>
      <c r="S55" s="26">
        <v>3.8350038679613586E-5</v>
      </c>
      <c r="T55" s="26">
        <v>5185864.2983789258</v>
      </c>
    </row>
    <row r="56" spans="2:20">
      <c r="B56" s="26">
        <v>2002</v>
      </c>
      <c r="C56" s="26">
        <v>1143.7000172731857</v>
      </c>
      <c r="D56" s="26">
        <v>87.79486440045514</v>
      </c>
      <c r="E56" s="26">
        <v>6.6179787367252704E-2</v>
      </c>
      <c r="F56" s="26">
        <v>104.27471892807299</v>
      </c>
      <c r="G56" s="26">
        <v>82.79486440045514</v>
      </c>
      <c r="H56" s="26">
        <v>6.7532358267893139E-2</v>
      </c>
      <c r="I56" s="26">
        <v>89.405991532802332</v>
      </c>
      <c r="J56" s="26">
        <v>0.12115764985691521</v>
      </c>
      <c r="K56" s="26">
        <v>147.18373726810796</v>
      </c>
      <c r="L56" s="26">
        <v>0.40229412663179109</v>
      </c>
      <c r="M56" s="26">
        <v>66.196576266970084</v>
      </c>
      <c r="N56" s="26">
        <v>0.28404629434780621</v>
      </c>
      <c r="O56" s="26">
        <v>65.923547951373266</v>
      </c>
      <c r="P56" s="26">
        <v>7.267116678529406E-3</v>
      </c>
      <c r="Q56" s="26">
        <v>65.803423733029916</v>
      </c>
      <c r="R56" s="26">
        <v>5.1279716940281314E-2</v>
      </c>
      <c r="S56" s="26">
        <v>4.2790336332566698E-5</v>
      </c>
      <c r="T56" s="26">
        <v>5188314.1843971629</v>
      </c>
    </row>
    <row r="57" spans="2:20">
      <c r="B57" s="26">
        <v>2003</v>
      </c>
      <c r="C57" s="26">
        <v>1104.6126314879666</v>
      </c>
      <c r="D57" s="26">
        <v>88.035328520472504</v>
      </c>
      <c r="E57" s="26">
        <v>6.4188195092400216E-2</v>
      </c>
      <c r="F57" s="26">
        <v>105.07522097065954</v>
      </c>
      <c r="G57" s="26">
        <v>83.035328520472504</v>
      </c>
      <c r="H57" s="26">
        <v>6.5601667260795221E-2</v>
      </c>
      <c r="I57" s="26">
        <v>89.125450059448738</v>
      </c>
      <c r="J57" s="26">
        <v>0.11996312678722469</v>
      </c>
      <c r="K57" s="26">
        <v>147.94520698149628</v>
      </c>
      <c r="L57" s="26">
        <v>0.40367608246150583</v>
      </c>
      <c r="M57" s="26">
        <v>66.356885680314988</v>
      </c>
      <c r="N57" s="26">
        <v>0.28795836085638699</v>
      </c>
      <c r="O57" s="26">
        <v>65.83565961278704</v>
      </c>
      <c r="P57" s="26">
        <v>7.1038238506975927E-3</v>
      </c>
      <c r="Q57" s="26">
        <v>65.643114319684997</v>
      </c>
      <c r="R57" s="26">
        <v>5.111932295481425E-2</v>
      </c>
      <c r="S57" s="26">
        <v>4.337935981088636E-5</v>
      </c>
      <c r="T57" s="26">
        <v>5190764.0704154</v>
      </c>
    </row>
    <row r="58" spans="2:20">
      <c r="B58" s="26">
        <v>2004</v>
      </c>
      <c r="C58" s="26">
        <v>1053.6119453351598</v>
      </c>
      <c r="D58" s="26">
        <v>88.281264254290917</v>
      </c>
      <c r="E58" s="26">
        <v>6.221673132251794E-2</v>
      </c>
      <c r="F58" s="26">
        <v>110.21671176538075</v>
      </c>
      <c r="G58" s="26">
        <v>83.281264254290946</v>
      </c>
      <c r="H58" s="26">
        <v>6.3693696283236817E-2</v>
      </c>
      <c r="I58" s="26">
        <v>88.83852503666057</v>
      </c>
      <c r="J58" s="26">
        <v>0.11885937647486801</v>
      </c>
      <c r="K58" s="26">
        <v>148.72400347192132</v>
      </c>
      <c r="L58" s="26">
        <v>0.40481906651790345</v>
      </c>
      <c r="M58" s="26">
        <v>66.52084283619395</v>
      </c>
      <c r="N58" s="26">
        <v>0.29192200559520176</v>
      </c>
      <c r="O58" s="26">
        <v>65.747771274200815</v>
      </c>
      <c r="P58" s="26">
        <v>6.9405310228657768E-3</v>
      </c>
      <c r="Q58" s="26">
        <v>65.47915716380605</v>
      </c>
      <c r="R58" s="26">
        <v>5.100532370145805E-2</v>
      </c>
      <c r="S58" s="26">
        <v>4.3642414368423519E-5</v>
      </c>
      <c r="T58" s="26">
        <v>5193213.9564336371</v>
      </c>
    </row>
    <row r="59" spans="2:20">
      <c r="B59" s="26">
        <v>2005</v>
      </c>
      <c r="C59" s="26">
        <v>985.76011902190953</v>
      </c>
      <c r="D59" s="26">
        <v>88.532671601910451</v>
      </c>
      <c r="E59" s="26">
        <v>6.0265396057605891E-2</v>
      </c>
      <c r="F59" s="26">
        <v>104.1472530572569</v>
      </c>
      <c r="G59" s="26">
        <v>83.532671601910465</v>
      </c>
      <c r="H59" s="26">
        <v>6.1808445335217975E-2</v>
      </c>
      <c r="I59" s="26">
        <v>88.5452164644378</v>
      </c>
      <c r="J59" s="26">
        <v>0.11784639891984519</v>
      </c>
      <c r="K59" s="26">
        <v>149.52012673938313</v>
      </c>
      <c r="L59" s="26">
        <v>0.40572307880098402</v>
      </c>
      <c r="M59" s="26">
        <v>66.688447734606967</v>
      </c>
      <c r="N59" s="26">
        <v>0.29593722856425053</v>
      </c>
      <c r="O59" s="26">
        <v>65.65988293561459</v>
      </c>
      <c r="P59" s="26">
        <v>6.7772381950339626E-3</v>
      </c>
      <c r="Q59" s="26">
        <v>65.311552265393033</v>
      </c>
      <c r="R59" s="26">
        <v>5.0937719180212671E-2</v>
      </c>
      <c r="S59" s="26">
        <v>4.6755387089609304E-5</v>
      </c>
      <c r="T59" s="26">
        <v>5195663.8424518742</v>
      </c>
    </row>
    <row r="60" spans="2:20">
      <c r="B60" s="26">
        <v>2006</v>
      </c>
      <c r="C60" s="26">
        <v>991.21670476847146</v>
      </c>
      <c r="D60" s="26">
        <v>88.789550563331048</v>
      </c>
      <c r="E60" s="26">
        <v>5.8334189297664041E-2</v>
      </c>
      <c r="F60" s="26">
        <v>100.49774735710623</v>
      </c>
      <c r="G60" s="26">
        <v>83.789550563331048</v>
      </c>
      <c r="H60" s="26">
        <v>5.9945914416738653E-2</v>
      </c>
      <c r="I60" s="26">
        <v>88.245524342780442</v>
      </c>
      <c r="J60" s="26">
        <v>0.11692419412215621</v>
      </c>
      <c r="K60" s="26">
        <v>150.33357678388168</v>
      </c>
      <c r="L60" s="26">
        <v>0.4063881193107477</v>
      </c>
      <c r="M60" s="26">
        <v>66.859700375554027</v>
      </c>
      <c r="N60" s="26">
        <v>0.30000402976353324</v>
      </c>
      <c r="O60" s="26">
        <v>65.571994597028365</v>
      </c>
      <c r="P60" s="26">
        <v>6.6139453672021484E-3</v>
      </c>
      <c r="Q60" s="26">
        <v>65.140299624445959</v>
      </c>
      <c r="R60" s="26">
        <v>5.0916509391078155E-2</v>
      </c>
      <c r="S60" s="26">
        <v>4.8430440238207931E-5</v>
      </c>
      <c r="T60" s="26">
        <v>5198113.7284701113</v>
      </c>
    </row>
    <row r="61" spans="2:20">
      <c r="B61" s="26">
        <v>2007</v>
      </c>
      <c r="C61" s="26">
        <v>993.05444937547793</v>
      </c>
      <c r="D61" s="26">
        <v>89.051901138552722</v>
      </c>
      <c r="E61" s="26">
        <v>5.6423111042692382E-2</v>
      </c>
      <c r="F61" s="26">
        <v>99.918051434321768</v>
      </c>
      <c r="G61" s="26">
        <v>84.051901138552722</v>
      </c>
      <c r="H61" s="26">
        <v>5.8106103527798839E-2</v>
      </c>
      <c r="I61" s="26">
        <v>87.939448671688496</v>
      </c>
      <c r="J61" s="26">
        <v>0.11609276208180105</v>
      </c>
      <c r="K61" s="26">
        <v>151.16435360541698</v>
      </c>
      <c r="L61" s="26">
        <v>0.40681418804719416</v>
      </c>
      <c r="M61" s="26">
        <v>67.034600759035143</v>
      </c>
      <c r="N61" s="26">
        <v>0.30412240919304995</v>
      </c>
      <c r="O61" s="26">
        <v>65.484106258442154</v>
      </c>
      <c r="P61" s="26">
        <v>6.4506525393703325E-3</v>
      </c>
      <c r="Q61" s="26">
        <v>64.965399240964857</v>
      </c>
      <c r="R61" s="26">
        <v>5.0941694334054474E-2</v>
      </c>
      <c r="S61" s="26">
        <v>4.9554473270232954E-5</v>
      </c>
      <c r="T61" s="26">
        <v>5200563.6144883484</v>
      </c>
    </row>
    <row r="62" spans="2:20">
      <c r="B62" s="26">
        <v>2008</v>
      </c>
      <c r="C62" s="26">
        <v>1013.3759757383215</v>
      </c>
      <c r="D62" s="26">
        <v>89.319723327575474</v>
      </c>
      <c r="E62" s="26">
        <v>5.4532161292690964E-2</v>
      </c>
      <c r="F62" s="26">
        <v>94.615341337622695</v>
      </c>
      <c r="G62" s="26">
        <v>84.319723327575474</v>
      </c>
      <c r="H62" s="26">
        <v>5.6289012668398572E-2</v>
      </c>
      <c r="I62" s="26">
        <v>87.626989451161947</v>
      </c>
      <c r="J62" s="26">
        <v>0.11535210279877968</v>
      </c>
      <c r="K62" s="26">
        <v>152.01245720398902</v>
      </c>
      <c r="L62" s="26">
        <v>0.40700128501032373</v>
      </c>
      <c r="M62" s="26">
        <v>67.213148885050316</v>
      </c>
      <c r="N62" s="26">
        <v>0.30829236685280065</v>
      </c>
      <c r="O62" s="26">
        <v>65.396217919855928</v>
      </c>
      <c r="P62" s="26">
        <v>6.2873597115385193E-3</v>
      </c>
      <c r="Q62" s="26">
        <v>64.786851114949698</v>
      </c>
      <c r="R62" s="26">
        <v>5.1013274009141643E-2</v>
      </c>
      <c r="S62" s="26">
        <v>4.477082290063602E-5</v>
      </c>
      <c r="T62" s="26">
        <v>5203013.5005065855</v>
      </c>
    </row>
    <row r="63" spans="2:20">
      <c r="B63" s="26">
        <v>2009</v>
      </c>
      <c r="C63" s="26">
        <v>949.14179386821036</v>
      </c>
      <c r="D63" s="26">
        <v>89.593017130399303</v>
      </c>
      <c r="E63" s="26">
        <v>5.2661340047659759E-2</v>
      </c>
      <c r="F63" s="26">
        <v>87.576653089745605</v>
      </c>
      <c r="G63" s="26">
        <v>84.593017130399303</v>
      </c>
      <c r="H63" s="26">
        <v>5.4494641838537812E-2</v>
      </c>
      <c r="I63" s="26">
        <v>87.30814668120081</v>
      </c>
      <c r="J63" s="26">
        <v>0.11470221627309224</v>
      </c>
      <c r="K63" s="26">
        <v>152.87788757959783</v>
      </c>
      <c r="L63" s="26">
        <v>0.40694941020013609</v>
      </c>
      <c r="M63" s="26">
        <v>67.395344753599531</v>
      </c>
      <c r="N63" s="26">
        <v>0.31251390274278534</v>
      </c>
      <c r="O63" s="26">
        <v>65.308329581269703</v>
      </c>
      <c r="P63" s="26">
        <v>6.1240668837067042E-3</v>
      </c>
      <c r="Q63" s="26">
        <v>64.604655246400455</v>
      </c>
      <c r="R63" s="26">
        <v>5.1131248416339675E-2</v>
      </c>
      <c r="S63" s="26">
        <v>3.8716578444599206E-5</v>
      </c>
      <c r="T63" s="26">
        <v>5205463.3865248226</v>
      </c>
    </row>
    <row r="64" spans="2:20">
      <c r="B64" s="26">
        <v>2010</v>
      </c>
      <c r="C64" s="26">
        <v>1097.460071711922</v>
      </c>
      <c r="D64" s="26">
        <v>89.87178254702421</v>
      </c>
      <c r="E64" s="26">
        <v>5.0810647307598766E-2</v>
      </c>
      <c r="F64" s="26">
        <v>84.449640344171712</v>
      </c>
      <c r="G64" s="26">
        <v>84.87178254702421</v>
      </c>
      <c r="H64" s="26">
        <v>5.2722991038216607E-2</v>
      </c>
      <c r="I64" s="26">
        <v>86.982920361805085</v>
      </c>
      <c r="J64" s="26">
        <v>0.11414310250473861</v>
      </c>
      <c r="K64" s="26">
        <v>153.76064473224338</v>
      </c>
      <c r="L64" s="26">
        <v>0.40665856361663144</v>
      </c>
      <c r="M64" s="26">
        <v>67.581188364682802</v>
      </c>
      <c r="N64" s="26">
        <v>0.31678701686300403</v>
      </c>
      <c r="O64" s="26">
        <v>65.220441242683478</v>
      </c>
      <c r="P64" s="26">
        <v>5.9607740558748901E-3</v>
      </c>
      <c r="Q64" s="26">
        <v>64.418811635317198</v>
      </c>
      <c r="R64" s="26">
        <v>5.1295617555648529E-2</v>
      </c>
      <c r="S64" s="26">
        <v>3.8516947210798297E-5</v>
      </c>
      <c r="T64" s="26">
        <v>5207913.2725430597</v>
      </c>
    </row>
    <row r="65" spans="1:20">
      <c r="B65" s="26">
        <v>2011</v>
      </c>
      <c r="C65" s="26">
        <v>873.25839871599771</v>
      </c>
      <c r="D65" s="26">
        <v>90.156019577450209</v>
      </c>
      <c r="E65" s="26">
        <v>4.8980083072507993E-2</v>
      </c>
      <c r="F65" s="26">
        <v>76.120415392630619</v>
      </c>
      <c r="G65" s="26">
        <v>85.156019577450195</v>
      </c>
      <c r="H65" s="26">
        <v>5.0974060267434909E-2</v>
      </c>
      <c r="I65" s="26">
        <v>86.651310492974758</v>
      </c>
      <c r="J65" s="26">
        <v>0.11367476149371875</v>
      </c>
      <c r="K65" s="26">
        <v>154.66072866192565</v>
      </c>
      <c r="L65" s="26">
        <v>0.40612874525980991</v>
      </c>
      <c r="M65" s="26">
        <v>67.77067971830013</v>
      </c>
      <c r="N65" s="26">
        <v>0.32111170921345672</v>
      </c>
      <c r="O65" s="26">
        <v>65.132552904097253</v>
      </c>
      <c r="P65" s="26">
        <v>5.7974812280430742E-3</v>
      </c>
      <c r="Q65" s="26">
        <v>64.22932028169987</v>
      </c>
      <c r="R65" s="26">
        <v>5.1506381427068232E-2</v>
      </c>
      <c r="S65" s="26">
        <v>3.8526025724470429E-5</v>
      </c>
      <c r="T65" s="26">
        <v>5210363.1585612968</v>
      </c>
    </row>
    <row r="66" spans="1:20">
      <c r="B66" s="26">
        <v>2012</v>
      </c>
      <c r="C66" s="26">
        <v>1040.8700783327581</v>
      </c>
      <c r="D66" s="26">
        <v>90.445728221677257</v>
      </c>
      <c r="E66" s="26">
        <v>4.7169647342387426E-2</v>
      </c>
      <c r="F66" s="26">
        <v>75.965479925514614</v>
      </c>
      <c r="G66" s="26">
        <v>85.445728221677257</v>
      </c>
      <c r="H66" s="26">
        <v>4.9247849526192766E-2</v>
      </c>
      <c r="I66" s="26">
        <v>86.313317074709843</v>
      </c>
      <c r="J66" s="26">
        <v>0.11329719324003279</v>
      </c>
      <c r="K66" s="26">
        <v>155.57813936864471</v>
      </c>
      <c r="L66" s="26">
        <v>0.40535995512967116</v>
      </c>
      <c r="M66" s="26">
        <v>67.9638188144515</v>
      </c>
      <c r="N66" s="26">
        <v>0.32548797979414335</v>
      </c>
      <c r="O66" s="26">
        <v>65.044664565511042</v>
      </c>
      <c r="P66" s="26">
        <v>5.63418840021126E-3</v>
      </c>
      <c r="Q66" s="26">
        <v>64.036181185548486</v>
      </c>
      <c r="R66" s="26">
        <v>5.176354003059877E-2</v>
      </c>
      <c r="S66" s="26">
        <v>3.7929882500135193E-5</v>
      </c>
      <c r="T66" s="26">
        <v>5212813.0445795339</v>
      </c>
    </row>
    <row r="67" spans="1:20">
      <c r="B67" s="26">
        <v>2013</v>
      </c>
      <c r="C67" s="26">
        <v>1199.8123229632165</v>
      </c>
      <c r="D67" s="26">
        <v>90.740908479705411</v>
      </c>
      <c r="E67" s="26">
        <v>4.5379340117237078E-2</v>
      </c>
      <c r="F67" s="26">
        <v>75.738843640017336</v>
      </c>
      <c r="G67" s="26">
        <v>85.740908479705411</v>
      </c>
      <c r="H67" s="26">
        <v>4.7544358814490151E-2</v>
      </c>
      <c r="I67" s="26">
        <v>85.96894010701034</v>
      </c>
      <c r="J67" s="26">
        <v>0.11301039774368069</v>
      </c>
      <c r="K67" s="26">
        <v>156.5128768524005</v>
      </c>
      <c r="L67" s="26">
        <v>0.40435219322621535</v>
      </c>
      <c r="M67" s="26">
        <v>68.16060565313694</v>
      </c>
      <c r="N67" s="26">
        <v>0.32991582860506397</v>
      </c>
      <c r="O67" s="26">
        <v>64.956776226924816</v>
      </c>
      <c r="P67" s="26">
        <v>5.4708955723794458E-3</v>
      </c>
      <c r="Q67" s="26">
        <v>63.83939434686306</v>
      </c>
      <c r="R67" s="26">
        <v>5.2067093366240158E-2</v>
      </c>
      <c r="S67" s="26">
        <v>3.8303992998881007E-5</v>
      </c>
      <c r="T67" s="26">
        <v>5215262.930597771</v>
      </c>
    </row>
    <row r="68" spans="1:20">
      <c r="B68" s="26">
        <v>2014</v>
      </c>
      <c r="C68" s="26">
        <v>1321.7376581060607</v>
      </c>
      <c r="D68" s="26">
        <v>91.041560351534628</v>
      </c>
      <c r="E68" s="26">
        <v>4.3609161397056936E-2</v>
      </c>
      <c r="F68" s="26">
        <v>75.27271390570111</v>
      </c>
      <c r="G68" s="26">
        <v>86.041560351534628</v>
      </c>
      <c r="H68" s="26">
        <v>4.5863588132327042E-2</v>
      </c>
      <c r="I68" s="26">
        <v>85.618179589876249</v>
      </c>
      <c r="J68" s="26">
        <v>0.11281437500466235</v>
      </c>
      <c r="K68" s="26">
        <v>157.46494111319305</v>
      </c>
      <c r="L68" s="26">
        <v>0.40310545954944266</v>
      </c>
      <c r="M68" s="26">
        <v>68.361040234356423</v>
      </c>
      <c r="N68" s="26">
        <v>0.33439525564621864</v>
      </c>
      <c r="O68" s="26">
        <v>64.868887888338591</v>
      </c>
      <c r="P68" s="26">
        <v>5.30760274454763E-3</v>
      </c>
      <c r="Q68" s="26">
        <v>63.638959765643584</v>
      </c>
      <c r="R68" s="26">
        <v>5.2417041433992395E-2</v>
      </c>
      <c r="S68" s="26">
        <v>3.9745243015178015E-5</v>
      </c>
      <c r="T68" s="26">
        <v>5217712.8166160081</v>
      </c>
    </row>
    <row r="74" spans="1:20" ht="43.5" customHeight="1">
      <c r="A74" s="25" t="s">
        <v>180</v>
      </c>
      <c r="B74" s="25"/>
      <c r="C74" s="25"/>
      <c r="D74" s="79" t="s">
        <v>5</v>
      </c>
      <c r="E74" s="79"/>
      <c r="F74" s="27"/>
      <c r="G74" s="79" t="s">
        <v>6</v>
      </c>
      <c r="H74" s="79"/>
      <c r="I74" s="79" t="s">
        <v>7</v>
      </c>
      <c r="J74" s="79"/>
      <c r="K74" s="79" t="s">
        <v>8</v>
      </c>
      <c r="L74" s="79"/>
      <c r="M74" s="79" t="s">
        <v>9</v>
      </c>
      <c r="N74" s="79"/>
      <c r="O74" s="79" t="s">
        <v>10</v>
      </c>
      <c r="P74" s="79"/>
      <c r="Q74" s="79" t="s">
        <v>11</v>
      </c>
      <c r="R74" s="79"/>
      <c r="S74" s="25"/>
      <c r="T74" s="25"/>
    </row>
    <row r="75" spans="1:20" ht="62.4">
      <c r="A75" s="25"/>
      <c r="B75" s="28" t="s">
        <v>181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20">
      <c r="A76" s="25"/>
      <c r="B76" s="25" t="s">
        <v>0</v>
      </c>
      <c r="C76" s="25" t="s">
        <v>178</v>
      </c>
      <c r="D76" s="25" t="s">
        <v>1</v>
      </c>
      <c r="E76" s="25" t="s">
        <v>2</v>
      </c>
      <c r="F76" s="25" t="s">
        <v>179</v>
      </c>
      <c r="G76" s="25" t="s">
        <v>1</v>
      </c>
      <c r="H76" s="25" t="s">
        <v>2</v>
      </c>
      <c r="I76" s="25" t="s">
        <v>1</v>
      </c>
      <c r="J76" s="25" t="s">
        <v>2</v>
      </c>
      <c r="K76" s="25" t="s">
        <v>1</v>
      </c>
      <c r="L76" s="25" t="s">
        <v>2</v>
      </c>
      <c r="M76" s="25" t="s">
        <v>1</v>
      </c>
      <c r="N76" s="25" t="s">
        <v>2</v>
      </c>
      <c r="O76" s="25" t="s">
        <v>1</v>
      </c>
      <c r="P76" s="25" t="s">
        <v>2</v>
      </c>
      <c r="Q76" s="25" t="s">
        <v>1</v>
      </c>
      <c r="R76" s="25" t="s">
        <v>2</v>
      </c>
      <c r="S76" s="25" t="s">
        <v>3</v>
      </c>
      <c r="T76" s="25" t="s">
        <v>4</v>
      </c>
    </row>
    <row r="77" spans="1:20">
      <c r="A77" s="25"/>
      <c r="B77" s="25">
        <v>1950</v>
      </c>
    </row>
    <row r="78" spans="1:20">
      <c r="A78" s="25"/>
      <c r="B78" s="25">
        <v>1951</v>
      </c>
      <c r="C78" s="26">
        <f t="shared" ref="C78:T78" si="0">LN(C5/C4)</f>
        <v>9.5469906934168347E-2</v>
      </c>
      <c r="D78" s="26">
        <f t="shared" si="0"/>
        <v>-5.3206801164846606E-4</v>
      </c>
      <c r="E78" s="26">
        <f t="shared" si="0"/>
        <v>-1.5504833687947119E-2</v>
      </c>
      <c r="F78" s="26">
        <f t="shared" si="0"/>
        <v>-0.14090088770983644</v>
      </c>
      <c r="G78" s="26">
        <f t="shared" si="0"/>
        <v>-5.6625884325949461E-4</v>
      </c>
      <c r="H78" s="26">
        <f t="shared" si="0"/>
        <v>-1.5743576142750924E-2</v>
      </c>
      <c r="I78" s="26">
        <f t="shared" si="0"/>
        <v>5.3981628935739182E-4</v>
      </c>
      <c r="J78" s="26">
        <f t="shared" si="0"/>
        <v>-1.9367663538662989E-2</v>
      </c>
      <c r="K78" s="26">
        <f t="shared" si="0"/>
        <v>-1.0618663360284094E-3</v>
      </c>
      <c r="L78" s="26">
        <f t="shared" si="0"/>
        <v>2.5822798879556603</v>
      </c>
      <c r="M78" s="26">
        <f t="shared" si="0"/>
        <v>-4.6718757227209824E-4</v>
      </c>
      <c r="N78" s="26">
        <f t="shared" si="0"/>
        <v>8.0757417964937416E-3</v>
      </c>
      <c r="O78" s="26">
        <f t="shared" si="0"/>
        <v>-1.2475316217037649E-3</v>
      </c>
      <c r="P78" s="26">
        <f t="shared" si="0"/>
        <v>-1.0416371575643475E-2</v>
      </c>
      <c r="Q78" s="26">
        <f t="shared" si="0"/>
        <v>4.249126883854341E-4</v>
      </c>
      <c r="R78" s="26">
        <f t="shared" si="0"/>
        <v>-2.1044457486133348E-2</v>
      </c>
      <c r="S78" s="26">
        <f t="shared" si="0"/>
        <v>2.2101008805428354E-2</v>
      </c>
      <c r="T78" s="26">
        <f t="shared" si="0"/>
        <v>4.8396204369878894E-4</v>
      </c>
    </row>
    <row r="79" spans="1:20">
      <c r="A79" s="25"/>
      <c r="B79" s="25">
        <v>1952</v>
      </c>
      <c r="C79" s="26">
        <f t="shared" ref="C79:T79" si="1">LN(C6/C5)</f>
        <v>-0.1648468093117843</v>
      </c>
      <c r="D79" s="26">
        <f t="shared" si="1"/>
        <v>-4.6622522596077078E-4</v>
      </c>
      <c r="E79" s="26">
        <f t="shared" si="1"/>
        <v>-1.5643867303825505E-2</v>
      </c>
      <c r="F79" s="26">
        <f t="shared" si="1"/>
        <v>0.30247895995276752</v>
      </c>
      <c r="G79" s="26">
        <f t="shared" si="1"/>
        <v>-4.9620090235646486E-4</v>
      </c>
      <c r="H79" s="26">
        <f t="shared" si="1"/>
        <v>-1.5877700349098318E-2</v>
      </c>
      <c r="I79" s="26">
        <f t="shared" si="1"/>
        <v>4.7253936928206311E-4</v>
      </c>
      <c r="J79" s="26">
        <f t="shared" si="1"/>
        <v>-1.9444119261082866E-2</v>
      </c>
      <c r="K79" s="26">
        <f t="shared" si="1"/>
        <v>-9.309244292818404E-4</v>
      </c>
      <c r="L79" s="26">
        <f t="shared" si="1"/>
        <v>0.6462656006745735</v>
      </c>
      <c r="M79" s="26">
        <f t="shared" si="1"/>
        <v>-4.0934874250626938E-4</v>
      </c>
      <c r="N79" s="26">
        <f t="shared" si="1"/>
        <v>8.3455801213881652E-3</v>
      </c>
      <c r="O79" s="26">
        <f t="shared" si="1"/>
        <v>-1.2490899010561881E-3</v>
      </c>
      <c r="P79" s="26">
        <f t="shared" si="1"/>
        <v>-1.0526015465746176E-2</v>
      </c>
      <c r="Q79" s="26">
        <f t="shared" si="1"/>
        <v>3.7199619247818848E-4</v>
      </c>
      <c r="R79" s="26">
        <f t="shared" si="1"/>
        <v>-2.1105114599397262E-2</v>
      </c>
      <c r="S79" s="26">
        <f t="shared" si="1"/>
        <v>-3.0357856297085575E-3</v>
      </c>
      <c r="T79" s="26">
        <f t="shared" si="1"/>
        <v>4.8372793773276734E-4</v>
      </c>
    </row>
    <row r="80" spans="1:20">
      <c r="A80" s="25"/>
      <c r="B80" s="25">
        <v>1953</v>
      </c>
      <c r="C80" s="26">
        <f t="shared" ref="C80:T80" si="2">LN(C7/C6)</f>
        <v>-0.20790304452543998</v>
      </c>
      <c r="D80" s="26">
        <f t="shared" si="2"/>
        <v>-4.0029018476839457E-4</v>
      </c>
      <c r="E80" s="26">
        <f t="shared" si="2"/>
        <v>-1.5785661898326166E-2</v>
      </c>
      <c r="F80" s="26">
        <f t="shared" si="2"/>
        <v>0.20595542951067305</v>
      </c>
      <c r="G80" s="26">
        <f t="shared" si="2"/>
        <v>-4.2603847675876436E-4</v>
      </c>
      <c r="H80" s="26">
        <f t="shared" si="2"/>
        <v>-1.601426840613903E-2</v>
      </c>
      <c r="I80" s="26">
        <f t="shared" si="2"/>
        <v>4.0535765237191584E-4</v>
      </c>
      <c r="J80" s="26">
        <f t="shared" si="2"/>
        <v>-1.9517597834130644E-2</v>
      </c>
      <c r="K80" s="26">
        <f t="shared" si="2"/>
        <v>-7.9961553661636446E-4</v>
      </c>
      <c r="L80" s="26">
        <f t="shared" si="2"/>
        <v>0.38364083569933044</v>
      </c>
      <c r="M80" s="26">
        <f t="shared" si="2"/>
        <v>-3.5143877377903496E-4</v>
      </c>
      <c r="N80" s="26">
        <f t="shared" si="2"/>
        <v>8.6081734412208257E-3</v>
      </c>
      <c r="O80" s="26">
        <f t="shared" si="2"/>
        <v>-1.2506520781401071E-3</v>
      </c>
      <c r="P80" s="26">
        <f t="shared" si="2"/>
        <v>-1.063799218084934E-2</v>
      </c>
      <c r="Q80" s="26">
        <f t="shared" si="2"/>
        <v>3.1913866794469967E-4</v>
      </c>
      <c r="R80" s="26">
        <f t="shared" si="2"/>
        <v>-2.1160032304695417E-2</v>
      </c>
      <c r="S80" s="26">
        <f t="shared" si="2"/>
        <v>3.8753771514240337E-2</v>
      </c>
      <c r="T80" s="26">
        <f t="shared" si="2"/>
        <v>4.8349405814455325E-4</v>
      </c>
    </row>
    <row r="81" spans="1:20">
      <c r="A81" s="25"/>
      <c r="B81" s="25">
        <v>1954</v>
      </c>
      <c r="C81" s="26">
        <f t="shared" ref="C81:T81" si="3">LN(C8/C7)</f>
        <v>-3.2817089147012174E-2</v>
      </c>
      <c r="D81" s="26">
        <f t="shared" si="3"/>
        <v>-3.3427585500677283E-4</v>
      </c>
      <c r="E81" s="26">
        <f t="shared" si="3"/>
        <v>-1.5930304956072588E-2</v>
      </c>
      <c r="F81" s="26">
        <f t="shared" si="3"/>
        <v>-5.2857429010227268E-2</v>
      </c>
      <c r="G81" s="26">
        <f t="shared" si="3"/>
        <v>-3.557862439278068E-4</v>
      </c>
      <c r="H81" s="26">
        <f t="shared" si="3"/>
        <v>-1.6153350672640055E-2</v>
      </c>
      <c r="I81" s="26">
        <f t="shared" si="3"/>
        <v>3.3825751984472609E-4</v>
      </c>
      <c r="J81" s="26">
        <f t="shared" si="3"/>
        <v>-1.9587850622082154E-2</v>
      </c>
      <c r="K81" s="26">
        <f t="shared" si="3"/>
        <v>-6.6799078489622346E-4</v>
      </c>
      <c r="L81" s="26">
        <f t="shared" si="3"/>
        <v>0.27224759944904375</v>
      </c>
      <c r="M81" s="26">
        <f t="shared" si="3"/>
        <v>-2.9346767577385338E-4</v>
      </c>
      <c r="N81" s="26">
        <f t="shared" si="3"/>
        <v>8.8634435518691462E-3</v>
      </c>
      <c r="O81" s="26">
        <f t="shared" si="3"/>
        <v>-1.2522181675980696E-3</v>
      </c>
      <c r="P81" s="26">
        <f t="shared" si="3"/>
        <v>-1.0752376973324001E-2</v>
      </c>
      <c r="Q81" s="26">
        <f t="shared" si="3"/>
        <v>2.6633169467883108E-4</v>
      </c>
      <c r="R81" s="26">
        <f t="shared" si="3"/>
        <v>-2.1208768375689573E-2</v>
      </c>
      <c r="S81" s="26">
        <f t="shared" si="3"/>
        <v>3.4516551205614913E-2</v>
      </c>
      <c r="T81" s="26">
        <f t="shared" si="3"/>
        <v>4.8326040460583826E-4</v>
      </c>
    </row>
    <row r="82" spans="1:20">
      <c r="A82" s="25"/>
      <c r="B82" s="25">
        <v>1955</v>
      </c>
      <c r="C82" s="26">
        <f t="shared" ref="C82:T82" si="4">LN(C9/C8)</f>
        <v>0.12853384246379812</v>
      </c>
      <c r="D82" s="26">
        <f t="shared" si="4"/>
        <v>-2.6819525587014207E-4</v>
      </c>
      <c r="E82" s="26">
        <f t="shared" si="4"/>
        <v>-1.6077887794641452E-2</v>
      </c>
      <c r="F82" s="26">
        <f t="shared" si="4"/>
        <v>-0.16726406820773346</v>
      </c>
      <c r="G82" s="26">
        <f t="shared" si="4"/>
        <v>-2.8545894431164677E-4</v>
      </c>
      <c r="H82" s="26">
        <f t="shared" si="4"/>
        <v>-1.6295020313833765E-2</v>
      </c>
      <c r="I82" s="26">
        <f t="shared" si="4"/>
        <v>2.7122540774941804E-4</v>
      </c>
      <c r="J82" s="26">
        <f t="shared" si="4"/>
        <v>-1.9654615023191508E-2</v>
      </c>
      <c r="K82" s="26">
        <f t="shared" si="4"/>
        <v>-5.3610171542500383E-4</v>
      </c>
      <c r="L82" s="26">
        <f t="shared" si="4"/>
        <v>0.21024781981062757</v>
      </c>
      <c r="M82" s="26">
        <f t="shared" si="4"/>
        <v>-2.3544549356219934E-4</v>
      </c>
      <c r="N82" s="26">
        <f t="shared" si="4"/>
        <v>9.1113292699985041E-3</v>
      </c>
      <c r="O82" s="26">
        <f t="shared" si="4"/>
        <v>-1.2537881841460157E-3</v>
      </c>
      <c r="P82" s="26">
        <f t="shared" si="4"/>
        <v>-1.08692483674128E-2</v>
      </c>
      <c r="Q82" s="26">
        <f t="shared" si="4"/>
        <v>2.1356687930112596E-4</v>
      </c>
      <c r="R82" s="26">
        <f t="shared" si="4"/>
        <v>-2.1250856853671327E-2</v>
      </c>
      <c r="S82" s="26">
        <f t="shared" si="4"/>
        <v>3.5490196090163122E-2</v>
      </c>
      <c r="T82" s="26">
        <f t="shared" si="4"/>
        <v>4.8302697678897935E-4</v>
      </c>
    </row>
    <row r="83" spans="1:20">
      <c r="A83" s="25"/>
      <c r="B83" s="25">
        <v>1956</v>
      </c>
      <c r="C83" s="26">
        <f t="shared" ref="C83:T83" si="5">LN(C10/C9)</f>
        <v>9.290388307818738E-2</v>
      </c>
      <c r="D83" s="26">
        <f t="shared" si="5"/>
        <v>-2.0206145029089375E-4</v>
      </c>
      <c r="E83" s="26">
        <f t="shared" si="5"/>
        <v>-1.6228505779369649E-2</v>
      </c>
      <c r="F83" s="26">
        <f t="shared" si="5"/>
        <v>-9.874644284800338E-2</v>
      </c>
      <c r="G83" s="26">
        <f t="shared" si="5"/>
        <v>-2.1507137108053081E-4</v>
      </c>
      <c r="H83" s="26">
        <f t="shared" si="5"/>
        <v>-1.6439353445337031E-2</v>
      </c>
      <c r="I83" s="26">
        <f t="shared" si="5"/>
        <v>2.0424779778625794E-4</v>
      </c>
      <c r="J83" s="26">
        <f t="shared" si="5"/>
        <v>-1.9717613896358226E-2</v>
      </c>
      <c r="K83" s="26">
        <f t="shared" si="5"/>
        <v>-4.0400021725796992E-4</v>
      </c>
      <c r="L83" s="26">
        <f t="shared" si="5"/>
        <v>0.17066304025781714</v>
      </c>
      <c r="M83" s="26">
        <f t="shared" si="5"/>
        <v>-1.7738230182392736E-4</v>
      </c>
      <c r="N83" s="26">
        <f t="shared" si="5"/>
        <v>9.351785904604424E-3</v>
      </c>
      <c r="O83" s="26">
        <f t="shared" si="5"/>
        <v>-1.2553621425733913E-3</v>
      </c>
      <c r="P83" s="26">
        <f t="shared" si="5"/>
        <v>-1.0988688339008275E-2</v>
      </c>
      <c r="Q83" s="26">
        <f t="shared" si="5"/>
        <v>1.608358506989562E-4</v>
      </c>
      <c r="R83" s="26">
        <f t="shared" si="5"/>
        <v>-2.128580736252363E-2</v>
      </c>
      <c r="S83" s="26">
        <f t="shared" si="5"/>
        <v>3.2452427191559788E-2</v>
      </c>
      <c r="T83" s="26">
        <f t="shared" si="5"/>
        <v>4.8279377436722082E-4</v>
      </c>
    </row>
    <row r="84" spans="1:20">
      <c r="A84" s="25"/>
      <c r="B84" s="25">
        <v>1957</v>
      </c>
      <c r="C84" s="26">
        <f t="shared" ref="C84:T84" si="6">LN(C11/C10)</f>
        <v>-5.5187189851515862E-2</v>
      </c>
      <c r="D84" s="26">
        <f t="shared" si="6"/>
        <v>-1.3588753635511056E-4</v>
      </c>
      <c r="E84" s="26">
        <f t="shared" si="6"/>
        <v>-1.6382258552853173E-2</v>
      </c>
      <c r="F84" s="26">
        <f t="shared" si="6"/>
        <v>-9.343845945818675E-3</v>
      </c>
      <c r="G84" s="26">
        <f t="shared" si="6"/>
        <v>-1.4463835978827382E-4</v>
      </c>
      <c r="H84" s="26">
        <f t="shared" si="6"/>
        <v>-1.6586429286117803E-2</v>
      </c>
      <c r="I84" s="26">
        <f t="shared" si="6"/>
        <v>1.3731120819450784E-4</v>
      </c>
      <c r="J84" s="26">
        <f t="shared" si="6"/>
        <v>-1.9776554989233051E-2</v>
      </c>
      <c r="K84" s="26">
        <f t="shared" si="6"/>
        <v>-2.717384595478885E-4</v>
      </c>
      <c r="L84" s="26">
        <f t="shared" si="6"/>
        <v>0.14316651932459745</v>
      </c>
      <c r="M84" s="26">
        <f t="shared" si="6"/>
        <v>-1.1928819902999229E-4</v>
      </c>
      <c r="N84" s="26">
        <f t="shared" si="6"/>
        <v>9.5847846764558937E-3</v>
      </c>
      <c r="O84" s="26">
        <f t="shared" si="6"/>
        <v>-1.2569400577450386E-3</v>
      </c>
      <c r="P84" s="26">
        <f t="shared" si="6"/>
        <v>-1.1110782507413382E-2</v>
      </c>
      <c r="Q84" s="26">
        <f t="shared" si="6"/>
        <v>1.0813025559029349E-4</v>
      </c>
      <c r="R84" s="26">
        <f t="shared" si="6"/>
        <v>-2.1313104488612122E-2</v>
      </c>
      <c r="S84" s="26">
        <f t="shared" si="6"/>
        <v>2.5647504605217766E-2</v>
      </c>
      <c r="T84" s="26">
        <f t="shared" si="6"/>
        <v>4.8256079701425021E-4</v>
      </c>
    </row>
    <row r="85" spans="1:20">
      <c r="A85" s="25"/>
      <c r="B85" s="25">
        <v>1958</v>
      </c>
      <c r="C85" s="26">
        <f t="shared" ref="C85:T85" si="7">LN(C12/C11)</f>
        <v>8.654940250662746E-2</v>
      </c>
      <c r="D85" s="26">
        <f t="shared" si="7"/>
        <v>-6.96866386733313E-5</v>
      </c>
      <c r="E85" s="26">
        <f t="shared" si="7"/>
        <v>-1.6539250280320206E-2</v>
      </c>
      <c r="F85" s="26">
        <f t="shared" si="7"/>
        <v>-2.4933375111997034E-2</v>
      </c>
      <c r="G85" s="26">
        <f t="shared" si="7"/>
        <v>-7.4174777969753355E-5</v>
      </c>
      <c r="H85" s="26">
        <f t="shared" si="7"/>
        <v>-1.6736330321180732E-2</v>
      </c>
      <c r="I85" s="26">
        <f t="shared" si="7"/>
        <v>7.0402184690285263E-5</v>
      </c>
      <c r="J85" s="26">
        <f t="shared" si="7"/>
        <v>-1.9831130372057883E-2</v>
      </c>
      <c r="K85" s="26">
        <f t="shared" si="7"/>
        <v>-1.3936882312594608E-4</v>
      </c>
      <c r="L85" s="26">
        <f t="shared" si="7"/>
        <v>0.1229379925921901</v>
      </c>
      <c r="M85" s="26">
        <f t="shared" si="7"/>
        <v>-6.1173301599882267E-5</v>
      </c>
      <c r="N85" s="26">
        <f t="shared" si="7"/>
        <v>9.8103120924827453E-3</v>
      </c>
      <c r="O85" s="26">
        <f t="shared" si="7"/>
        <v>-1.2585219445993066E-3</v>
      </c>
      <c r="P85" s="26">
        <f t="shared" si="7"/>
        <v>-1.1235620340032702E-2</v>
      </c>
      <c r="Q85" s="26">
        <f t="shared" si="7"/>
        <v>5.5441754103128764E-5</v>
      </c>
      <c r="R85" s="26">
        <f t="shared" si="7"/>
        <v>-2.1332207241743509E-2</v>
      </c>
      <c r="S85" s="26">
        <f t="shared" si="7"/>
        <v>1.6093159071315512E-2</v>
      </c>
      <c r="T85" s="26">
        <f t="shared" si="7"/>
        <v>4.8232804440419871E-4</v>
      </c>
    </row>
    <row r="86" spans="1:20">
      <c r="A86" s="25"/>
      <c r="B86" s="25">
        <v>1959</v>
      </c>
      <c r="C86" s="26">
        <f t="shared" ref="C86:T86" si="8">LN(C13/C12)</f>
        <v>9.1217930212454709E-2</v>
      </c>
      <c r="D86" s="26">
        <f t="shared" si="8"/>
        <v>-3.4718997099194101E-6</v>
      </c>
      <c r="E86" s="26">
        <f t="shared" si="8"/>
        <v>-1.669958991218214E-2</v>
      </c>
      <c r="F86" s="26">
        <f t="shared" si="8"/>
        <v>-0.20467027729343754</v>
      </c>
      <c r="G86" s="26">
        <f t="shared" si="8"/>
        <v>-3.6955146887966306E-6</v>
      </c>
      <c r="H86" s="26">
        <f t="shared" si="8"/>
        <v>-1.6889142474710964E-2</v>
      </c>
      <c r="I86" s="26">
        <f t="shared" si="8"/>
        <v>3.5072914415774902E-6</v>
      </c>
      <c r="J86" s="26">
        <f t="shared" si="8"/>
        <v>-1.9881015882227647E-2</v>
      </c>
      <c r="K86" s="26">
        <f t="shared" si="8"/>
        <v>-6.9438314882087295E-6</v>
      </c>
      <c r="L86" s="26">
        <f t="shared" si="8"/>
        <v>0.10742157997516162</v>
      </c>
      <c r="M86" s="26">
        <f t="shared" si="8"/>
        <v>-3.0477380316779466E-6</v>
      </c>
      <c r="N86" s="26">
        <f t="shared" si="8"/>
        <v>1.002836928205637E-2</v>
      </c>
      <c r="O86" s="26">
        <f t="shared" si="8"/>
        <v>-1.2601078181506107E-3</v>
      </c>
      <c r="P86" s="26">
        <f t="shared" si="8"/>
        <v>-1.1363295371019429E-2</v>
      </c>
      <c r="Q86" s="26">
        <f t="shared" si="8"/>
        <v>2.7620153765481386E-6</v>
      </c>
      <c r="R86" s="26">
        <f t="shared" si="8"/>
        <v>-2.1342548615282755E-2</v>
      </c>
      <c r="S86" s="26">
        <f t="shared" si="8"/>
        <v>3.9674175246537671E-2</v>
      </c>
      <c r="T86" s="26">
        <f t="shared" si="8"/>
        <v>4.8209551621208467E-4</v>
      </c>
    </row>
    <row r="87" spans="1:20">
      <c r="A87" s="25"/>
      <c r="B87" s="25">
        <v>1960</v>
      </c>
      <c r="C87" s="26">
        <f t="shared" ref="C87:T87" si="9">LN(C14/C13)</f>
        <v>8.7244820728504761E-3</v>
      </c>
      <c r="D87" s="26">
        <f t="shared" si="9"/>
        <v>6.2743528906391183E-5</v>
      </c>
      <c r="E87" s="26">
        <f t="shared" si="9"/>
        <v>-1.6863391465187734E-2</v>
      </c>
      <c r="F87" s="26">
        <f t="shared" si="9"/>
        <v>-1.8384925054058494E-2</v>
      </c>
      <c r="G87" s="26">
        <f t="shared" si="9"/>
        <v>6.6784529939732955E-5</v>
      </c>
      <c r="H87" s="26">
        <f t="shared" si="9"/>
        <v>-1.7044955294464495E-2</v>
      </c>
      <c r="I87" s="26">
        <f t="shared" si="9"/>
        <v>-6.3386897927436093E-5</v>
      </c>
      <c r="J87" s="26">
        <f t="shared" si="9"/>
        <v>-1.9925870585298648E-2</v>
      </c>
      <c r="K87" s="26">
        <f t="shared" si="9"/>
        <v>1.2548391860589089E-4</v>
      </c>
      <c r="L87" s="26">
        <f t="shared" si="9"/>
        <v>9.5134804596901587E-2</v>
      </c>
      <c r="M87" s="26">
        <f t="shared" si="9"/>
        <v>5.5078356978034545E-5</v>
      </c>
      <c r="N87" s="26">
        <f t="shared" si="9"/>
        <v>1.0238971301951351E-2</v>
      </c>
      <c r="O87" s="26">
        <f t="shared" si="9"/>
        <v>-1.261697693488988E-3</v>
      </c>
      <c r="P87" s="26">
        <f t="shared" si="9"/>
        <v>-1.1493905435001697E-2</v>
      </c>
      <c r="Q87" s="26">
        <f t="shared" si="9"/>
        <v>-4.9917286833507727E-5</v>
      </c>
      <c r="R87" s="26">
        <f t="shared" si="9"/>
        <v>-2.1343535265598752E-2</v>
      </c>
      <c r="S87" s="26">
        <f t="shared" si="9"/>
        <v>6.4439733455918288E-2</v>
      </c>
      <c r="T87" s="26">
        <f t="shared" si="9"/>
        <v>4.8186321211359185E-4</v>
      </c>
    </row>
    <row r="88" spans="1:20">
      <c r="A88" s="25"/>
      <c r="B88" s="25">
        <v>1961</v>
      </c>
      <c r="C88" s="26">
        <f t="shared" ref="C88:T88" si="10">LN(C15/C14)</f>
        <v>0.10783602704044637</v>
      </c>
      <c r="D88" s="26">
        <f t="shared" si="10"/>
        <v>1.2894649509264012E-4</v>
      </c>
      <c r="E88" s="26">
        <f t="shared" si="10"/>
        <v>-1.7030774323731297E-2</v>
      </c>
      <c r="F88" s="26">
        <f t="shared" si="10"/>
        <v>-7.7517082092267764E-2</v>
      </c>
      <c r="G88" s="26">
        <f t="shared" si="10"/>
        <v>1.372504552530668E-4</v>
      </c>
      <c r="H88" s="26">
        <f t="shared" si="10"/>
        <v>-1.720386214828289E-2</v>
      </c>
      <c r="I88" s="26">
        <f t="shared" si="10"/>
        <v>-1.3029380932238094E-4</v>
      </c>
      <c r="J88" s="26">
        <f t="shared" si="10"/>
        <v>-1.9965336258990229E-2</v>
      </c>
      <c r="K88" s="26">
        <f t="shared" si="10"/>
        <v>2.5786182674683301E-4</v>
      </c>
      <c r="L88" s="26">
        <f t="shared" si="10"/>
        <v>8.5158250307730859E-2</v>
      </c>
      <c r="M88" s="26">
        <f t="shared" si="10"/>
        <v>1.1319484842394229E-4</v>
      </c>
      <c r="N88" s="26">
        <f t="shared" si="10"/>
        <v>1.0442146416542236E-2</v>
      </c>
      <c r="O88" s="26">
        <f t="shared" si="10"/>
        <v>-1.2632915857804323E-3</v>
      </c>
      <c r="P88" s="26">
        <f t="shared" si="10"/>
        <v>-1.1627552917115496E-2</v>
      </c>
      <c r="Q88" s="26">
        <f t="shared" si="10"/>
        <v>-1.0260447854146392E-4</v>
      </c>
      <c r="R88" s="26">
        <f t="shared" si="10"/>
        <v>-2.1334547333198946E-2</v>
      </c>
      <c r="S88" s="26">
        <f t="shared" si="10"/>
        <v>2.8297751311930415E-2</v>
      </c>
      <c r="T88" s="26">
        <f t="shared" si="10"/>
        <v>4.8163113178484735E-4</v>
      </c>
    </row>
    <row r="89" spans="1:20">
      <c r="A89" s="25"/>
      <c r="B89" s="25">
        <v>1962</v>
      </c>
      <c r="C89" s="26">
        <f t="shared" ref="C89:T89" si="11">LN(C16/C15)</f>
        <v>-3.1301951206387991E-2</v>
      </c>
      <c r="D89" s="26">
        <f t="shared" si="11"/>
        <v>1.9512385501404357E-4</v>
      </c>
      <c r="E89" s="26">
        <f t="shared" si="11"/>
        <v>-1.7201863563034447E-2</v>
      </c>
      <c r="F89" s="26">
        <f t="shared" si="11"/>
        <v>-1.5815502078693283E-2</v>
      </c>
      <c r="G89" s="26">
        <f t="shared" si="11"/>
        <v>2.0768737053445017E-4</v>
      </c>
      <c r="H89" s="26">
        <f t="shared" si="11"/>
        <v>-1.7365960433671529E-2</v>
      </c>
      <c r="I89" s="26">
        <f t="shared" si="11"/>
        <v>-1.9722687716154549E-4</v>
      </c>
      <c r="J89" s="26">
        <f t="shared" si="11"/>
        <v>-1.9999036907601461E-2</v>
      </c>
      <c r="K89" s="26">
        <f t="shared" si="11"/>
        <v>3.9013735849305217E-4</v>
      </c>
      <c r="L89" s="26">
        <f t="shared" si="11"/>
        <v>7.6891264712339619E-2</v>
      </c>
      <c r="M89" s="26">
        <f t="shared" si="11"/>
        <v>1.7129160688114639E-4</v>
      </c>
      <c r="N89" s="26">
        <f t="shared" si="11"/>
        <v>1.0637935359504686E-2</v>
      </c>
      <c r="O89" s="26">
        <f t="shared" si="11"/>
        <v>-1.2648895102686738E-3</v>
      </c>
      <c r="P89" s="26">
        <f t="shared" si="11"/>
        <v>-1.1764345020690688E-2</v>
      </c>
      <c r="Q89" s="26">
        <f t="shared" si="11"/>
        <v>-1.5530788991830307E-4</v>
      </c>
      <c r="R89" s="26">
        <f t="shared" si="11"/>
        <v>-2.1314938430140758E-2</v>
      </c>
      <c r="S89" s="26">
        <f t="shared" si="11"/>
        <v>-2.0769686218499481E-3</v>
      </c>
      <c r="T89" s="26">
        <f t="shared" si="11"/>
        <v>4.8139927490286569E-4</v>
      </c>
    </row>
    <row r="90" spans="1:20">
      <c r="A90" s="25"/>
      <c r="B90" s="25">
        <v>1963</v>
      </c>
      <c r="C90" s="26">
        <f t="shared" ref="C90:T90" si="12">LN(C17/C16)</f>
        <v>-7.4089639026026811E-3</v>
      </c>
      <c r="D90" s="26">
        <f t="shared" si="12"/>
        <v>2.6126248178099179E-4</v>
      </c>
      <c r="E90" s="26">
        <f t="shared" si="12"/>
        <v>-1.7376790296071889E-2</v>
      </c>
      <c r="F90" s="26">
        <f t="shared" si="12"/>
        <v>9.5882207014034316E-3</v>
      </c>
      <c r="G90" s="26">
        <f t="shared" si="12"/>
        <v>2.7808040550096342E-4</v>
      </c>
      <c r="H90" s="26">
        <f t="shared" si="12"/>
        <v>-1.7531351801468732E-2</v>
      </c>
      <c r="I90" s="26">
        <f t="shared" si="12"/>
        <v>-2.6419955337070327E-4</v>
      </c>
      <c r="J90" s="26">
        <f t="shared" si="12"/>
        <v>-2.0026578315230088E-2</v>
      </c>
      <c r="K90" s="26">
        <f t="shared" si="12"/>
        <v>5.2225811480535972E-4</v>
      </c>
      <c r="L90" s="26">
        <f t="shared" si="12"/>
        <v>6.9924759305860104E-2</v>
      </c>
      <c r="M90" s="26">
        <f t="shared" si="12"/>
        <v>2.2935851438844848E-4</v>
      </c>
      <c r="N90" s="26">
        <f t="shared" si="12"/>
        <v>1.0826390582970673E-2</v>
      </c>
      <c r="O90" s="26">
        <f t="shared" si="12"/>
        <v>-1.2664914822732914E-3</v>
      </c>
      <c r="P90" s="26">
        <f t="shared" si="12"/>
        <v>-1.1904394054051574E-2</v>
      </c>
      <c r="Q90" s="26">
        <f t="shared" si="12"/>
        <v>-2.0803585968328032E-4</v>
      </c>
      <c r="R90" s="26">
        <f t="shared" si="12"/>
        <v>-2.1284035820631101E-2</v>
      </c>
      <c r="S90" s="26">
        <f t="shared" si="12"/>
        <v>4.3053322822091955E-2</v>
      </c>
      <c r="T90" s="26">
        <f t="shared" si="12"/>
        <v>4.8116764114488285E-4</v>
      </c>
    </row>
    <row r="91" spans="1:20">
      <c r="A91" s="25"/>
      <c r="B91" s="25">
        <v>1964</v>
      </c>
      <c r="C91" s="26">
        <f t="shared" ref="C91:T91" si="13">LN(C18/C17)</f>
        <v>-1.7404635649597582E-2</v>
      </c>
      <c r="D91" s="26">
        <f t="shared" si="13"/>
        <v>3.2734927411945321E-4</v>
      </c>
      <c r="E91" s="26">
        <f t="shared" si="13"/>
        <v>-1.7555692046314773E-2</v>
      </c>
      <c r="F91" s="26">
        <f t="shared" si="13"/>
        <v>0.22639573106121094</v>
      </c>
      <c r="G91" s="26">
        <f t="shared" si="13"/>
        <v>3.4841472075629218E-4</v>
      </c>
      <c r="H91" s="26">
        <f t="shared" si="13"/>
        <v>-1.7700142394746064E-2</v>
      </c>
      <c r="I91" s="26">
        <f t="shared" si="13"/>
        <v>-3.3122531640523886E-4</v>
      </c>
      <c r="J91" s="26">
        <f t="shared" si="13"/>
        <v>-2.0047547647216935E-2</v>
      </c>
      <c r="K91" s="26">
        <f t="shared" si="13"/>
        <v>6.5417190111043556E-4</v>
      </c>
      <c r="L91" s="26">
        <f t="shared" si="13"/>
        <v>6.3970442193117247E-2</v>
      </c>
      <c r="M91" s="26">
        <f t="shared" si="13"/>
        <v>2.8738547031813169E-4</v>
      </c>
      <c r="N91" s="26">
        <f t="shared" si="13"/>
        <v>1.1007575499723818E-2</v>
      </c>
      <c r="O91" s="26">
        <f t="shared" si="13"/>
        <v>-1.2680975171924912E-3</v>
      </c>
      <c r="P91" s="26">
        <f t="shared" si="13"/>
        <v>-1.2047817738060431E-2</v>
      </c>
      <c r="Q91" s="26">
        <f t="shared" si="13"/>
        <v>-2.607967395069407E-4</v>
      </c>
      <c r="R91" s="26">
        <f t="shared" si="13"/>
        <v>-2.1241140823994743E-2</v>
      </c>
      <c r="S91" s="26">
        <f t="shared" si="13"/>
        <v>4.859437059309317E-2</v>
      </c>
      <c r="T91" s="26">
        <f t="shared" si="13"/>
        <v>4.8093623018902198E-4</v>
      </c>
    </row>
    <row r="92" spans="1:20">
      <c r="A92" s="25"/>
      <c r="B92" s="25">
        <v>1965</v>
      </c>
      <c r="C92" s="26">
        <f t="shared" ref="C92:T92" si="14">LN(C19/C18)</f>
        <v>3.2169021346655426E-2</v>
      </c>
      <c r="D92" s="26">
        <f t="shared" si="14"/>
        <v>3.933711650077085E-4</v>
      </c>
      <c r="E92" s="26">
        <f t="shared" si="14"/>
        <v>-1.7738713148557753E-2</v>
      </c>
      <c r="F92" s="26">
        <f t="shared" si="14"/>
        <v>-8.318680219173015E-2</v>
      </c>
      <c r="G92" s="26">
        <f t="shared" si="14"/>
        <v>4.1867551819827295E-4</v>
      </c>
      <c r="H92" s="26">
        <f t="shared" si="14"/>
        <v>-1.7872443104146395E-2</v>
      </c>
      <c r="I92" s="26">
        <f t="shared" si="14"/>
        <v>-3.9831768030593618E-4</v>
      </c>
      <c r="J92" s="26">
        <f t="shared" si="14"/>
        <v>-2.0061513110322528E-2</v>
      </c>
      <c r="K92" s="26">
        <f t="shared" si="14"/>
        <v>7.8582679579150029E-4</v>
      </c>
      <c r="L92" s="26">
        <f t="shared" si="14"/>
        <v>5.8819274758270305E-2</v>
      </c>
      <c r="M92" s="26">
        <f t="shared" si="14"/>
        <v>3.453623972210386E-4</v>
      </c>
      <c r="N92" s="26">
        <f t="shared" si="14"/>
        <v>1.1181563723625169E-2</v>
      </c>
      <c r="O92" s="26">
        <f t="shared" si="14"/>
        <v>-1.2697076305023321E-3</v>
      </c>
      <c r="P92" s="26">
        <f t="shared" si="14"/>
        <v>-1.2194739536154386E-2</v>
      </c>
      <c r="Q92" s="26">
        <f t="shared" si="14"/>
        <v>-3.1359889842411484E-4</v>
      </c>
      <c r="R92" s="26">
        <f t="shared" si="14"/>
        <v>-2.1185529471444618E-2</v>
      </c>
      <c r="S92" s="26">
        <f t="shared" si="14"/>
        <v>2.5974881607771408E-2</v>
      </c>
      <c r="T92" s="26">
        <f t="shared" si="14"/>
        <v>4.8070504171384988E-4</v>
      </c>
    </row>
    <row r="93" spans="1:20">
      <c r="A93" s="25"/>
      <c r="B93" s="25">
        <v>1966</v>
      </c>
      <c r="C93" s="26">
        <f t="shared" ref="C93:T93" si="15">LN(C20/C19)</f>
        <v>-7.8419398509246341E-2</v>
      </c>
      <c r="D93" s="26">
        <f t="shared" si="15"/>
        <v>4.5931513026358227E-4</v>
      </c>
      <c r="E93" s="26">
        <f t="shared" si="15"/>
        <v>-1.7926005180337528E-2</v>
      </c>
      <c r="F93" s="26">
        <f t="shared" si="15"/>
        <v>2.2930012257081967E-3</v>
      </c>
      <c r="G93" s="26">
        <f t="shared" si="15"/>
        <v>4.8884805136772654E-4</v>
      </c>
      <c r="H93" s="26">
        <f t="shared" si="15"/>
        <v>-1.8048369841027933E-2</v>
      </c>
      <c r="I93" s="26">
        <f t="shared" si="15"/>
        <v>-4.6549020380723827E-4</v>
      </c>
      <c r="J93" s="26">
        <f t="shared" si="15"/>
        <v>-2.0068023683325061E-2</v>
      </c>
      <c r="K93" s="26">
        <f t="shared" si="15"/>
        <v>9.1717121793020366E-4</v>
      </c>
      <c r="L93" s="26">
        <f t="shared" si="15"/>
        <v>5.4315974799277009E-2</v>
      </c>
      <c r="M93" s="26">
        <f t="shared" si="15"/>
        <v>4.0327924664974217E-4</v>
      </c>
      <c r="N93" s="26">
        <f t="shared" si="15"/>
        <v>1.134843831306136E-2</v>
      </c>
      <c r="O93" s="26">
        <f t="shared" si="15"/>
        <v>-1.2713218377575029E-3</v>
      </c>
      <c r="P93" s="26">
        <f t="shared" si="15"/>
        <v>-1.2345289008839778E-2</v>
      </c>
      <c r="Q93" s="26">
        <f t="shared" si="15"/>
        <v>-3.6645072726856502E-4</v>
      </c>
      <c r="R93" s="26">
        <f t="shared" si="15"/>
        <v>-2.1116453450216156E-2</v>
      </c>
      <c r="S93" s="26">
        <f t="shared" si="15"/>
        <v>2.2807680691978867E-2</v>
      </c>
      <c r="T93" s="26">
        <f t="shared" si="15"/>
        <v>4.8047407539904242E-4</v>
      </c>
    </row>
    <row r="94" spans="1:20">
      <c r="A94" s="25"/>
      <c r="B94" s="25">
        <v>1967</v>
      </c>
      <c r="C94" s="26">
        <f t="shared" ref="C94:T94" si="16">LN(C21/C20)</f>
        <v>-5.4924789694351739E-3</v>
      </c>
      <c r="D94" s="26">
        <f t="shared" si="16"/>
        <v>5.2516819707378764E-4</v>
      </c>
      <c r="E94" s="26">
        <f t="shared" si="16"/>
        <v>-1.8117727426709682E-2</v>
      </c>
      <c r="F94" s="26">
        <f t="shared" si="16"/>
        <v>0.10501253002113832</v>
      </c>
      <c r="G94" s="26">
        <f t="shared" si="16"/>
        <v>5.589176357195584E-4</v>
      </c>
      <c r="H94" s="26">
        <f t="shared" si="16"/>
        <v>-1.8228043829867271E-2</v>
      </c>
      <c r="I94" s="26">
        <f t="shared" si="16"/>
        <v>-5.3275649950858424E-4</v>
      </c>
      <c r="J94" s="26">
        <f t="shared" si="16"/>
        <v>-2.0066608930940612E-2</v>
      </c>
      <c r="K94" s="26">
        <f t="shared" si="16"/>
        <v>1.0481539941042894E-3</v>
      </c>
      <c r="L94" s="26">
        <f t="shared" si="16"/>
        <v>5.034277033250658E-2</v>
      </c>
      <c r="M94" s="26">
        <f t="shared" si="16"/>
        <v>4.6112600493985681E-4</v>
      </c>
      <c r="N94" s="26">
        <f t="shared" si="16"/>
        <v>1.1508291021780753E-2</v>
      </c>
      <c r="O94" s="26">
        <f t="shared" si="16"/>
        <v>-1.2729401545926585E-3</v>
      </c>
      <c r="P94" s="26">
        <f t="shared" si="16"/>
        <v>-1.2499602194768939E-2</v>
      </c>
      <c r="Q94" s="26">
        <f t="shared" si="16"/>
        <v>-4.1936064313540672E-4</v>
      </c>
      <c r="R94" s="26">
        <f t="shared" si="16"/>
        <v>-2.1033141370541943E-2</v>
      </c>
      <c r="S94" s="26">
        <f t="shared" si="16"/>
        <v>3.4884408895569201E-2</v>
      </c>
      <c r="T94" s="26">
        <f t="shared" si="16"/>
        <v>4.8024333092405307E-4</v>
      </c>
    </row>
    <row r="95" spans="1:20">
      <c r="A95" s="25"/>
      <c r="B95" s="25">
        <v>1968</v>
      </c>
      <c r="C95" s="26">
        <f t="shared" ref="C95:T95" si="17">LN(C22/C21)</f>
        <v>-9.2552897566987519E-4</v>
      </c>
      <c r="D95" s="26">
        <f t="shared" si="17"/>
        <v>5.9091745245146371E-4</v>
      </c>
      <c r="E95" s="26">
        <f t="shared" si="17"/>
        <v>-1.8314047381433218E-2</v>
      </c>
      <c r="F95" s="26">
        <f t="shared" si="17"/>
        <v>-2.9175918780101465E-2</v>
      </c>
      <c r="G95" s="26">
        <f t="shared" si="17"/>
        <v>6.2886965880134291E-4</v>
      </c>
      <c r="H95" s="26">
        <f t="shared" si="17"/>
        <v>-1.8411591921548211E-2</v>
      </c>
      <c r="I95" s="26">
        <f t="shared" si="17"/>
        <v>-6.001302431208874E-4</v>
      </c>
      <c r="J95" s="26">
        <f t="shared" si="17"/>
        <v>-2.0056778915240461E-2</v>
      </c>
      <c r="K95" s="26">
        <f t="shared" si="17"/>
        <v>1.1787244240706071E-3</v>
      </c>
      <c r="L95" s="26">
        <f t="shared" si="17"/>
        <v>4.680871066777486E-2</v>
      </c>
      <c r="M95" s="26">
        <f t="shared" si="17"/>
        <v>5.1889269895285324E-4</v>
      </c>
      <c r="N95" s="26">
        <f t="shared" si="17"/>
        <v>1.1661221561053585E-2</v>
      </c>
      <c r="O95" s="26">
        <f t="shared" si="17"/>
        <v>-1.2745625967208656E-3</v>
      </c>
      <c r="P95" s="26">
        <f t="shared" si="17"/>
        <v>-1.2657822020762682E-2</v>
      </c>
      <c r="Q95" s="26">
        <f t="shared" si="17"/>
        <v>-4.7233709386499567E-4</v>
      </c>
      <c r="R95" s="26">
        <f t="shared" si="17"/>
        <v>-2.093480039260074E-2</v>
      </c>
      <c r="S95" s="26">
        <f t="shared" si="17"/>
        <v>4.1398293660599925E-2</v>
      </c>
      <c r="T95" s="26">
        <f t="shared" si="17"/>
        <v>4.8001280796988862E-4</v>
      </c>
    </row>
    <row r="96" spans="1:20">
      <c r="A96" s="25"/>
      <c r="B96" s="25">
        <v>1969</v>
      </c>
      <c r="C96" s="26">
        <f t="shared" ref="C96:T96" si="18">LN(C23/C22)</f>
        <v>7.4652918417648609E-2</v>
      </c>
      <c r="D96" s="26">
        <f t="shared" si="18"/>
        <v>6.565500516142103E-4</v>
      </c>
      <c r="E96" s="26">
        <f t="shared" si="18"/>
        <v>-1.8515141287943623E-2</v>
      </c>
      <c r="F96" s="26">
        <f t="shared" si="18"/>
        <v>-6.7090042536663346E-3</v>
      </c>
      <c r="G96" s="26">
        <f t="shared" si="18"/>
        <v>6.9868959033194279E-4</v>
      </c>
      <c r="H96" s="26">
        <f t="shared" si="18"/>
        <v>-1.8599146929296387E-2</v>
      </c>
      <c r="I96" s="26">
        <f t="shared" si="18"/>
        <v>-6.6762518280234057E-4</v>
      </c>
      <c r="J96" s="26">
        <f t="shared" si="18"/>
        <v>-2.003802422004744E-2</v>
      </c>
      <c r="K96" s="26">
        <f t="shared" si="18"/>
        <v>1.308832345149872E-3</v>
      </c>
      <c r="L96" s="26">
        <f t="shared" si="18"/>
        <v>4.3642436073809306E-2</v>
      </c>
      <c r="M96" s="26">
        <f t="shared" si="18"/>
        <v>5.7656940176976088E-4</v>
      </c>
      <c r="N96" s="26">
        <f t="shared" si="18"/>
        <v>1.1807336876675525E-2</v>
      </c>
      <c r="O96" s="26">
        <f t="shared" si="18"/>
        <v>-1.2761891799364924E-3</v>
      </c>
      <c r="P96" s="26">
        <f t="shared" si="18"/>
        <v>-1.2820098743375348E-2</v>
      </c>
      <c r="Q96" s="26">
        <f t="shared" si="18"/>
        <v>-5.2538856256674113E-4</v>
      </c>
      <c r="R96" s="26">
        <f t="shared" si="18"/>
        <v>-2.0820618251797363E-2</v>
      </c>
      <c r="S96" s="26">
        <f t="shared" si="18"/>
        <v>2.1355957828465978E-2</v>
      </c>
      <c r="T96" s="26">
        <f t="shared" si="18"/>
        <v>4.7978250621755528E-4</v>
      </c>
    </row>
    <row r="97" spans="1:20">
      <c r="A97" s="25"/>
      <c r="B97" s="25">
        <v>1970</v>
      </c>
      <c r="C97" s="26">
        <f t="shared" ref="C97:T97" si="19">LN(C24/C23)</f>
        <v>-1.1361304142083894E-2</v>
      </c>
      <c r="D97" s="26">
        <f t="shared" si="19"/>
        <v>7.2205322626095708E-4</v>
      </c>
      <c r="E97" s="26">
        <f t="shared" si="19"/>
        <v>-1.8721194723852794E-2</v>
      </c>
      <c r="F97" s="26">
        <f t="shared" si="19"/>
        <v>-4.5402718852586794E-2</v>
      </c>
      <c r="G97" s="26">
        <f t="shared" si="19"/>
        <v>7.6836299215054529E-4</v>
      </c>
      <c r="H97" s="26">
        <f t="shared" si="19"/>
        <v>-1.8790847989211285E-2</v>
      </c>
      <c r="I97" s="26">
        <f t="shared" si="19"/>
        <v>-7.3525514859830833E-4</v>
      </c>
      <c r="J97" s="26">
        <f t="shared" si="19"/>
        <v>-2.0009816105105653E-2</v>
      </c>
      <c r="K97" s="26">
        <f t="shared" si="19"/>
        <v>1.4384281951520996E-3</v>
      </c>
      <c r="L97" s="26">
        <f t="shared" si="19"/>
        <v>4.0787166952885465E-2</v>
      </c>
      <c r="M97" s="26">
        <f t="shared" si="19"/>
        <v>6.341462383282555E-4</v>
      </c>
      <c r="N97" s="26">
        <f t="shared" si="19"/>
        <v>1.1946750443902115E-2</v>
      </c>
      <c r="O97" s="26">
        <f t="shared" si="19"/>
        <v>-1.2778199201139893E-3</v>
      </c>
      <c r="P97" s="26">
        <f t="shared" si="19"/>
        <v>-1.2986590424867243E-2</v>
      </c>
      <c r="Q97" s="26">
        <f t="shared" si="19"/>
        <v>-5.785235721822076E-4</v>
      </c>
      <c r="R97" s="26">
        <f t="shared" si="19"/>
        <v>-2.0689765721459346E-2</v>
      </c>
      <c r="S97" s="26">
        <f t="shared" si="19"/>
        <v>5.6583746309871077E-2</v>
      </c>
      <c r="T97" s="26">
        <f t="shared" si="19"/>
        <v>4.7955242534850263E-4</v>
      </c>
    </row>
    <row r="98" spans="1:20">
      <c r="A98" s="25"/>
      <c r="B98" s="25">
        <v>1971</v>
      </c>
      <c r="C98" s="26">
        <f t="shared" ref="C98:T98" si="20">LN(C25/C24)</f>
        <v>3.4790564083604682E-2</v>
      </c>
      <c r="D98" s="26">
        <f t="shared" si="20"/>
        <v>7.8741429275375392E-4</v>
      </c>
      <c r="E98" s="26">
        <f t="shared" si="20"/>
        <v>-1.8932403233126574E-2</v>
      </c>
      <c r="F98" s="26">
        <f t="shared" si="20"/>
        <v>-8.3433526946342679E-2</v>
      </c>
      <c r="G98" s="26">
        <f t="shared" si="20"/>
        <v>8.3787552804112555E-4</v>
      </c>
      <c r="H98" s="26">
        <f t="shared" si="20"/>
        <v>-1.8986840947529143E-2</v>
      </c>
      <c r="I98" s="26">
        <f t="shared" si="20"/>
        <v>-8.0303406199707945E-4</v>
      </c>
      <c r="J98" s="26">
        <f t="shared" si="20"/>
        <v>-1.9971606808148076E-2</v>
      </c>
      <c r="K98" s="26">
        <f t="shared" si="20"/>
        <v>1.567463073675987E-3</v>
      </c>
      <c r="L98" s="26">
        <f t="shared" si="20"/>
        <v>3.8197156167085168E-2</v>
      </c>
      <c r="M98" s="26">
        <f t="shared" si="20"/>
        <v>6.9161339099586003E-4</v>
      </c>
      <c r="N98" s="26">
        <f t="shared" si="20"/>
        <v>1.2079581583006413E-2</v>
      </c>
      <c r="O98" s="26">
        <f t="shared" si="20"/>
        <v>-1.2794548332093337E-3</v>
      </c>
      <c r="P98" s="26">
        <f t="shared" si="20"/>
        <v>-1.315746344675761E-2</v>
      </c>
      <c r="Q98" s="26">
        <f t="shared" si="20"/>
        <v>-6.3175069009020475E-4</v>
      </c>
      <c r="R98" s="26">
        <f t="shared" si="20"/>
        <v>-2.0541399552076418E-2</v>
      </c>
      <c r="S98" s="26">
        <f t="shared" si="20"/>
        <v>2.692715886785424E-2</v>
      </c>
      <c r="T98" s="26">
        <f t="shared" si="20"/>
        <v>4.7932256504551159E-4</v>
      </c>
    </row>
    <row r="99" spans="1:20">
      <c r="A99" s="25"/>
      <c r="B99" s="25">
        <v>1972</v>
      </c>
      <c r="C99" s="26">
        <f t="shared" ref="C99:T99" si="21">LN(C26/C25)</f>
        <v>0.11624925031832811</v>
      </c>
      <c r="D99" s="26">
        <f t="shared" si="21"/>
        <v>8.526206601746322E-4</v>
      </c>
      <c r="E99" s="26">
        <f t="shared" si="21"/>
        <v>-1.9148973010543864E-2</v>
      </c>
      <c r="F99" s="26">
        <f t="shared" si="21"/>
        <v>-0.29190779277770568</v>
      </c>
      <c r="G99" s="26">
        <f t="shared" si="21"/>
        <v>9.0721297340186022E-4</v>
      </c>
      <c r="H99" s="26">
        <f t="shared" si="21"/>
        <v>-1.9187278776974761E-2</v>
      </c>
      <c r="I99" s="26">
        <f t="shared" si="21"/>
        <v>-8.7097594561582237E-4</v>
      </c>
      <c r="J99" s="26">
        <f t="shared" si="21"/>
        <v>-1.9922830014249202E-2</v>
      </c>
      <c r="K99" s="26">
        <f t="shared" si="21"/>
        <v>1.6958888016277939E-3</v>
      </c>
      <c r="L99" s="26">
        <f t="shared" si="21"/>
        <v>3.5835129103010878E-2</v>
      </c>
      <c r="M99" s="26">
        <f t="shared" si="21"/>
        <v>7.4896110507642881E-4</v>
      </c>
      <c r="N99" s="26">
        <f t="shared" si="21"/>
        <v>1.2205954797735159E-2</v>
      </c>
      <c r="O99" s="26">
        <f t="shared" si="21"/>
        <v>-1.2810939352606988E-3</v>
      </c>
      <c r="P99" s="26">
        <f t="shared" si="21"/>
        <v>-1.3332893064461978E-2</v>
      </c>
      <c r="Q99" s="26">
        <f t="shared" si="21"/>
        <v>-6.8507853276167591E-4</v>
      </c>
      <c r="R99" s="26">
        <f t="shared" si="21"/>
        <v>-2.0374665925440023E-2</v>
      </c>
      <c r="S99" s="26">
        <f t="shared" si="21"/>
        <v>4.8660288667832112E-2</v>
      </c>
      <c r="T99" s="26">
        <f t="shared" si="21"/>
        <v>4.7909292499136256E-4</v>
      </c>
    </row>
    <row r="100" spans="1:20">
      <c r="A100" s="25"/>
      <c r="B100" s="25">
        <v>1973</v>
      </c>
      <c r="C100" s="26">
        <f t="shared" ref="C100:T100" si="22">LN(C27/C26)</f>
        <v>0.15185431660952362</v>
      </c>
      <c r="D100" s="26">
        <f t="shared" si="22"/>
        <v>9.176598382640873E-4</v>
      </c>
      <c r="E100" s="26">
        <f t="shared" si="22"/>
        <v>-1.9371121643562476E-2</v>
      </c>
      <c r="F100" s="26">
        <f t="shared" si="22"/>
        <v>-0.12689165254859885</v>
      </c>
      <c r="G100" s="26">
        <f t="shared" si="22"/>
        <v>9.7636122475654522E-4</v>
      </c>
      <c r="H100" s="26">
        <f t="shared" si="22"/>
        <v>-1.9392322024785701E-2</v>
      </c>
      <c r="I100" s="26">
        <f t="shared" si="22"/>
        <v>-9.3909493303277183E-4</v>
      </c>
      <c r="J100" s="26">
        <f t="shared" si="22"/>
        <v>-1.9862901513073235E-2</v>
      </c>
      <c r="K100" s="26">
        <f t="shared" si="22"/>
        <v>1.8236579788150965E-3</v>
      </c>
      <c r="L100" s="26">
        <f t="shared" si="22"/>
        <v>3.3670404797528655E-2</v>
      </c>
      <c r="M100" s="26">
        <f t="shared" si="22"/>
        <v>8.0617969423954559E-4</v>
      </c>
      <c r="N100" s="26">
        <f t="shared" si="22"/>
        <v>1.2325999138584877E-2</v>
      </c>
      <c r="O100" s="26">
        <f t="shared" si="22"/>
        <v>-1.2827372423874549E-3</v>
      </c>
      <c r="P100" s="26">
        <f t="shared" si="22"/>
        <v>-1.3513064006904935E-2</v>
      </c>
      <c r="Q100" s="26">
        <f t="shared" si="22"/>
        <v>-7.3851577047309399E-4</v>
      </c>
      <c r="R100" s="26">
        <f t="shared" si="22"/>
        <v>-2.0188704460280944E-2</v>
      </c>
      <c r="S100" s="26">
        <f t="shared" si="22"/>
        <v>6.3186317077541118E-2</v>
      </c>
      <c r="T100" s="26">
        <f t="shared" si="22"/>
        <v>4.7886350486994517E-4</v>
      </c>
    </row>
    <row r="101" spans="1:20">
      <c r="A101" s="25"/>
      <c r="B101" s="25">
        <v>1974</v>
      </c>
      <c r="C101" s="26">
        <f t="shared" ref="C101:T101" si="23">LN(C28/C27)</f>
        <v>-1.1097625325500377E-2</v>
      </c>
      <c r="D101" s="26">
        <f t="shared" si="23"/>
        <v>9.8251944521557171E-4</v>
      </c>
      <c r="E101" s="26">
        <f t="shared" si="23"/>
        <v>-1.9599078917297352E-2</v>
      </c>
      <c r="F101" s="26">
        <f t="shared" si="23"/>
        <v>-3.9752349845689053E-2</v>
      </c>
      <c r="G101" s="26">
        <f t="shared" si="23"/>
        <v>1.0453063090882192E-3</v>
      </c>
      <c r="H101" s="26">
        <f t="shared" si="23"/>
        <v>-1.9602139295286324E-2</v>
      </c>
      <c r="I101" s="26">
        <f t="shared" si="23"/>
        <v>-1.0074052787778004E-3</v>
      </c>
      <c r="J101" s="26">
        <f t="shared" si="23"/>
        <v>-1.9791220065723786E-2</v>
      </c>
      <c r="K101" s="26">
        <f t="shared" si="23"/>
        <v>1.9507240394801379E-3</v>
      </c>
      <c r="L101" s="26">
        <f t="shared" si="23"/>
        <v>3.1677495660790068E-2</v>
      </c>
      <c r="M101" s="26">
        <f t="shared" si="23"/>
        <v>8.6325954587024008E-4</v>
      </c>
      <c r="N101" s="26">
        <f t="shared" si="23"/>
        <v>1.2439847592444816E-2</v>
      </c>
      <c r="O101" s="26">
        <f t="shared" si="23"/>
        <v>-1.2843847707927267E-3</v>
      </c>
      <c r="P101" s="26">
        <f t="shared" si="23"/>
        <v>-1.3698171125417064E-2</v>
      </c>
      <c r="Q101" s="26">
        <f t="shared" si="23"/>
        <v>-7.9207113207774218E-4</v>
      </c>
      <c r="R101" s="26">
        <f t="shared" si="23"/>
        <v>-1.9982652803045793E-2</v>
      </c>
      <c r="S101" s="26">
        <f t="shared" si="23"/>
        <v>-1.8648932191380387E-2</v>
      </c>
      <c r="T101" s="26">
        <f t="shared" si="23"/>
        <v>4.7863430436492673E-4</v>
      </c>
    </row>
    <row r="102" spans="1:20">
      <c r="A102" s="25"/>
      <c r="B102" s="25">
        <v>1975</v>
      </c>
      <c r="C102" s="26">
        <f t="shared" ref="C102:T102" si="24">LN(C29/C28)</f>
        <v>-0.20225679675911859</v>
      </c>
      <c r="D102" s="26">
        <f t="shared" si="24"/>
        <v>1.0471872153292399E-3</v>
      </c>
      <c r="E102" s="26">
        <f t="shared" si="24"/>
        <v>-1.9833087688968257E-2</v>
      </c>
      <c r="F102" s="26">
        <f t="shared" si="24"/>
        <v>0.19395883275179462</v>
      </c>
      <c r="G102" s="26">
        <f t="shared" si="24"/>
        <v>1.1140343929894091E-3</v>
      </c>
      <c r="H102" s="26">
        <f t="shared" si="24"/>
        <v>-1.981690777016348E-2</v>
      </c>
      <c r="I102" s="26">
        <f t="shared" si="24"/>
        <v>-1.0759213684985451E-3</v>
      </c>
      <c r="J102" s="26">
        <f t="shared" si="24"/>
        <v>-1.9707168503851045E-2</v>
      </c>
      <c r="K102" s="26">
        <f t="shared" si="24"/>
        <v>2.0770413056350771E-3</v>
      </c>
      <c r="L102" s="26">
        <f t="shared" si="24"/>
        <v>2.9835049324391707E-2</v>
      </c>
      <c r="M102" s="26">
        <f t="shared" si="24"/>
        <v>9.2019112632711262E-4</v>
      </c>
      <c r="N102" s="26">
        <f t="shared" si="24"/>
        <v>1.2547636499816561E-2</v>
      </c>
      <c r="O102" s="26">
        <f t="shared" si="24"/>
        <v>-1.2860365367626176E-3</v>
      </c>
      <c r="P102" s="26">
        <f t="shared" si="24"/>
        <v>-1.3888420096709387E-2</v>
      </c>
      <c r="Q102" s="26">
        <f t="shared" si="24"/>
        <v>-8.4575340984226319E-4</v>
      </c>
      <c r="R102" s="26">
        <f t="shared" si="24"/>
        <v>-1.9755651833187476E-2</v>
      </c>
      <c r="S102" s="26">
        <f t="shared" si="24"/>
        <v>-2.9831977177289001E-3</v>
      </c>
      <c r="T102" s="26">
        <f t="shared" si="24"/>
        <v>4.784053231615277E-4</v>
      </c>
    </row>
    <row r="103" spans="1:20">
      <c r="A103" s="25"/>
      <c r="B103" s="25">
        <v>1976</v>
      </c>
      <c r="C103" s="26">
        <f t="shared" ref="C103:T103" si="25">LN(C30/C29)</f>
        <v>-8.7715459471303853E-2</v>
      </c>
      <c r="D103" s="26">
        <f t="shared" si="25"/>
        <v>1.1116510065062319E-3</v>
      </c>
      <c r="E103" s="26">
        <f t="shared" si="25"/>
        <v>-2.007340483893618E-2</v>
      </c>
      <c r="F103" s="26">
        <f t="shared" si="25"/>
        <v>5.2329010442617861E-2</v>
      </c>
      <c r="G103" s="26">
        <f t="shared" si="25"/>
        <v>1.1825317916087854E-3</v>
      </c>
      <c r="H103" s="26">
        <f t="shared" si="25"/>
        <v>-2.0036813769944564E-2</v>
      </c>
      <c r="I103" s="26">
        <f t="shared" si="25"/>
        <v>-1.1446577293166122E-3</v>
      </c>
      <c r="J103" s="26">
        <f t="shared" si="25"/>
        <v>-1.9610115084399318E-2</v>
      </c>
      <c r="K103" s="26">
        <f t="shared" si="25"/>
        <v>2.2025650380933406E-3</v>
      </c>
      <c r="L103" s="26">
        <f t="shared" si="25"/>
        <v>2.8125038880190131E-2</v>
      </c>
      <c r="M103" s="26">
        <f t="shared" si="25"/>
        <v>9.7696498611049543E-4</v>
      </c>
      <c r="N103" s="26">
        <f t="shared" si="25"/>
        <v>1.2649505000522976E-2</v>
      </c>
      <c r="O103" s="26">
        <f t="shared" si="25"/>
        <v>-1.2876925566668771E-3</v>
      </c>
      <c r="P103" s="26">
        <f t="shared" si="25"/>
        <v>-1.4084028185260689E-2</v>
      </c>
      <c r="Q103" s="26">
        <f t="shared" si="25"/>
        <v>-8.9957146435931006E-4</v>
      </c>
      <c r="R103" s="26">
        <f t="shared" si="25"/>
        <v>-1.9506851506479191E-2</v>
      </c>
      <c r="S103" s="26">
        <f t="shared" si="25"/>
        <v>9.5983791838666534E-3</v>
      </c>
      <c r="T103" s="26">
        <f t="shared" si="25"/>
        <v>4.7817656094496802E-4</v>
      </c>
    </row>
    <row r="104" spans="1:20">
      <c r="A104" s="25"/>
      <c r="B104" s="25">
        <v>1977</v>
      </c>
      <c r="C104" s="26">
        <f t="shared" ref="C104:T104" si="26">LN(C31/C30)</f>
        <v>-2.8320911482936081E-2</v>
      </c>
      <c r="D104" s="26">
        <f t="shared" si="26"/>
        <v>1.1758988075792113E-3</v>
      </c>
      <c r="E104" s="26">
        <f t="shared" si="26"/>
        <v>-2.0320302306261886E-2</v>
      </c>
      <c r="F104" s="26">
        <f t="shared" si="26"/>
        <v>-0.29012694411833762</v>
      </c>
      <c r="G104" s="26">
        <f t="shared" si="26"/>
        <v>1.250784977390218E-3</v>
      </c>
      <c r="H104" s="26">
        <f t="shared" si="26"/>
        <v>-2.0262053360556153E-2</v>
      </c>
      <c r="I104" s="26">
        <f t="shared" si="26"/>
        <v>-1.2136290403898446E-3</v>
      </c>
      <c r="J104" s="26">
        <f t="shared" si="26"/>
        <v>-1.9499415123832999E-2</v>
      </c>
      <c r="K104" s="26">
        <f t="shared" si="26"/>
        <v>2.3272514850768413E-3</v>
      </c>
      <c r="L104" s="26">
        <f t="shared" si="26"/>
        <v>2.6532136021625938E-2</v>
      </c>
      <c r="M104" s="26">
        <f t="shared" si="26"/>
        <v>1.0335717649305261E-3</v>
      </c>
      <c r="N104" s="26">
        <f t="shared" si="26"/>
        <v>1.2745594508509785E-2</v>
      </c>
      <c r="O104" s="26">
        <f t="shared" si="26"/>
        <v>-1.2893528469607922E-3</v>
      </c>
      <c r="P104" s="26">
        <f t="shared" si="26"/>
        <v>-1.4285225071052789E-2</v>
      </c>
      <c r="Q104" s="26">
        <f t="shared" si="26"/>
        <v>-9.5353422953391295E-4</v>
      </c>
      <c r="R104" s="26">
        <f t="shared" si="26"/>
        <v>-1.923541735231972E-2</v>
      </c>
      <c r="S104" s="26">
        <f t="shared" si="26"/>
        <v>-8.6581000366559686E-4</v>
      </c>
      <c r="T104" s="26">
        <f t="shared" si="26"/>
        <v>4.7794801740135505E-4</v>
      </c>
    </row>
    <row r="105" spans="1:20">
      <c r="A105" s="25"/>
      <c r="B105" s="25">
        <v>1978</v>
      </c>
      <c r="C105" s="26">
        <f t="shared" ref="C105:T105" si="27">LN(C32/C31)</f>
        <v>0.10495168411762393</v>
      </c>
      <c r="D105" s="26">
        <f t="shared" si="27"/>
        <v>1.2399187454660095E-3</v>
      </c>
      <c r="E105" s="26">
        <f t="shared" si="27"/>
        <v>-2.0574068217713098E-2</v>
      </c>
      <c r="F105" s="26">
        <f t="shared" si="27"/>
        <v>-0.13169893810995364</v>
      </c>
      <c r="G105" s="26">
        <f t="shared" si="27"/>
        <v>1.3187805885844881E-3</v>
      </c>
      <c r="H105" s="26">
        <f t="shared" si="27"/>
        <v>-2.0492833009262915E-2</v>
      </c>
      <c r="I105" s="26">
        <f t="shared" si="27"/>
        <v>-1.2828501436976569E-3</v>
      </c>
      <c r="J105" s="26">
        <f t="shared" si="27"/>
        <v>-1.9374412935793704E-2</v>
      </c>
      <c r="K105" s="26">
        <f t="shared" si="27"/>
        <v>2.4510579283066733E-3</v>
      </c>
      <c r="L105" s="26">
        <f t="shared" si="27"/>
        <v>2.5043220616383526E-2</v>
      </c>
      <c r="M105" s="26">
        <f t="shared" si="27"/>
        <v>1.0900021966687853E-3</v>
      </c>
      <c r="N105" s="26">
        <f t="shared" si="27"/>
        <v>1.2836048216098335E-2</v>
      </c>
      <c r="O105" s="26">
        <f t="shared" si="27"/>
        <v>-1.2910174241830769E-3</v>
      </c>
      <c r="P105" s="26">
        <f t="shared" si="27"/>
        <v>-1.4492253749288728E-2</v>
      </c>
      <c r="Q105" s="26">
        <f t="shared" si="27"/>
        <v>-1.007650717655518E-3</v>
      </c>
      <c r="R105" s="26">
        <f t="shared" si="27"/>
        <v>-1.8940537631578484E-2</v>
      </c>
      <c r="S105" s="26">
        <f t="shared" si="27"/>
        <v>7.3201181226188294E-2</v>
      </c>
      <c r="T105" s="26">
        <f t="shared" si="27"/>
        <v>4.7771969221723957E-4</v>
      </c>
    </row>
    <row r="106" spans="1:20">
      <c r="A106" s="25"/>
      <c r="B106" s="25">
        <v>1979</v>
      </c>
      <c r="C106" s="26">
        <f t="shared" ref="C106:T106" si="28">LN(C33/C32)</f>
        <v>0.1719366857135515</v>
      </c>
      <c r="D106" s="26">
        <f t="shared" si="28"/>
        <v>1.3036990921441026E-3</v>
      </c>
      <c r="E106" s="26">
        <f t="shared" si="28"/>
        <v>-2.0835008120205757E-2</v>
      </c>
      <c r="F106" s="26">
        <f t="shared" si="28"/>
        <v>-0.11649883012469169</v>
      </c>
      <c r="G106" s="26">
        <f t="shared" si="28"/>
        <v>1.386505437536322E-3</v>
      </c>
      <c r="H106" s="26">
        <f t="shared" si="28"/>
        <v>-2.0729370294755842E-2</v>
      </c>
      <c r="I106" s="26">
        <f t="shared" si="28"/>
        <v>-1.3523360550674627E-3</v>
      </c>
      <c r="J106" s="26">
        <f t="shared" si="28"/>
        <v>-1.923444409581547E-2</v>
      </c>
      <c r="K106" s="26">
        <f t="shared" si="28"/>
        <v>2.5739427264923373E-3</v>
      </c>
      <c r="L106" s="26">
        <f t="shared" si="28"/>
        <v>2.3646993260444771E-2</v>
      </c>
      <c r="M106" s="26">
        <f t="shared" si="28"/>
        <v>1.1462471142309235E-3</v>
      </c>
      <c r="N106" s="26">
        <f t="shared" si="28"/>
        <v>1.2921010627791602E-2</v>
      </c>
      <c r="O106" s="26">
        <f t="shared" si="28"/>
        <v>-1.2926863049588753E-3</v>
      </c>
      <c r="P106" s="26">
        <f t="shared" si="28"/>
        <v>-1.4705371509506444E-2</v>
      </c>
      <c r="Q106" s="26">
        <f t="shared" si="28"/>
        <v>-1.0619300245607686E-3</v>
      </c>
      <c r="R106" s="26">
        <f t="shared" si="28"/>
        <v>-1.8621431150078045E-2</v>
      </c>
      <c r="S106" s="26">
        <f t="shared" si="28"/>
        <v>3.5267232291206499E-2</v>
      </c>
      <c r="T106" s="26">
        <f t="shared" si="28"/>
        <v>4.7749158507983769E-4</v>
      </c>
    </row>
    <row r="107" spans="1:20">
      <c r="A107" s="25"/>
      <c r="B107" s="25">
        <v>1980</v>
      </c>
      <c r="C107" s="26">
        <f t="shared" ref="C107:T107" si="29">LN(C34/C33)</f>
        <v>-1.9203746326830962E-2</v>
      </c>
      <c r="D107" s="26">
        <f t="shared" si="29"/>
        <v>1.3672282714292422E-3</v>
      </c>
      <c r="E107" s="26">
        <f t="shared" si="29"/>
        <v>-2.110344632792811E-2</v>
      </c>
      <c r="F107" s="26">
        <f t="shared" si="29"/>
        <v>-0.12952124070765106</v>
      </c>
      <c r="G107" s="26">
        <f t="shared" si="29"/>
        <v>1.4539465187170437E-3</v>
      </c>
      <c r="H107" s="26">
        <f t="shared" si="29"/>
        <v>-2.0971894676711861E-2</v>
      </c>
      <c r="I107" s="26">
        <f t="shared" si="29"/>
        <v>-1.4221019754554586E-3</v>
      </c>
      <c r="J107" s="26">
        <f t="shared" si="29"/>
        <v>-1.9078838055908206E-2</v>
      </c>
      <c r="K107" s="26">
        <f t="shared" si="29"/>
        <v>2.6958653561333177E-3</v>
      </c>
      <c r="L107" s="26">
        <f t="shared" si="29"/>
        <v>2.2333666418621612E-2</v>
      </c>
      <c r="M107" s="26">
        <f t="shared" si="29"/>
        <v>1.2022974542832759E-3</v>
      </c>
      <c r="N107" s="26">
        <f t="shared" si="29"/>
        <v>1.3000627123540748E-2</v>
      </c>
      <c r="O107" s="26">
        <f t="shared" si="29"/>
        <v>-1.2943595059992064E-3</v>
      </c>
      <c r="P107" s="26">
        <f t="shared" si="29"/>
        <v>-1.4924851002373564E-2</v>
      </c>
      <c r="Q107" s="26">
        <f t="shared" si="29"/>
        <v>-1.1163813348907714E-3</v>
      </c>
      <c r="R107" s="26">
        <f t="shared" si="29"/>
        <v>-1.8277355709338011E-2</v>
      </c>
      <c r="S107" s="26">
        <f t="shared" si="29"/>
        <v>-1.4024519348294037E-2</v>
      </c>
      <c r="T107" s="26">
        <f t="shared" si="29"/>
        <v>4.7726369567703092E-4</v>
      </c>
    </row>
    <row r="108" spans="1:20">
      <c r="A108" s="25"/>
      <c r="B108" s="25">
        <v>1981</v>
      </c>
      <c r="C108" s="26">
        <f t="shared" ref="C108:T108" si="30">LN(C35/C34)</f>
        <v>3.8055447108284672E-2</v>
      </c>
      <c r="D108" s="26">
        <f t="shared" si="30"/>
        <v>1.4304948655624074E-3</v>
      </c>
      <c r="E108" s="26">
        <f t="shared" si="30"/>
        <v>-2.1379727396802817E-2</v>
      </c>
      <c r="F108" s="26">
        <f t="shared" si="30"/>
        <v>-2.6380480464426155E-2</v>
      </c>
      <c r="G108" s="26">
        <f t="shared" si="30"/>
        <v>1.5210910165163937E-3</v>
      </c>
      <c r="H108" s="26">
        <f t="shared" si="30"/>
        <v>-2.1220648330731222E-2</v>
      </c>
      <c r="I108" s="26">
        <f t="shared" si="30"/>
        <v>-1.4921633025082835E-3</v>
      </c>
      <c r="J108" s="26">
        <f t="shared" si="30"/>
        <v>-1.8906921130383274E-2</v>
      </c>
      <c r="K108" s="26">
        <f t="shared" si="30"/>
        <v>2.8167864495796755E-3</v>
      </c>
      <c r="L108" s="26">
        <f t="shared" si="30"/>
        <v>2.109471614389018E-2</v>
      </c>
      <c r="M108" s="26">
        <f t="shared" si="30"/>
        <v>1.258144261872225E-3</v>
      </c>
      <c r="N108" s="26">
        <f t="shared" si="30"/>
        <v>1.3075043551170134E-2</v>
      </c>
      <c r="O108" s="26">
        <f t="shared" si="30"/>
        <v>-1.2960370441018559E-3</v>
      </c>
      <c r="P108" s="26">
        <f t="shared" si="30"/>
        <v>-1.5150981403478108E-2</v>
      </c>
      <c r="Q108" s="26">
        <f t="shared" si="30"/>
        <v>-1.1710139274527128E-3</v>
      </c>
      <c r="R108" s="26">
        <f t="shared" si="30"/>
        <v>-1.7907617160580439E-2</v>
      </c>
      <c r="S108" s="26">
        <f t="shared" si="30"/>
        <v>-3.640801865996534E-3</v>
      </c>
      <c r="T108" s="26">
        <f t="shared" si="30"/>
        <v>4.7703602369714431E-4</v>
      </c>
    </row>
    <row r="109" spans="1:20">
      <c r="A109" s="25"/>
      <c r="B109" s="25">
        <v>1982</v>
      </c>
      <c r="C109" s="26">
        <f t="shared" ref="C109:T109" si="31">LN(C36/C35)</f>
        <v>0.1550349243799522</v>
      </c>
      <c r="D109" s="26">
        <f t="shared" si="31"/>
        <v>1.4934876215806543E-3</v>
      </c>
      <c r="E109" s="26">
        <f t="shared" si="31"/>
        <v>-2.1664217740574764E-2</v>
      </c>
      <c r="F109" s="26">
        <f t="shared" si="31"/>
        <v>-0.20065149160460929</v>
      </c>
      <c r="G109" s="26">
        <f t="shared" si="31"/>
        <v>1.5879263127609479E-3</v>
      </c>
      <c r="H109" s="26">
        <f t="shared" si="31"/>
        <v>-2.1475887055260552E-2</v>
      </c>
      <c r="I109" s="26">
        <f t="shared" si="31"/>
        <v>-1.5625356424136387E-3</v>
      </c>
      <c r="J109" s="26">
        <f t="shared" si="31"/>
        <v>-1.8718019872183949E-2</v>
      </c>
      <c r="K109" s="26">
        <f t="shared" si="31"/>
        <v>2.9366678302864139E-3</v>
      </c>
      <c r="L109" s="26">
        <f t="shared" si="31"/>
        <v>1.9922680933066157E-2</v>
      </c>
      <c r="M109" s="26">
        <f t="shared" si="31"/>
        <v>1.3137786949126648E-3</v>
      </c>
      <c r="N109" s="26">
        <f t="shared" si="31"/>
        <v>1.3144405847502155E-2</v>
      </c>
      <c r="O109" s="26">
        <f t="shared" si="31"/>
        <v>-1.2977189361514879E-3</v>
      </c>
      <c r="P109" s="26">
        <f t="shared" si="31"/>
        <v>-1.5384069684550049E-2</v>
      </c>
      <c r="Q109" s="26">
        <f t="shared" si="31"/>
        <v>-1.2258371806920197E-3</v>
      </c>
      <c r="R109" s="26">
        <f t="shared" si="31"/>
        <v>-1.7511579010390851E-2</v>
      </c>
      <c r="S109" s="26">
        <f t="shared" si="31"/>
        <v>2.4426384644205485E-3</v>
      </c>
      <c r="T109" s="26">
        <f t="shared" si="31"/>
        <v>4.7680856882894625E-4</v>
      </c>
    </row>
    <row r="110" spans="1:20">
      <c r="A110" s="25"/>
      <c r="B110" s="25">
        <v>1983</v>
      </c>
      <c r="C110" s="26">
        <f t="shared" ref="C110:T110" si="32">LN(C37/C36)</f>
        <v>-8.0149817444885599E-2</v>
      </c>
      <c r="D110" s="26">
        <f t="shared" si="32"/>
        <v>1.55619545748713E-3</v>
      </c>
      <c r="E110" s="26">
        <f t="shared" si="32"/>
        <v>-2.1957307404664891E-2</v>
      </c>
      <c r="F110" s="26">
        <f t="shared" si="32"/>
        <v>3.9021983901911098E-2</v>
      </c>
      <c r="G110" s="26">
        <f t="shared" si="32"/>
        <v>1.6544399939751367E-3</v>
      </c>
      <c r="H110" s="26">
        <f t="shared" si="32"/>
        <v>-2.1737881257875055E-2</v>
      </c>
      <c r="I110" s="26">
        <f t="shared" si="32"/>
        <v>-1.6332348220731002E-3</v>
      </c>
      <c r="J110" s="26">
        <f t="shared" si="32"/>
        <v>-1.8511464856065533E-2</v>
      </c>
      <c r="K110" s="26">
        <f t="shared" si="32"/>
        <v>3.0554725452253862E-3</v>
      </c>
      <c r="L110" s="26">
        <f t="shared" si="32"/>
        <v>1.881099757923764E-2</v>
      </c>
      <c r="M110" s="26">
        <f t="shared" si="32"/>
        <v>1.369192028555869E-3</v>
      </c>
      <c r="N110" s="26">
        <f t="shared" si="32"/>
        <v>1.3208859687583433E-2</v>
      </c>
      <c r="O110" s="26">
        <f t="shared" si="32"/>
        <v>-1.2994051991213143E-3</v>
      </c>
      <c r="P110" s="26">
        <f t="shared" si="32"/>
        <v>-1.5624442003869973E-2</v>
      </c>
      <c r="Q110" s="26">
        <f t="shared" si="32"/>
        <v>-1.280860578278166E-3</v>
      </c>
      <c r="R110" s="26">
        <f t="shared" si="32"/>
        <v>-1.7088672506901693E-2</v>
      </c>
      <c r="S110" s="26">
        <f t="shared" si="32"/>
        <v>4.8476618360085884E-2</v>
      </c>
      <c r="T110" s="26">
        <f t="shared" si="32"/>
        <v>4.765813307625364E-4</v>
      </c>
    </row>
    <row r="111" spans="1:20">
      <c r="A111" s="25"/>
      <c r="B111" s="25">
        <v>1984</v>
      </c>
      <c r="C111" s="26">
        <f t="shared" ref="C111:T111" si="33">LN(C38/C37)</f>
        <v>-3.4142184587809578E-2</v>
      </c>
      <c r="D111" s="26">
        <f t="shared" si="33"/>
        <v>1.6186074681911777E-3</v>
      </c>
      <c r="E111" s="26">
        <f t="shared" si="33"/>
        <v>-2.2259412016075553E-2</v>
      </c>
      <c r="F111" s="26">
        <f t="shared" si="33"/>
        <v>3.135926973361583E-2</v>
      </c>
      <c r="G111" s="26">
        <f t="shared" si="33"/>
        <v>1.7206198583514249E-3</v>
      </c>
      <c r="H111" s="26">
        <f t="shared" si="33"/>
        <v>-2.2006917029171204E-2</v>
      </c>
      <c r="I111" s="26">
        <f t="shared" si="33"/>
        <v>-1.7042769016042643E-3</v>
      </c>
      <c r="J111" s="26">
        <f t="shared" si="33"/>
        <v>-1.828659488119173E-2</v>
      </c>
      <c r="K111" s="26">
        <f t="shared" si="33"/>
        <v>3.1731648944205017E-3</v>
      </c>
      <c r="L111" s="26">
        <f t="shared" si="33"/>
        <v>1.7753866298298091E-2</v>
      </c>
      <c r="M111" s="26">
        <f t="shared" si="33"/>
        <v>1.4243756594155771E-3</v>
      </c>
      <c r="N111" s="26">
        <f t="shared" si="33"/>
        <v>1.3268550161269412E-2</v>
      </c>
      <c r="O111" s="26">
        <f t="shared" si="33"/>
        <v>-1.301095850071651E-3</v>
      </c>
      <c r="P111" s="26">
        <f t="shared" si="33"/>
        <v>-1.587244522910862E-2</v>
      </c>
      <c r="Q111" s="26">
        <f t="shared" si="33"/>
        <v>-1.3360937148172254E-3</v>
      </c>
      <c r="R111" s="26">
        <f t="shared" si="33"/>
        <v>-1.6638407114263305E-2</v>
      </c>
      <c r="S111" s="26">
        <f t="shared" si="33"/>
        <v>1.7671357488371939E-2</v>
      </c>
      <c r="T111" s="26">
        <f t="shared" si="33"/>
        <v>4.7635430918757009E-4</v>
      </c>
    </row>
    <row r="112" spans="1:20">
      <c r="A112" s="25"/>
      <c r="B112" s="25">
        <v>1985</v>
      </c>
      <c r="C112" s="26">
        <f t="shared" ref="C112:T112" si="34">LN(C39/C38)</f>
        <v>6.0935840528036266E-2</v>
      </c>
      <c r="D112" s="26">
        <f t="shared" si="34"/>
        <v>1.6807129312324802E-3</v>
      </c>
      <c r="E112" s="26">
        <f t="shared" si="34"/>
        <v>-2.2570974930098773E-2</v>
      </c>
      <c r="F112" s="26">
        <f t="shared" si="34"/>
        <v>-5.3734456632872442E-2</v>
      </c>
      <c r="G112" s="26">
        <f t="shared" si="34"/>
        <v>1.7864539224496519E-3</v>
      </c>
      <c r="H112" s="26">
        <f t="shared" si="34"/>
        <v>-2.2283297313524741E-2</v>
      </c>
      <c r="I112" s="26">
        <f t="shared" si="34"/>
        <v>-1.7756781872025052E-3</v>
      </c>
      <c r="J112" s="26">
        <f t="shared" si="34"/>
        <v>-1.8042761600949062E-2</v>
      </c>
      <c r="K112" s="26">
        <f t="shared" si="34"/>
        <v>3.2897104575823426E-3</v>
      </c>
      <c r="L112" s="26">
        <f t="shared" si="34"/>
        <v>1.6746139194231662E-2</v>
      </c>
      <c r="M112" s="26">
        <f t="shared" si="34"/>
        <v>1.47932110966372E-3</v>
      </c>
      <c r="N112" s="26">
        <f t="shared" si="34"/>
        <v>1.3323621476348885E-2</v>
      </c>
      <c r="O112" s="26">
        <f t="shared" si="34"/>
        <v>-1.3027909061525877E-3</v>
      </c>
      <c r="P112" s="26">
        <f t="shared" si="34"/>
        <v>-1.612844860755391E-2</v>
      </c>
      <c r="Q112" s="26">
        <f t="shared" si="34"/>
        <v>-1.3915463016967282E-3</v>
      </c>
      <c r="R112" s="26">
        <f t="shared" si="34"/>
        <v>-1.6160381260839379E-2</v>
      </c>
      <c r="S112" s="26">
        <f t="shared" si="34"/>
        <v>3.0170055225846974E-2</v>
      </c>
      <c r="T112" s="26">
        <f t="shared" si="34"/>
        <v>4.7612750379503392E-4</v>
      </c>
    </row>
    <row r="113" spans="1:20">
      <c r="A113" s="25"/>
      <c r="B113" s="25">
        <v>1986</v>
      </c>
      <c r="C113" s="26">
        <f t="shared" ref="C113:T113" si="35">LN(C40/C39)</f>
        <v>-4.2582778743636557E-2</v>
      </c>
      <c r="D113" s="26">
        <f t="shared" si="35"/>
        <v>1.74250131226683E-3</v>
      </c>
      <c r="E113" s="26">
        <f t="shared" si="35"/>
        <v>-2.2892469597408475E-2</v>
      </c>
      <c r="F113" s="26">
        <f t="shared" si="35"/>
        <v>-2.025028639789447E-2</v>
      </c>
      <c r="G113" s="26">
        <f t="shared" si="35"/>
        <v>1.8519304275892261E-3</v>
      </c>
      <c r="H113" s="26">
        <f t="shared" si="35"/>
        <v>-2.2567343187096942E-2</v>
      </c>
      <c r="I113" s="26">
        <f t="shared" si="35"/>
        <v>-1.8474552443852187E-3</v>
      </c>
      <c r="J113" s="26">
        <f t="shared" si="35"/>
        <v>-1.7779334581998492E-2</v>
      </c>
      <c r="K113" s="26">
        <f t="shared" si="35"/>
        <v>3.4050761178366232E-3</v>
      </c>
      <c r="L113" s="26">
        <f t="shared" si="35"/>
        <v>1.5783227462629057E-2</v>
      </c>
      <c r="M113" s="26">
        <f t="shared" si="35"/>
        <v>1.5340200309821419E-3</v>
      </c>
      <c r="N113" s="26">
        <f t="shared" si="35"/>
        <v>1.3374216687278732E-2</v>
      </c>
      <c r="O113" s="26">
        <f t="shared" si="35"/>
        <v>-1.3044903846033218E-3</v>
      </c>
      <c r="P113" s="26">
        <f t="shared" si="35"/>
        <v>-1.6392845600630705E-2</v>
      </c>
      <c r="Q113" s="26">
        <f t="shared" si="35"/>
        <v>-1.4472281730642665E-3</v>
      </c>
      <c r="R113" s="26">
        <f t="shared" si="35"/>
        <v>-1.565429322354478E-2</v>
      </c>
      <c r="S113" s="26">
        <f t="shared" si="35"/>
        <v>3.2190199496076585E-2</v>
      </c>
      <c r="T113" s="26">
        <f t="shared" si="35"/>
        <v>4.7590091427635793E-4</v>
      </c>
    </row>
    <row r="114" spans="1:20">
      <c r="A114" s="25"/>
      <c r="B114" s="25">
        <v>1987</v>
      </c>
      <c r="C114" s="26">
        <f t="shared" ref="C114:T114" si="36">LN(C41/C40)</f>
        <v>4.1886492346596825E-2</v>
      </c>
      <c r="D114" s="26">
        <f t="shared" si="36"/>
        <v>1.8039622703248173E-3</v>
      </c>
      <c r="E114" s="26">
        <f t="shared" si="36"/>
        <v>-2.3224402178425405E-2</v>
      </c>
      <c r="F114" s="26">
        <f t="shared" si="36"/>
        <v>-0.11185485255986942</v>
      </c>
      <c r="G114" s="26">
        <f t="shared" si="36"/>
        <v>1.9170378459632627E-3</v>
      </c>
      <c r="H114" s="26">
        <f t="shared" si="36"/>
        <v>-2.2859395254775174E-2</v>
      </c>
      <c r="I114" s="26">
        <f t="shared" si="36"/>
        <v>-1.9196249116332164E-3</v>
      </c>
      <c r="J114" s="26">
        <f t="shared" si="36"/>
        <v>-1.7495706787680695E-2</v>
      </c>
      <c r="K114" s="26">
        <f t="shared" si="36"/>
        <v>3.5192300825417082E-3</v>
      </c>
      <c r="L114" s="26">
        <f t="shared" si="36"/>
        <v>1.4861023738040458E-2</v>
      </c>
      <c r="M114" s="26">
        <f t="shared" si="36"/>
        <v>1.5884642083686615E-3</v>
      </c>
      <c r="N114" s="26">
        <f t="shared" si="36"/>
        <v>1.3420477448546136E-2</v>
      </c>
      <c r="O114" s="26">
        <f t="shared" si="36"/>
        <v>-1.306194302753828E-3</v>
      </c>
      <c r="P114" s="26">
        <f t="shared" si="36"/>
        <v>-1.6666055901897476E-2</v>
      </c>
      <c r="Q114" s="26">
        <f t="shared" si="36"/>
        <v>-1.5031492919606521E-3</v>
      </c>
      <c r="R114" s="26">
        <f t="shared" si="36"/>
        <v>-1.5119951987747394E-2</v>
      </c>
      <c r="S114" s="26">
        <f t="shared" si="36"/>
        <v>6.0198820556842877E-2</v>
      </c>
      <c r="T114" s="26">
        <f t="shared" si="36"/>
        <v>4.7567454032363744E-4</v>
      </c>
    </row>
    <row r="115" spans="1:20">
      <c r="A115" s="25"/>
      <c r="B115" s="25">
        <v>1988</v>
      </c>
      <c r="C115" s="26">
        <f t="shared" ref="C115:T115" si="37">LN(C42/C41)</f>
        <v>0.15921179874620672</v>
      </c>
      <c r="D115" s="26">
        <f t="shared" si="37"/>
        <v>1.8650856628228013E-3</v>
      </c>
      <c r="E115" s="26">
        <f t="shared" si="37"/>
        <v>-2.3567314435641386E-2</v>
      </c>
      <c r="F115" s="26">
        <f t="shared" si="37"/>
        <v>-3.0934641648603239E-2</v>
      </c>
      <c r="G115" s="26">
        <f t="shared" si="37"/>
        <v>1.9817648864299477E-3</v>
      </c>
      <c r="H115" s="26">
        <f t="shared" si="37"/>
        <v>-2.3159815179204665E-2</v>
      </c>
      <c r="I115" s="26">
        <f t="shared" si="37"/>
        <v>-1.9922043144676585E-3</v>
      </c>
      <c r="J115" s="26">
        <f t="shared" si="37"/>
        <v>-1.7191300472887094E-2</v>
      </c>
      <c r="K115" s="26">
        <f t="shared" si="37"/>
        <v>3.6321419012073464E-3</v>
      </c>
      <c r="L115" s="26">
        <f t="shared" si="37"/>
        <v>1.3975836755719777E-2</v>
      </c>
      <c r="M115" s="26">
        <f t="shared" si="37"/>
        <v>1.6426455638031258E-3</v>
      </c>
      <c r="N115" s="26">
        <f t="shared" si="37"/>
        <v>1.3462543791613116E-2</v>
      </c>
      <c r="O115" s="26">
        <f t="shared" si="37"/>
        <v>-1.3079026780236369E-3</v>
      </c>
      <c r="P115" s="26">
        <f t="shared" si="37"/>
        <v>-1.6948527660279614E-2</v>
      </c>
      <c r="Q115" s="26">
        <f t="shared" si="37"/>
        <v>-1.5593197566030842E-3</v>
      </c>
      <c r="R115" s="26">
        <f t="shared" si="37"/>
        <v>-1.4557287899937458E-2</v>
      </c>
      <c r="S115" s="26">
        <f t="shared" si="37"/>
        <v>6.159011186214771E-2</v>
      </c>
      <c r="T115" s="26">
        <f t="shared" si="37"/>
        <v>4.7544838162896747E-4</v>
      </c>
    </row>
    <row r="116" spans="1:20">
      <c r="A116" s="25"/>
      <c r="B116" s="25">
        <v>1989</v>
      </c>
      <c r="C116" s="26">
        <f t="shared" ref="C116:T116" si="38">LN(C43/C42)</f>
        <v>0.18729115275577921</v>
      </c>
      <c r="D116" s="26">
        <f t="shared" si="38"/>
        <v>1.9258615503387939E-3</v>
      </c>
      <c r="E116" s="26">
        <f t="shared" si="38"/>
        <v>-2.3921786939034639E-2</v>
      </c>
      <c r="F116" s="26">
        <f t="shared" si="38"/>
        <v>7.4162091277921047E-2</v>
      </c>
      <c r="G116" s="26">
        <f t="shared" si="38"/>
        <v>2.046100500017088E-3</v>
      </c>
      <c r="H116" s="26">
        <f t="shared" si="38"/>
        <v>-2.346898735677188E-2</v>
      </c>
      <c r="I116" s="26">
        <f t="shared" si="38"/>
        <v>-2.0652108799724773E-3</v>
      </c>
      <c r="J116" s="26">
        <f t="shared" si="38"/>
        <v>-1.6865573468345982E-2</v>
      </c>
      <c r="K116" s="26">
        <f t="shared" si="38"/>
        <v>3.7437824805350533E-3</v>
      </c>
      <c r="L116" s="26">
        <f t="shared" si="38"/>
        <v>1.3124336084624254E-2</v>
      </c>
      <c r="M116" s="26">
        <f t="shared" si="38"/>
        <v>1.6965561597531739E-3</v>
      </c>
      <c r="N116" s="26">
        <f t="shared" si="38"/>
        <v>1.3500553924369935E-2</v>
      </c>
      <c r="O116" s="26">
        <f t="shared" si="38"/>
        <v>-1.3096155279242816E-3</v>
      </c>
      <c r="P116" s="26">
        <f t="shared" si="38"/>
        <v>-1.7240739933313331E-2</v>
      </c>
      <c r="Q116" s="26">
        <f t="shared" si="38"/>
        <v>-1.6157498068339186E-3</v>
      </c>
      <c r="R116" s="26">
        <f t="shared" si="38"/>
        <v>-1.3966362909935231E-2</v>
      </c>
      <c r="S116" s="26">
        <f t="shared" si="38"/>
        <v>2.5289748219024046E-2</v>
      </c>
      <c r="T116" s="26">
        <f t="shared" si="38"/>
        <v>4.7522243788555233E-4</v>
      </c>
    </row>
    <row r="117" spans="1:20">
      <c r="A117" s="25"/>
      <c r="B117" s="25">
        <v>1990</v>
      </c>
      <c r="C117" s="26">
        <f t="shared" ref="C117:T117" si="39">LN(C44/C43)</f>
        <v>-0.10958698075204065</v>
      </c>
      <c r="D117" s="26">
        <f t="shared" si="39"/>
        <v>1.986280201132624E-3</v>
      </c>
      <c r="E117" s="26">
        <f t="shared" si="39"/>
        <v>-2.4288442624869656E-2</v>
      </c>
      <c r="F117" s="26">
        <f t="shared" si="39"/>
        <v>6.9873271984631389E-3</v>
      </c>
      <c r="G117" s="26">
        <f t="shared" si="39"/>
        <v>2.1100338850997885E-3</v>
      </c>
      <c r="H117" s="26">
        <f t="shared" si="39"/>
        <v>-2.3787320757333693E-2</v>
      </c>
      <c r="I117" s="26">
        <f t="shared" si="39"/>
        <v>-2.1386623518065348E-3</v>
      </c>
      <c r="J117" s="26">
        <f t="shared" si="39"/>
        <v>-1.6518025822043786E-2</v>
      </c>
      <c r="K117" s="26">
        <f t="shared" si="39"/>
        <v>3.8541240966099275E-3</v>
      </c>
      <c r="L117" s="26">
        <f t="shared" si="39"/>
        <v>1.2303505141364132E-2</v>
      </c>
      <c r="M117" s="26">
        <f t="shared" si="39"/>
        <v>1.7501882025366784E-3</v>
      </c>
      <c r="N117" s="26">
        <f t="shared" si="39"/>
        <v>1.3534644051982474E-2</v>
      </c>
      <c r="O117" s="26">
        <f t="shared" si="39"/>
        <v>-1.3113328700589668E-3</v>
      </c>
      <c r="P117" s="26">
        <f t="shared" si="39"/>
        <v>-1.7543205398660687E-2</v>
      </c>
      <c r="Q117" s="26">
        <f t="shared" si="39"/>
        <v>-1.6724498307451969E-3</v>
      </c>
      <c r="R117" s="26">
        <f t="shared" si="39"/>
        <v>-1.3347380181751986E-2</v>
      </c>
      <c r="S117" s="26">
        <f t="shared" si="39"/>
        <v>-6.9671518248377281E-3</v>
      </c>
      <c r="T117" s="26">
        <f t="shared" si="39"/>
        <v>4.7499670878748361E-4</v>
      </c>
    </row>
    <row r="118" spans="1:20">
      <c r="A118" s="25"/>
      <c r="B118" s="25">
        <v>1991</v>
      </c>
      <c r="C118" s="26">
        <f t="shared" ref="C118:T118" si="40">LN(C45/C44)</f>
        <v>-0.15147293604038559</v>
      </c>
      <c r="D118" s="26">
        <f t="shared" si="40"/>
        <v>2.0463320954247793E-3</v>
      </c>
      <c r="E118" s="26">
        <f t="shared" si="40"/>
        <v>-2.4667950754218716E-2</v>
      </c>
      <c r="F118" s="26">
        <f t="shared" si="40"/>
        <v>-3.1135660455387029E-2</v>
      </c>
      <c r="G118" s="26">
        <f t="shared" si="40"/>
        <v>2.1735544922765809E-3</v>
      </c>
      <c r="H118" s="26">
        <f t="shared" si="40"/>
        <v>-2.4115250946730615E-2</v>
      </c>
      <c r="I118" s="26">
        <f t="shared" si="40"/>
        <v>-2.2125768057180972E-3</v>
      </c>
      <c r="J118" s="26">
        <f t="shared" si="40"/>
        <v>-1.6148206754243145E-2</v>
      </c>
      <c r="K118" s="26">
        <f t="shared" si="40"/>
        <v>3.9631404042819443E-3</v>
      </c>
      <c r="L118" s="26">
        <f t="shared" si="40"/>
        <v>1.1510601047074085E-2</v>
      </c>
      <c r="M118" s="26">
        <f t="shared" si="40"/>
        <v>1.803534045525236E-3</v>
      </c>
      <c r="N118" s="26">
        <f t="shared" si="40"/>
        <v>1.3564948218021828E-2</v>
      </c>
      <c r="O118" s="26">
        <f t="shared" si="40"/>
        <v>-1.313054722123348E-3</v>
      </c>
      <c r="P118" s="26">
        <f t="shared" si="40"/>
        <v>-1.7856473356170049E-2</v>
      </c>
      <c r="Q118" s="26">
        <f t="shared" si="40"/>
        <v>-1.7294303714826451E-3</v>
      </c>
      <c r="R118" s="26">
        <f t="shared" si="40"/>
        <v>-1.2700692838513031E-2</v>
      </c>
      <c r="S118" s="26">
        <f t="shared" si="40"/>
        <v>-1.2846225120652475E-2</v>
      </c>
      <c r="T118" s="26">
        <f t="shared" si="40"/>
        <v>4.7477119402863054E-4</v>
      </c>
    </row>
    <row r="119" spans="1:20">
      <c r="A119" s="25"/>
      <c r="B119" s="25">
        <v>1992</v>
      </c>
      <c r="C119" s="26">
        <f t="shared" ref="C119:T119" si="41">LN(C46/C45)</f>
        <v>1.6583955431898841E-2</v>
      </c>
      <c r="D119" s="26">
        <f t="shared" si="41"/>
        <v>2.1060079294144135E-3</v>
      </c>
      <c r="E119" s="26">
        <f t="shared" si="41"/>
        <v>-2.5061031324615266E-2</v>
      </c>
      <c r="F119" s="26">
        <f t="shared" si="41"/>
        <v>-7.1216032380871125E-2</v>
      </c>
      <c r="G119" s="26">
        <f t="shared" si="41"/>
        <v>2.236652028919458E-3</v>
      </c>
      <c r="H119" s="26">
        <f t="shared" si="41"/>
        <v>-2.4453242313693172E-2</v>
      </c>
      <c r="I119" s="26">
        <f t="shared" si="41"/>
        <v>-2.2869726656018371E-3</v>
      </c>
      <c r="J119" s="26">
        <f t="shared" si="41"/>
        <v>-1.5755721870450521E-2</v>
      </c>
      <c r="K119" s="26">
        <f t="shared" si="41"/>
        <v>4.0708064437796568E-3</v>
      </c>
      <c r="L119" s="26">
        <f t="shared" si="41"/>
        <v>1.0743120165021559E-2</v>
      </c>
      <c r="M119" s="26">
        <f t="shared" si="41"/>
        <v>1.856586192189496E-3</v>
      </c>
      <c r="N119" s="26">
        <f t="shared" si="41"/>
        <v>1.3591598164740462E-2</v>
      </c>
      <c r="O119" s="26">
        <f t="shared" si="41"/>
        <v>-1.314781101905866E-3</v>
      </c>
      <c r="P119" s="26">
        <f t="shared" si="41"/>
        <v>-1.8181133057475578E-2</v>
      </c>
      <c r="Q119" s="26">
        <f t="shared" si="41"/>
        <v>-1.7867021342416528E-3</v>
      </c>
      <c r="R119" s="26">
        <f t="shared" si="41"/>
        <v>-1.2026811598227207E-2</v>
      </c>
      <c r="S119" s="26">
        <f t="shared" si="41"/>
        <v>-5.516595990796784E-3</v>
      </c>
      <c r="T119" s="26">
        <f t="shared" si="41"/>
        <v>4.7454589330397169E-4</v>
      </c>
    </row>
    <row r="120" spans="1:20">
      <c r="A120" s="25"/>
      <c r="B120" s="25">
        <v>1993</v>
      </c>
      <c r="C120" s="26">
        <f t="shared" ref="C120:T120" si="42">LN(C47/C46)</f>
        <v>-5.203969540954282E-2</v>
      </c>
      <c r="D120" s="26">
        <f t="shared" si="42"/>
        <v>2.1652986190537878E-3</v>
      </c>
      <c r="E120" s="26">
        <f t="shared" si="42"/>
        <v>-2.5468459996573826E-2</v>
      </c>
      <c r="F120" s="26">
        <f t="shared" si="42"/>
        <v>0.13673077674653106</v>
      </c>
      <c r="G120" s="26">
        <f t="shared" si="42"/>
        <v>2.299316463415814E-3</v>
      </c>
      <c r="H120" s="26">
        <f t="shared" si="42"/>
        <v>-2.480179052571747E-2</v>
      </c>
      <c r="I120" s="26">
        <f t="shared" si="42"/>
        <v>-2.3618687201273809E-3</v>
      </c>
      <c r="J120" s="26">
        <f t="shared" si="42"/>
        <v>-1.5340240563881172E-2</v>
      </c>
      <c r="K120" s="26">
        <f t="shared" si="42"/>
        <v>4.1770986446231584E-3</v>
      </c>
      <c r="L120" s="26">
        <f t="shared" si="42"/>
        <v>9.9987683742126521E-3</v>
      </c>
      <c r="M120" s="26">
        <f t="shared" si="42"/>
        <v>1.9093372989902044E-3</v>
      </c>
      <c r="N120" s="26">
        <f t="shared" si="42"/>
        <v>1.3614723211382383E-2</v>
      </c>
      <c r="O120" s="26">
        <f t="shared" si="42"/>
        <v>-1.3165120272896397E-3</v>
      </c>
      <c r="P120" s="26">
        <f t="shared" si="42"/>
        <v>-1.8517817405599282E-2</v>
      </c>
      <c r="Q120" s="26">
        <f t="shared" si="42"/>
        <v>-1.8442759934713113E-3</v>
      </c>
      <c r="R120" s="26">
        <f t="shared" si="42"/>
        <v>-1.1326411054723243E-2</v>
      </c>
      <c r="S120" s="26">
        <f t="shared" si="42"/>
        <v>3.3234390270801287E-2</v>
      </c>
      <c r="T120" s="26">
        <f t="shared" si="42"/>
        <v>4.7432080630915104E-4</v>
      </c>
    </row>
    <row r="121" spans="1:20">
      <c r="A121" s="25"/>
      <c r="B121" s="25">
        <v>1994</v>
      </c>
      <c r="C121" s="26">
        <f t="shared" ref="C121:T121" si="43">LN(C48/C47)</f>
        <v>7.0934298749559394E-2</v>
      </c>
      <c r="D121" s="26">
        <f t="shared" si="43"/>
        <v>2.2241953035527623E-3</v>
      </c>
      <c r="E121" s="26">
        <f t="shared" si="43"/>
        <v>-2.5891073606508781E-2</v>
      </c>
      <c r="F121" s="26">
        <f t="shared" si="43"/>
        <v>4.1896533357576602E-3</v>
      </c>
      <c r="G121" s="26">
        <f t="shared" si="43"/>
        <v>2.3615380290808526E-3</v>
      </c>
      <c r="H121" s="26">
        <f t="shared" si="43"/>
        <v>-2.5161425241948931E-2</v>
      </c>
      <c r="I121" s="26">
        <f t="shared" si="43"/>
        <v>-2.4372841399693626E-3</v>
      </c>
      <c r="J121" s="26">
        <f t="shared" si="43"/>
        <v>-1.4901503525801579E-2</v>
      </c>
      <c r="K121" s="26">
        <f t="shared" si="43"/>
        <v>4.2819948268863622E-3</v>
      </c>
      <c r="L121" s="26">
        <f t="shared" si="43"/>
        <v>9.2754353066289517E-3</v>
      </c>
      <c r="M121" s="26">
        <f t="shared" si="43"/>
        <v>1.9617801781077714E-3</v>
      </c>
      <c r="N121" s="26">
        <f t="shared" si="43"/>
        <v>1.363445014941469E-2</v>
      </c>
      <c r="O121" s="26">
        <f t="shared" si="43"/>
        <v>-1.3182475162507987E-3</v>
      </c>
      <c r="P121" s="26">
        <f t="shared" si="43"/>
        <v>-1.8867207073426685E-2</v>
      </c>
      <c r="Q121" s="26">
        <f t="shared" si="43"/>
        <v>-1.9021630002858088E-3</v>
      </c>
      <c r="R121" s="26">
        <f t="shared" si="43"/>
        <v>-1.0600334362863728E-2</v>
      </c>
      <c r="S121" s="26">
        <f t="shared" si="43"/>
        <v>2.0430504317605045E-2</v>
      </c>
      <c r="T121" s="26">
        <f t="shared" si="43"/>
        <v>4.7409593273981204E-4</v>
      </c>
    </row>
    <row r="122" spans="1:20">
      <c r="A122" s="25"/>
      <c r="B122" s="25">
        <v>1995</v>
      </c>
      <c r="C122" s="26">
        <f t="shared" ref="C122:T122" si="44">LN(C49/C48)</f>
        <v>-9.6178111890781084E-2</v>
      </c>
      <c r="D122" s="26">
        <f t="shared" si="44"/>
        <v>2.2826893486410258E-3</v>
      </c>
      <c r="E122" s="26">
        <f t="shared" si="44"/>
        <v>-2.6329776349176784E-2</v>
      </c>
      <c r="F122" s="26">
        <f t="shared" si="44"/>
        <v>0.11115580892165569</v>
      </c>
      <c r="G122" s="26">
        <f t="shared" si="44"/>
        <v>2.4233072277580121E-3</v>
      </c>
      <c r="H122" s="26">
        <f t="shared" si="44"/>
        <v>-2.5532713115080617E-2</v>
      </c>
      <c r="I122" s="26">
        <f t="shared" si="44"/>
        <v>-2.5132384956769961E-3</v>
      </c>
      <c r="J122" s="26">
        <f t="shared" si="44"/>
        <v>-1.4439330268825643E-2</v>
      </c>
      <c r="K122" s="26">
        <f t="shared" si="44"/>
        <v>4.3854741998849622E-3</v>
      </c>
      <c r="L122" s="26">
        <f t="shared" si="44"/>
        <v>8.5711719131376634E-3</v>
      </c>
      <c r="M122" s="26">
        <f t="shared" si="44"/>
        <v>2.0139078000060433E-3</v>
      </c>
      <c r="N122" s="26">
        <f t="shared" si="44"/>
        <v>1.3650903153585718E-2</v>
      </c>
      <c r="O122" s="26">
        <f t="shared" si="44"/>
        <v>-1.3199875868609324E-3</v>
      </c>
      <c r="P122" s="26">
        <f t="shared" si="44"/>
        <v>-1.9230035097456639E-2</v>
      </c>
      <c r="Q122" s="26">
        <f t="shared" si="44"/>
        <v>-1.9603743901002832E-3</v>
      </c>
      <c r="R122" s="26">
        <f t="shared" si="44"/>
        <v>-9.8495960999276447E-3</v>
      </c>
      <c r="S122" s="26">
        <f t="shared" si="44"/>
        <v>7.2236101322885578E-3</v>
      </c>
      <c r="T122" s="26">
        <f t="shared" si="44"/>
        <v>4.7387127229270759E-4</v>
      </c>
    </row>
    <row r="123" spans="1:20">
      <c r="A123" s="25"/>
      <c r="B123" s="25">
        <v>1996</v>
      </c>
      <c r="C123" s="26">
        <f t="shared" ref="C123:T123" si="45">LN(C50/C49)</f>
        <v>-0.1521003369784068</v>
      </c>
      <c r="D123" s="26">
        <f t="shared" si="45"/>
        <v>2.3407723495629984E-3</v>
      </c>
      <c r="E123" s="26">
        <f t="shared" si="45"/>
        <v>-2.6785546726519106E-2</v>
      </c>
      <c r="F123" s="26">
        <f t="shared" si="45"/>
        <v>-0.18192668112841404</v>
      </c>
      <c r="G123" s="26">
        <f t="shared" si="45"/>
        <v>2.4846148330932702E-3</v>
      </c>
      <c r="H123" s="26">
        <f t="shared" si="45"/>
        <v>-2.5916261118945582E-2</v>
      </c>
      <c r="I123" s="26">
        <f t="shared" si="45"/>
        <v>-2.5897517762213484E-3</v>
      </c>
      <c r="J123" s="26">
        <f t="shared" si="45"/>
        <v>-1.3953626555328188E-2</v>
      </c>
      <c r="K123" s="26">
        <f t="shared" si="45"/>
        <v>4.4875173583688874E-3</v>
      </c>
      <c r="L123" s="26">
        <f t="shared" si="45"/>
        <v>7.8841708332681917E-3</v>
      </c>
      <c r="M123" s="26">
        <f t="shared" si="45"/>
        <v>2.0657132958428054E-3</v>
      </c>
      <c r="N123" s="26">
        <f t="shared" si="45"/>
        <v>1.3664203707750415E-2</v>
      </c>
      <c r="O123" s="26">
        <f t="shared" si="45"/>
        <v>-1.321732257287201E-3</v>
      </c>
      <c r="P123" s="26">
        <f t="shared" si="45"/>
        <v>-1.9607092012071961E-2</v>
      </c>
      <c r="Q123" s="26">
        <f t="shared" si="45"/>
        <v>-2.0189215905099221E-3</v>
      </c>
      <c r="R123" s="26">
        <f t="shared" si="45"/>
        <v>-9.0753830964989766E-3</v>
      </c>
      <c r="S123" s="26">
        <f t="shared" si="45"/>
        <v>3.8916259494427403E-2</v>
      </c>
      <c r="T123" s="26">
        <f t="shared" si="45"/>
        <v>4.7364682466503394E-4</v>
      </c>
    </row>
    <row r="124" spans="1:20">
      <c r="A124" s="25"/>
      <c r="B124" s="25">
        <v>1997</v>
      </c>
      <c r="C124" s="26">
        <f t="shared" ref="C124:T124" si="46">LN(C51/C50)</f>
        <v>-1.6984741907342807E-3</v>
      </c>
      <c r="D124" s="26">
        <f t="shared" si="46"/>
        <v>2.3984361338202391E-3</v>
      </c>
      <c r="E124" s="26">
        <f t="shared" si="46"/>
        <v>-2.7259445376136403E-2</v>
      </c>
      <c r="F124" s="26">
        <f t="shared" si="46"/>
        <v>0.15844651595814496</v>
      </c>
      <c r="G124" s="26">
        <f t="shared" si="46"/>
        <v>2.5454518934962186E-3</v>
      </c>
      <c r="H124" s="26">
        <f t="shared" si="46"/>
        <v>-2.6312720243892047E-2</v>
      </c>
      <c r="I124" s="26">
        <f t="shared" si="46"/>
        <v>-2.6668444082546686E-3</v>
      </c>
      <c r="J124" s="26">
        <f t="shared" si="46"/>
        <v>-1.3444391610985106E-2</v>
      </c>
      <c r="K124" s="26">
        <f t="shared" si="46"/>
        <v>4.5881062762955843E-3</v>
      </c>
      <c r="L124" s="26">
        <f t="shared" si="46"/>
        <v>7.212749132693012E-3</v>
      </c>
      <c r="M124" s="26">
        <f t="shared" si="46"/>
        <v>2.1171899597118406E-3</v>
      </c>
      <c r="N124" s="26">
        <f t="shared" si="46"/>
        <v>1.3674470544420165E-2</v>
      </c>
      <c r="O124" s="26">
        <f t="shared" si="46"/>
        <v>-1.323481545793339E-3</v>
      </c>
      <c r="P124" s="26">
        <f t="shared" si="46"/>
        <v>-1.9999231600008976E-2</v>
      </c>
      <c r="Q124" s="26">
        <f t="shared" si="46"/>
        <v>-2.0778162294091923E-3</v>
      </c>
      <c r="R124" s="26">
        <f t="shared" si="46"/>
        <v>-8.279053060461233E-3</v>
      </c>
      <c r="S124" s="26">
        <f t="shared" si="46"/>
        <v>-0.10050917639128526</v>
      </c>
      <c r="T124" s="26">
        <f t="shared" si="46"/>
        <v>4.734225895546528E-4</v>
      </c>
    </row>
    <row r="125" spans="1:20">
      <c r="A125" s="25"/>
      <c r="B125" s="25">
        <v>1998</v>
      </c>
      <c r="C125" s="26">
        <f t="shared" ref="C125:T125" si="47">LN(C52/C51)</f>
        <v>2.9320255133540491E-2</v>
      </c>
      <c r="D125" s="26">
        <f t="shared" si="47"/>
        <v>2.4556727636553424E-3</v>
      </c>
      <c r="E125" s="26">
        <f t="shared" si="47"/>
        <v>-2.7752623912166242E-2</v>
      </c>
      <c r="F125" s="26">
        <f t="shared" si="47"/>
        <v>-0.13935790275775575</v>
      </c>
      <c r="G125" s="26">
        <f t="shared" si="47"/>
        <v>2.605809734775089E-3</v>
      </c>
      <c r="H125" s="26">
        <f t="shared" si="47"/>
        <v>-2.6722789608365792E-2</v>
      </c>
      <c r="I125" s="26">
        <f t="shared" si="47"/>
        <v>-2.7445372761246228E-3</v>
      </c>
      <c r="J125" s="26">
        <f t="shared" si="47"/>
        <v>-1.2911724992585133E-2</v>
      </c>
      <c r="K125" s="26">
        <f t="shared" si="47"/>
        <v>4.6872242982770674E-3</v>
      </c>
      <c r="L125" s="26">
        <f t="shared" si="47"/>
        <v>6.5553330439573907E-3</v>
      </c>
      <c r="M125" s="26">
        <f t="shared" si="47"/>
        <v>2.1683312507199781E-3</v>
      </c>
      <c r="N125" s="26">
        <f t="shared" si="47"/>
        <v>1.3681819597037355E-2</v>
      </c>
      <c r="O125" s="26">
        <f t="shared" si="47"/>
        <v>-1.3252354707391004E-3</v>
      </c>
      <c r="P125" s="26">
        <f t="shared" si="47"/>
        <v>-2.0407377347078873E-2</v>
      </c>
      <c r="Q125" s="26">
        <f t="shared" si="47"/>
        <v>-2.1370701433735739E-3</v>
      </c>
      <c r="R125" s="26">
        <f t="shared" si="47"/>
        <v>-7.4621308567170766E-3</v>
      </c>
      <c r="S125" s="26">
        <f t="shared" si="47"/>
        <v>3.873125438299143E-2</v>
      </c>
      <c r="T125" s="26">
        <f t="shared" si="47"/>
        <v>4.7319856665964735E-4</v>
      </c>
    </row>
    <row r="126" spans="1:20">
      <c r="A126" s="25"/>
      <c r="B126" s="25">
        <v>1999</v>
      </c>
      <c r="C126" s="26">
        <f t="shared" ref="C126:T126" si="48">LN(C53/C52)</f>
        <v>2.2383725081053685E-2</v>
      </c>
      <c r="D126" s="26">
        <f t="shared" si="48"/>
        <v>2.5124745382795219E-3</v>
      </c>
      <c r="E126" s="26">
        <f t="shared" si="48"/>
        <v>-2.8266334934747072E-2</v>
      </c>
      <c r="F126" s="26">
        <f t="shared" si="48"/>
        <v>0.12622831474287749</v>
      </c>
      <c r="G126" s="26">
        <f t="shared" si="48"/>
        <v>2.6656799624614918E-3</v>
      </c>
      <c r="H126" s="26">
        <f t="shared" si="48"/>
        <v>-2.7147221042580844E-2</v>
      </c>
      <c r="I126" s="26">
        <f t="shared" si="48"/>
        <v>-2.8228517426906086E-3</v>
      </c>
      <c r="J126" s="26">
        <f t="shared" si="48"/>
        <v>-1.2355832970319915E-2</v>
      </c>
      <c r="K126" s="26">
        <f t="shared" si="48"/>
        <v>4.7848561287914086E-3</v>
      </c>
      <c r="L126" s="26">
        <f t="shared" si="48"/>
        <v>5.9104444042122123E-3</v>
      </c>
      <c r="M126" s="26">
        <f t="shared" si="48"/>
        <v>2.2191307949096634E-3</v>
      </c>
      <c r="N126" s="26">
        <f t="shared" si="48"/>
        <v>1.3686363963999944E-2</v>
      </c>
      <c r="O126" s="26">
        <f t="shared" si="48"/>
        <v>-1.326994050582039E-3</v>
      </c>
      <c r="P126" s="26">
        <f t="shared" si="48"/>
        <v>-2.0832529703863109E-2</v>
      </c>
      <c r="Q126" s="26">
        <f t="shared" si="48"/>
        <v>-2.1966953863220718E-3</v>
      </c>
      <c r="R126" s="26">
        <f t="shared" si="48"/>
        <v>-6.6263023523575257E-3</v>
      </c>
      <c r="S126" s="26">
        <f t="shared" si="48"/>
        <v>1.3422728639585896E-2</v>
      </c>
      <c r="T126" s="26">
        <f t="shared" si="48"/>
        <v>4.7297475567898827E-4</v>
      </c>
    </row>
    <row r="127" spans="1:20">
      <c r="A127" s="25"/>
      <c r="B127" s="25">
        <v>2000</v>
      </c>
      <c r="C127" s="26">
        <f t="shared" ref="C127:T127" si="49">LN(C54/C53)</f>
        <v>-0.19973928934162652</v>
      </c>
      <c r="D127" s="26">
        <f t="shared" si="49"/>
        <v>2.5688339958460527E-3</v>
      </c>
      <c r="E127" s="26">
        <f t="shared" si="49"/>
        <v>-2.8801943392404068E-2</v>
      </c>
      <c r="F127" s="26">
        <f t="shared" si="49"/>
        <v>-0.17240197436547966</v>
      </c>
      <c r="G127" s="26">
        <f t="shared" si="49"/>
        <v>2.7250544638177908E-3</v>
      </c>
      <c r="H127" s="26">
        <f t="shared" si="49"/>
        <v>-2.7586824208875007E-2</v>
      </c>
      <c r="I127" s="26">
        <f t="shared" si="49"/>
        <v>-2.9018096709786867E-3</v>
      </c>
      <c r="J127" s="26">
        <f t="shared" si="49"/>
        <v>-1.1777034278228316E-2</v>
      </c>
      <c r="K127" s="26">
        <f t="shared" si="49"/>
        <v>4.880987819253761E-3</v>
      </c>
      <c r="L127" s="26">
        <f t="shared" si="49"/>
        <v>5.2766885310560801E-3</v>
      </c>
      <c r="M127" s="26">
        <f t="shared" si="49"/>
        <v>2.2695823870087632E-3</v>
      </c>
      <c r="N127" s="26">
        <f t="shared" si="49"/>
        <v>1.3688213883511331E-2</v>
      </c>
      <c r="O127" s="26">
        <f t="shared" si="49"/>
        <v>-1.3287573038780664E-3</v>
      </c>
      <c r="P127" s="26">
        <f t="shared" si="49"/>
        <v>-2.1275774274589609E-2</v>
      </c>
      <c r="Q127" s="26">
        <f t="shared" si="49"/>
        <v>-2.2567042384593265E-3</v>
      </c>
      <c r="R127" s="26">
        <f t="shared" si="49"/>
        <v>-5.7734057911912277E-3</v>
      </c>
      <c r="S127" s="26">
        <f t="shared" si="49"/>
        <v>9.4013723315006223E-2</v>
      </c>
      <c r="T127" s="26">
        <f t="shared" si="49"/>
        <v>4.727511563123115E-4</v>
      </c>
    </row>
    <row r="128" spans="1:20">
      <c r="A128" s="25"/>
      <c r="B128" s="25">
        <v>2001</v>
      </c>
      <c r="C128" s="26">
        <f t="shared" ref="C128:T128" si="50">LN(C55/C54)</f>
        <v>3.0807193890149773E-2</v>
      </c>
      <c r="D128" s="26">
        <f t="shared" si="50"/>
        <v>2.6247439151713152E-3</v>
      </c>
      <c r="E128" s="26">
        <f t="shared" si="50"/>
        <v>-2.9360939515713554E-2</v>
      </c>
      <c r="F128" s="26">
        <f t="shared" si="50"/>
        <v>1.9911841562687195E-2</v>
      </c>
      <c r="G128" s="26">
        <f t="shared" si="50"/>
        <v>2.7839254095340018E-3</v>
      </c>
      <c r="H128" s="26">
        <f t="shared" si="50"/>
        <v>-2.8042472333704431E-2</v>
      </c>
      <c r="I128" s="26">
        <f t="shared" si="50"/>
        <v>-2.9814334467398083E-3</v>
      </c>
      <c r="J128" s="26">
        <f t="shared" si="50"/>
        <v>-1.1175765082962573E-2</v>
      </c>
      <c r="K128" s="26">
        <f t="shared" si="50"/>
        <v>4.9756067530521489E-3</v>
      </c>
      <c r="L128" s="26">
        <f t="shared" si="50"/>
        <v>4.6527433163091403E-3</v>
      </c>
      <c r="M128" s="26">
        <f t="shared" si="50"/>
        <v>2.3196799920238939E-3</v>
      </c>
      <c r="N128" s="26">
        <f t="shared" si="50"/>
        <v>1.3687476718364662E-2</v>
      </c>
      <c r="O128" s="26">
        <f t="shared" si="50"/>
        <v>-1.3305252492815652E-3</v>
      </c>
      <c r="P128" s="26">
        <f t="shared" si="50"/>
        <v>-2.1738291074318634E-2</v>
      </c>
      <c r="Q128" s="26">
        <f t="shared" si="50"/>
        <v>-2.3171092155248605E-3</v>
      </c>
      <c r="R128" s="26">
        <f t="shared" si="50"/>
        <v>-4.9054207212281317E-3</v>
      </c>
      <c r="S128" s="26">
        <f t="shared" si="50"/>
        <v>1.0443094464313048E-2</v>
      </c>
      <c r="T128" s="26">
        <f t="shared" si="50"/>
        <v>4.7252776825925264E-4</v>
      </c>
    </row>
    <row r="129" spans="1:20">
      <c r="A129" s="25"/>
      <c r="B129" s="25">
        <v>2002</v>
      </c>
      <c r="C129" s="26">
        <f t="shared" ref="C129:T129" si="51">LN(C56/C55)</f>
        <v>-2.2214009084459412E-2</v>
      </c>
      <c r="D129" s="26">
        <f t="shared" si="51"/>
        <v>2.6801973172013967E-3</v>
      </c>
      <c r="E129" s="26">
        <f t="shared" si="51"/>
        <v>-2.9944953581815335E-2</v>
      </c>
      <c r="F129" s="26">
        <f t="shared" si="51"/>
        <v>-7.7095236984177612E-2</v>
      </c>
      <c r="G129" s="26">
        <f t="shared" si="51"/>
        <v>2.8422852551140011E-3</v>
      </c>
      <c r="H129" s="26">
        <f t="shared" si="51"/>
        <v>-2.8515108638401447E-2</v>
      </c>
      <c r="I129" s="26">
        <f t="shared" si="51"/>
        <v>-3.0617460019379036E-3</v>
      </c>
      <c r="J129" s="26">
        <f t="shared" si="51"/>
        <v>-1.0552583021181316E-2</v>
      </c>
      <c r="K129" s="26">
        <f t="shared" si="51"/>
        <v>5.0687016286472784E-3</v>
      </c>
      <c r="L129" s="26">
        <f t="shared" si="51"/>
        <v>4.0373493491364576E-3</v>
      </c>
      <c r="M129" s="26">
        <f t="shared" si="51"/>
        <v>2.3694177466698409E-3</v>
      </c>
      <c r="N129" s="26">
        <f t="shared" si="51"/>
        <v>1.368425694981097E-2</v>
      </c>
      <c r="O129" s="26">
        <f t="shared" si="51"/>
        <v>-1.3322979055460564E-3</v>
      </c>
      <c r="P129" s="26">
        <f t="shared" si="51"/>
        <v>-2.2221365020657101E-2</v>
      </c>
      <c r="Q129" s="26">
        <f t="shared" si="51"/>
        <v>-2.3779230783635631E-3</v>
      </c>
      <c r="R129" s="26">
        <f t="shared" si="51"/>
        <v>-4.024454562007211E-3</v>
      </c>
      <c r="S129" s="26">
        <f t="shared" si="51"/>
        <v>0.10955675406420592</v>
      </c>
      <c r="T129" s="26">
        <f t="shared" si="51"/>
        <v>4.7230459122055661E-4</v>
      </c>
    </row>
    <row r="130" spans="1:20">
      <c r="A130" s="25"/>
      <c r="B130" s="25">
        <v>2003</v>
      </c>
      <c r="C130" s="26">
        <f t="shared" ref="C130:T130" si="52">LN(C57/C56)</f>
        <v>-3.4773922138043159E-2</v>
      </c>
      <c r="D130" s="26">
        <f t="shared" si="52"/>
        <v>2.735187466237281E-3</v>
      </c>
      <c r="E130" s="26">
        <f t="shared" si="52"/>
        <v>-3.055577281955341E-2</v>
      </c>
      <c r="F130" s="26">
        <f t="shared" si="52"/>
        <v>7.6475392771286734E-3</v>
      </c>
      <c r="G130" s="26">
        <f t="shared" si="52"/>
        <v>2.9001267419618837E-3</v>
      </c>
      <c r="H130" s="26">
        <f t="shared" si="52"/>
        <v>-2.9005753570352028E-2</v>
      </c>
      <c r="I130" s="26">
        <f t="shared" si="52"/>
        <v>-3.1427708392508294E-3</v>
      </c>
      <c r="J130" s="26">
        <f t="shared" si="52"/>
        <v>-9.9081701600056936E-3</v>
      </c>
      <c r="K130" s="26">
        <f t="shared" si="52"/>
        <v>5.1602624408431013E-3</v>
      </c>
      <c r="L130" s="26">
        <f t="shared" si="52"/>
        <v>3.4293009057937613E-3</v>
      </c>
      <c r="M130" s="26">
        <f t="shared" si="52"/>
        <v>2.4187899606389449E-3</v>
      </c>
      <c r="N130" s="26">
        <f t="shared" si="52"/>
        <v>1.367865617970533E-2</v>
      </c>
      <c r="O130" s="26">
        <f t="shared" si="52"/>
        <v>-1.3340752915263151E-3</v>
      </c>
      <c r="P130" s="26">
        <f t="shared" si="52"/>
        <v>-2.2726397856445358E-2</v>
      </c>
      <c r="Q130" s="26">
        <f t="shared" si="52"/>
        <v>-2.4391588428238475E-3</v>
      </c>
      <c r="R130" s="26">
        <f t="shared" si="52"/>
        <v>-3.1327269631944948E-3</v>
      </c>
      <c r="S130" s="26">
        <f t="shared" si="52"/>
        <v>1.3671457115971297E-2</v>
      </c>
      <c r="T130" s="26">
        <f t="shared" si="52"/>
        <v>4.7208162489763376E-4</v>
      </c>
    </row>
    <row r="131" spans="1:20">
      <c r="A131" s="25"/>
      <c r="B131" s="25">
        <v>2004</v>
      </c>
      <c r="C131" s="26">
        <f t="shared" ref="C131:T131" si="53">LN(C58/C57)</f>
        <v>-4.727050474945102E-2</v>
      </c>
      <c r="D131" s="26">
        <f t="shared" si="53"/>
        <v>2.789707870903723E-3</v>
      </c>
      <c r="E131" s="26">
        <f t="shared" si="53"/>
        <v>-3.119536082641328E-2</v>
      </c>
      <c r="F131" s="26">
        <f t="shared" si="53"/>
        <v>4.7772050765510506E-2</v>
      </c>
      <c r="G131" s="26">
        <f t="shared" si="53"/>
        <v>2.957442898162718E-3</v>
      </c>
      <c r="H131" s="26">
        <f t="shared" si="53"/>
        <v>-2.9515512953499409E-2</v>
      </c>
      <c r="I131" s="26">
        <f t="shared" si="53"/>
        <v>-3.2245320576179369E-3</v>
      </c>
      <c r="J131" s="26">
        <f t="shared" si="53"/>
        <v>-9.2433347435961401E-3</v>
      </c>
      <c r="K131" s="26">
        <f t="shared" si="53"/>
        <v>5.2502804603366581E-3</v>
      </c>
      <c r="L131" s="26">
        <f t="shared" si="53"/>
        <v>2.8274376643984173E-3</v>
      </c>
      <c r="M131" s="26">
        <f t="shared" si="53"/>
        <v>2.4677911177078907E-3</v>
      </c>
      <c r="N131" s="26">
        <f t="shared" si="53"/>
        <v>1.3670773140169108E-2</v>
      </c>
      <c r="O131" s="26">
        <f t="shared" si="53"/>
        <v>-1.335857426176259E-3</v>
      </c>
      <c r="P131" s="26">
        <f t="shared" si="53"/>
        <v>-2.3254921736432319E-2</v>
      </c>
      <c r="Q131" s="26">
        <f t="shared" si="53"/>
        <v>-2.5008297900121976E-3</v>
      </c>
      <c r="R131" s="26">
        <f t="shared" si="53"/>
        <v>-2.2325521691219131E-3</v>
      </c>
      <c r="S131" s="26">
        <f t="shared" si="53"/>
        <v>6.0457365126885144E-3</v>
      </c>
      <c r="T131" s="26">
        <f t="shared" si="53"/>
        <v>4.7185886899189387E-4</v>
      </c>
    </row>
    <row r="132" spans="1:20">
      <c r="A132" s="25"/>
      <c r="B132" s="25">
        <v>2005</v>
      </c>
      <c r="C132" s="26">
        <f t="shared" ref="C132:T132" si="54">LN(C59/C58)</f>
        <v>-6.656644999505737E-2</v>
      </c>
      <c r="D132" s="26">
        <f t="shared" si="54"/>
        <v>2.8437522848883292E-3</v>
      </c>
      <c r="E132" s="26">
        <f t="shared" si="54"/>
        <v>-3.1865879943856888E-2</v>
      </c>
      <c r="F132" s="26">
        <f t="shared" si="54"/>
        <v>-5.6642742145977566E-2</v>
      </c>
      <c r="G132" s="26">
        <f t="shared" si="54"/>
        <v>3.0142270389729481E-3</v>
      </c>
      <c r="H132" s="26">
        <f t="shared" si="54"/>
        <v>-3.0045587197723954E-2</v>
      </c>
      <c r="I132" s="26">
        <f t="shared" si="54"/>
        <v>-3.3070543789117733E-3</v>
      </c>
      <c r="J132" s="26">
        <f t="shared" si="54"/>
        <v>-8.5590116022625246E-3</v>
      </c>
      <c r="K132" s="26">
        <f t="shared" si="54"/>
        <v>5.3387482116596541E-3</v>
      </c>
      <c r="L132" s="26">
        <f t="shared" si="54"/>
        <v>2.2306370202851721E-3</v>
      </c>
      <c r="M132" s="26">
        <f t="shared" si="54"/>
        <v>2.5164158766886541E-3</v>
      </c>
      <c r="N132" s="26">
        <f t="shared" si="54"/>
        <v>1.366070371004296E-2</v>
      </c>
      <c r="O132" s="26">
        <f t="shared" si="54"/>
        <v>-1.3376443285521738E-3</v>
      </c>
      <c r="P132" s="26">
        <f t="shared" si="54"/>
        <v>-2.38086147553307E-2</v>
      </c>
      <c r="Q132" s="26">
        <f t="shared" si="54"/>
        <v>-2.5629494769183712E-3</v>
      </c>
      <c r="R132" s="26">
        <f t="shared" si="54"/>
        <v>-1.3263196633093003E-3</v>
      </c>
      <c r="S132" s="26">
        <f t="shared" si="54"/>
        <v>6.8899996858814844E-2</v>
      </c>
      <c r="T132" s="26">
        <f t="shared" si="54"/>
        <v>4.7163632320563434E-4</v>
      </c>
    </row>
    <row r="133" spans="1:20">
      <c r="A133" s="25"/>
      <c r="B133" s="25">
        <v>2006</v>
      </c>
      <c r="C133" s="26">
        <f t="shared" ref="C133:T133" si="55">LN(C60/C59)</f>
        <v>5.5201452409389951E-3</v>
      </c>
      <c r="D133" s="26">
        <f t="shared" si="55"/>
        <v>2.8973147074288609E-3</v>
      </c>
      <c r="E133" s="26">
        <f t="shared" si="55"/>
        <v>-3.2569717130780135E-2</v>
      </c>
      <c r="F133" s="26">
        <f t="shared" si="55"/>
        <v>-3.5670479598071889E-2</v>
      </c>
      <c r="G133" s="26">
        <f t="shared" si="55"/>
        <v>3.0704727670170977E-3</v>
      </c>
      <c r="H133" s="26">
        <f t="shared" si="55"/>
        <v>-3.059728173142981E-2</v>
      </c>
      <c r="I133" s="26">
        <f t="shared" si="55"/>
        <v>-3.390363175787042E-3</v>
      </c>
      <c r="J133" s="26">
        <f t="shared" si="55"/>
        <v>-7.8562611186167065E-3</v>
      </c>
      <c r="K133" s="26">
        <f t="shared" si="55"/>
        <v>5.425659449612999E-3</v>
      </c>
      <c r="L133" s="26">
        <f t="shared" si="55"/>
        <v>1.6378068913946095E-3</v>
      </c>
      <c r="M133" s="26">
        <f t="shared" si="55"/>
        <v>2.5646590722216952E-3</v>
      </c>
      <c r="N133" s="26">
        <f t="shared" si="55"/>
        <v>1.3648540937453277E-2</v>
      </c>
      <c r="O133" s="26">
        <f t="shared" si="55"/>
        <v>-1.3394360178123829E-3</v>
      </c>
      <c r="P133" s="26">
        <f t="shared" si="55"/>
        <v>-2.4389318748817775E-2</v>
      </c>
      <c r="Q133" s="26">
        <f t="shared" si="55"/>
        <v>-2.625531747421991E-3</v>
      </c>
      <c r="R133" s="26">
        <f t="shared" si="55"/>
        <v>-4.1647341968211653E-4</v>
      </c>
      <c r="S133" s="26">
        <f t="shared" si="55"/>
        <v>3.5199065610829916E-2</v>
      </c>
      <c r="T133" s="26">
        <f t="shared" si="55"/>
        <v>4.7141398724203975E-4</v>
      </c>
    </row>
    <row r="134" spans="1:20">
      <c r="A134" s="25"/>
      <c r="B134" s="25">
        <v>2007</v>
      </c>
      <c r="C134" s="26">
        <f t="shared" ref="C134:T134" si="56">LN(C61/C60)</f>
        <v>1.8523125013633832E-3</v>
      </c>
      <c r="D134" s="26">
        <f t="shared" si="56"/>
        <v>2.9503893835783465E-3</v>
      </c>
      <c r="E134" s="26">
        <f t="shared" si="56"/>
        <v>-3.3309513990376516E-2</v>
      </c>
      <c r="F134" s="26">
        <f t="shared" si="56"/>
        <v>-5.7849485213913579E-3</v>
      </c>
      <c r="G134" s="26">
        <f t="shared" si="56"/>
        <v>3.1261739722022574E-3</v>
      </c>
      <c r="H134" s="26">
        <f t="shared" si="56"/>
        <v>-3.1172018851467035E-2</v>
      </c>
      <c r="I134" s="26">
        <f t="shared" si="56"/>
        <v>-3.474484500786126E-3</v>
      </c>
      <c r="J134" s="26">
        <f t="shared" si="56"/>
        <v>-7.1362666681161705E-3</v>
      </c>
      <c r="K134" s="26">
        <f t="shared" si="56"/>
        <v>5.511009134316504E-3</v>
      </c>
      <c r="L134" s="26">
        <f t="shared" si="56"/>
        <v>1.0478789142097501E-3</v>
      </c>
      <c r="M134" s="26">
        <f t="shared" si="56"/>
        <v>2.612515715412832E-3</v>
      </c>
      <c r="N134" s="26">
        <f t="shared" si="56"/>
        <v>1.3634375067854171E-2</v>
      </c>
      <c r="O134" s="26">
        <f t="shared" si="56"/>
        <v>-1.3412325132175812E-3</v>
      </c>
      <c r="P134" s="26">
        <f t="shared" si="56"/>
        <v>-2.4999059765346058E-2</v>
      </c>
      <c r="Q134" s="26">
        <f t="shared" si="56"/>
        <v>-2.6885907437141001E-3</v>
      </c>
      <c r="R134" s="26">
        <f t="shared" si="56"/>
        <v>4.945098689842516E-4</v>
      </c>
      <c r="S134" s="26">
        <f t="shared" si="56"/>
        <v>2.2943988036858209E-2</v>
      </c>
      <c r="T134" s="26">
        <f t="shared" si="56"/>
        <v>4.7119186080407243E-4</v>
      </c>
    </row>
    <row r="135" spans="1:20">
      <c r="A135" s="25"/>
      <c r="B135" s="25">
        <v>2008</v>
      </c>
      <c r="C135" s="26">
        <f t="shared" ref="C135:T135" si="57">LN(C62/C61)</f>
        <v>2.0257090417654992E-2</v>
      </c>
      <c r="D135" s="26">
        <f t="shared" si="57"/>
        <v>3.0029708042295595E-3</v>
      </c>
      <c r="E135" s="26">
        <f t="shared" si="57"/>
        <v>-3.408820174985315E-2</v>
      </c>
      <c r="F135" s="26">
        <f t="shared" si="57"/>
        <v>-5.4530730871799674E-2</v>
      </c>
      <c r="G135" s="26">
        <f t="shared" si="57"/>
        <v>3.1813248313518495E-3</v>
      </c>
      <c r="H135" s="26">
        <f t="shared" si="57"/>
        <v>-3.177135122060102E-2</v>
      </c>
      <c r="I135" s="26">
        <f t="shared" si="57"/>
        <v>-3.5594451167662348E-3</v>
      </c>
      <c r="J135" s="26">
        <f t="shared" si="57"/>
        <v>-6.400330478534738E-3</v>
      </c>
      <c r="K135" s="26">
        <f t="shared" si="57"/>
        <v>5.5947934049745468E-3</v>
      </c>
      <c r="L135" s="26">
        <f t="shared" si="57"/>
        <v>4.5980193943217352E-4</v>
      </c>
      <c r="M135" s="26">
        <f t="shared" si="57"/>
        <v>2.6599809943174207E-3</v>
      </c>
      <c r="N135" s="26">
        <f t="shared" si="57"/>
        <v>1.3618293576940502E-2</v>
      </c>
      <c r="O135" s="26">
        <f t="shared" si="57"/>
        <v>-1.3430338341328394E-3</v>
      </c>
      <c r="P135" s="26">
        <f t="shared" si="57"/>
        <v>-2.5640071688299845E-2</v>
      </c>
      <c r="Q135" s="26">
        <f t="shared" si="57"/>
        <v>-2.7521409181446746E-3</v>
      </c>
      <c r="R135" s="26">
        <f t="shared" si="57"/>
        <v>1.4041431822502655E-3</v>
      </c>
      <c r="S135" s="26">
        <f t="shared" si="57"/>
        <v>-0.10151588189682759</v>
      </c>
      <c r="T135" s="26">
        <f t="shared" si="57"/>
        <v>4.7096994359580393E-4</v>
      </c>
    </row>
    <row r="136" spans="1:20">
      <c r="A136" s="25"/>
      <c r="B136" s="25">
        <v>2009</v>
      </c>
      <c r="C136" s="26">
        <f t="shared" ref="C136:T136" si="58">LN(C63/C62)</f>
        <v>-6.5484384737450704E-2</v>
      </c>
      <c r="D136" s="26">
        <f t="shared" si="58"/>
        <v>3.0550537059186992E-3</v>
      </c>
      <c r="E136" s="26">
        <f t="shared" si="58"/>
        <v>-3.4909042173301541E-2</v>
      </c>
      <c r="F136" s="26">
        <f t="shared" si="58"/>
        <v>-7.730518831761457E-2</v>
      </c>
      <c r="G136" s="26">
        <f t="shared" si="58"/>
        <v>3.2359198075699188E-3</v>
      </c>
      <c r="H136" s="26">
        <f t="shared" si="58"/>
        <v>-3.2396977286496535E-2</v>
      </c>
      <c r="I136" s="26">
        <f t="shared" si="58"/>
        <v>-3.6452725287314208E-3</v>
      </c>
      <c r="J136" s="26">
        <f t="shared" si="58"/>
        <v>-5.6498678839077901E-3</v>
      </c>
      <c r="K136" s="26">
        <f t="shared" si="58"/>
        <v>5.6770095524731022E-3</v>
      </c>
      <c r="L136" s="26">
        <f t="shared" si="58"/>
        <v>-1.2746425689695828E-4</v>
      </c>
      <c r="M136" s="26">
        <f t="shared" si="58"/>
        <v>2.7070502742728183E-3</v>
      </c>
      <c r="N136" s="26">
        <f t="shared" si="58"/>
        <v>1.3600381207882446E-2</v>
      </c>
      <c r="O136" s="26">
        <f t="shared" si="58"/>
        <v>-1.3448400000262706E-3</v>
      </c>
      <c r="P136" s="26">
        <f t="shared" si="58"/>
        <v>-2.6314823589018193E-2</v>
      </c>
      <c r="Q136" s="26">
        <f t="shared" si="58"/>
        <v>-2.8161970455182722E-3</v>
      </c>
      <c r="R136" s="26">
        <f t="shared" si="58"/>
        <v>2.3099517596192314E-3</v>
      </c>
      <c r="S136" s="26">
        <f t="shared" si="58"/>
        <v>-0.14528876082311515</v>
      </c>
      <c r="T136" s="26">
        <f t="shared" si="58"/>
        <v>4.7074823532174939E-4</v>
      </c>
    </row>
    <row r="137" spans="1:20">
      <c r="A137" s="25"/>
      <c r="B137" s="25">
        <v>2010</v>
      </c>
      <c r="C137" s="26">
        <f t="shared" ref="C137:T137" si="59">LN(C64/C63)</f>
        <v>0.14519556172940271</v>
      </c>
      <c r="D137" s="26">
        <f t="shared" si="59"/>
        <v>3.1066330704066268E-3</v>
      </c>
      <c r="E137" s="26">
        <f t="shared" si="59"/>
        <v>-3.5775675616228235E-2</v>
      </c>
      <c r="F137" s="26">
        <f t="shared" si="59"/>
        <v>-3.6359060737219895E-2</v>
      </c>
      <c r="G137" s="26">
        <f t="shared" si="59"/>
        <v>3.289953649337644E-3</v>
      </c>
      <c r="H137" s="26">
        <f t="shared" si="59"/>
        <v>-3.3050758949539669E-2</v>
      </c>
      <c r="I137" s="26">
        <f t="shared" si="59"/>
        <v>-3.7319950171509652E-3</v>
      </c>
      <c r="J137" s="26">
        <f t="shared" si="59"/>
        <v>-4.8863999825853816E-3</v>
      </c>
      <c r="K137" s="26">
        <f t="shared" si="59"/>
        <v>5.7576559909138774E-3</v>
      </c>
      <c r="L137" s="26">
        <f t="shared" si="59"/>
        <v>-7.1495512643350763E-4</v>
      </c>
      <c r="M137" s="26">
        <f t="shared" si="59"/>
        <v>2.7537190980834194E-3</v>
      </c>
      <c r="N137" s="26">
        <f t="shared" si="59"/>
        <v>1.3580720012351565E-2</v>
      </c>
      <c r="O137" s="26">
        <f t="shared" si="59"/>
        <v>-1.3466510304714783E-3</v>
      </c>
      <c r="P137" s="26">
        <f t="shared" si="59"/>
        <v>-2.7026051516755578E-2</v>
      </c>
      <c r="Q137" s="26">
        <f t="shared" si="59"/>
        <v>-2.8807742358649998E-3</v>
      </c>
      <c r="R137" s="26">
        <f t="shared" si="59"/>
        <v>3.2094954550124883E-3</v>
      </c>
      <c r="S137" s="26">
        <f t="shared" si="59"/>
        <v>-5.1695601538650033E-3</v>
      </c>
      <c r="T137" s="26">
        <f t="shared" si="59"/>
        <v>4.7052673568731123E-4</v>
      </c>
    </row>
    <row r="138" spans="1:20">
      <c r="A138" s="25"/>
      <c r="B138" s="25">
        <v>2011</v>
      </c>
      <c r="C138" s="26">
        <f t="shared" ref="C138:T138" si="60">LN(C65/C64)</f>
        <v>-0.22852226175063187</v>
      </c>
      <c r="D138" s="26">
        <f t="shared" si="60"/>
        <v>3.1577041240437669E-3</v>
      </c>
      <c r="E138" s="26">
        <f t="shared" si="60"/>
        <v>-3.6692177720073896E-2</v>
      </c>
      <c r="F138" s="26">
        <f t="shared" si="60"/>
        <v>-0.10383888495361637</v>
      </c>
      <c r="G138" s="26">
        <f t="shared" si="60"/>
        <v>3.3434213893524054E-3</v>
      </c>
      <c r="H138" s="26">
        <f t="shared" si="60"/>
        <v>-3.3734741872202732E-2</v>
      </c>
      <c r="I138" s="26">
        <f t="shared" si="60"/>
        <v>-3.8196416728516979E-3</v>
      </c>
      <c r="J138" s="26">
        <f t="shared" si="60"/>
        <v>-4.1115447451517536E-3</v>
      </c>
      <c r="K138" s="26">
        <f t="shared" si="60"/>
        <v>5.8367322281972743E-3</v>
      </c>
      <c r="L138" s="26">
        <f t="shared" si="60"/>
        <v>-1.3037074424702532E-3</v>
      </c>
      <c r="M138" s="26">
        <f t="shared" si="60"/>
        <v>2.7999831860565688E-3</v>
      </c>
      <c r="N138" s="26">
        <f t="shared" si="60"/>
        <v>1.3559389394859544E-2</v>
      </c>
      <c r="O138" s="26">
        <f t="shared" si="60"/>
        <v>-1.3484669451474484E-3</v>
      </c>
      <c r="P138" s="26">
        <f t="shared" si="60"/>
        <v>-2.7776795588659094E-2</v>
      </c>
      <c r="Q138" s="26">
        <f t="shared" si="60"/>
        <v>-2.9458879477147234E-3</v>
      </c>
      <c r="R138" s="26">
        <f t="shared" si="60"/>
        <v>4.1003904361110463E-3</v>
      </c>
      <c r="S138" s="26">
        <f t="shared" si="60"/>
        <v>2.3567402368490344E-4</v>
      </c>
      <c r="T138" s="26">
        <f t="shared" si="60"/>
        <v>4.7030544439766961E-4</v>
      </c>
    </row>
    <row r="139" spans="1:20">
      <c r="A139" s="25"/>
      <c r="B139" s="25">
        <v>2012</v>
      </c>
      <c r="C139" s="26">
        <f t="shared" ref="C139:T139" si="61">LN(C66/C65)</f>
        <v>0.17558075474187682</v>
      </c>
      <c r="D139" s="26">
        <f t="shared" si="61"/>
        <v>3.2082623369243122E-3</v>
      </c>
      <c r="E139" s="26">
        <f t="shared" si="61"/>
        <v>-3.7663126615413225E-2</v>
      </c>
      <c r="F139" s="26">
        <f t="shared" si="61"/>
        <v>-2.0374738944795379E-3</v>
      </c>
      <c r="G139" s="26">
        <f t="shared" si="61"/>
        <v>3.3963183431159616E-3</v>
      </c>
      <c r="H139" s="26">
        <f t="shared" si="61"/>
        <v>-3.4451178903024036E-2</v>
      </c>
      <c r="I139" s="26">
        <f t="shared" si="61"/>
        <v>-3.9082424335801199E-3</v>
      </c>
      <c r="J139" s="26">
        <f t="shared" si="61"/>
        <v>-3.327006655101565E-3</v>
      </c>
      <c r="K139" s="26">
        <f t="shared" si="61"/>
        <v>5.9142388357560482E-3</v>
      </c>
      <c r="L139" s="26">
        <f t="shared" si="61"/>
        <v>-1.8947654102264727E-3</v>
      </c>
      <c r="M139" s="26">
        <f t="shared" si="61"/>
        <v>2.8458384358971884E-3</v>
      </c>
      <c r="N139" s="26">
        <f t="shared" si="61"/>
        <v>1.3536466159956637E-2</v>
      </c>
      <c r="O139" s="26">
        <f t="shared" si="61"/>
        <v>-1.3502877638395495E-3</v>
      </c>
      <c r="P139" s="26">
        <f t="shared" si="61"/>
        <v>-2.8570443440161887E-2</v>
      </c>
      <c r="Q139" s="26">
        <f t="shared" si="61"/>
        <v>-3.0115540018828429E-3</v>
      </c>
      <c r="R139" s="26">
        <f t="shared" si="61"/>
        <v>4.9803298277093563E-3</v>
      </c>
      <c r="S139" s="26">
        <f t="shared" si="61"/>
        <v>-1.5594747869065517E-2</v>
      </c>
      <c r="T139" s="26">
        <f t="shared" si="61"/>
        <v>4.7008436115911396E-4</v>
      </c>
    </row>
    <row r="140" spans="1:20">
      <c r="A140" s="25"/>
      <c r="B140" s="25">
        <v>2013</v>
      </c>
      <c r="C140" s="26">
        <f t="shared" ref="C140:T140" si="62">LN(C67/C66)</f>
        <v>0.14210816986339694</v>
      </c>
      <c r="D140" s="26">
        <f t="shared" si="62"/>
        <v>3.2583034218362688E-3</v>
      </c>
      <c r="E140" s="26">
        <f t="shared" si="62"/>
        <v>-3.8693682979235436E-2</v>
      </c>
      <c r="F140" s="26">
        <f t="shared" si="62"/>
        <v>-2.9878707313820457E-3</v>
      </c>
      <c r="G140" s="26">
        <f t="shared" si="62"/>
        <v>3.4486401072785049E-3</v>
      </c>
      <c r="H140" s="26">
        <f t="shared" si="62"/>
        <v>-3.5202557187748236E-2</v>
      </c>
      <c r="I140" s="26">
        <f t="shared" si="62"/>
        <v>-3.9978281223345177E-3</v>
      </c>
      <c r="J140" s="26">
        <f t="shared" si="62"/>
        <v>-2.534565001881746E-3</v>
      </c>
      <c r="K140" s="26">
        <f t="shared" si="62"/>
        <v>5.9901774175420445E-3</v>
      </c>
      <c r="L140" s="26">
        <f t="shared" si="62"/>
        <v>-2.4891868693025605E-3</v>
      </c>
      <c r="M140" s="26">
        <f t="shared" si="62"/>
        <v>2.8912809224622836E-3</v>
      </c>
      <c r="N140" s="26">
        <f t="shared" si="62"/>
        <v>1.3512024561878631E-2</v>
      </c>
      <c r="O140" s="26">
        <f t="shared" si="62"/>
        <v>-1.3521135064405369E-3</v>
      </c>
      <c r="P140" s="26">
        <f t="shared" si="62"/>
        <v>-2.9410781345857718E-2</v>
      </c>
      <c r="Q140" s="26">
        <f t="shared" si="62"/>
        <v>-3.0777885958177772E-3</v>
      </c>
      <c r="R140" s="26">
        <f t="shared" si="62"/>
        <v>5.8471029319385895E-3</v>
      </c>
      <c r="S140" s="26">
        <f t="shared" si="62"/>
        <v>9.814888709979314E-3</v>
      </c>
      <c r="T140" s="26">
        <f t="shared" si="62"/>
        <v>4.6986348567859911E-4</v>
      </c>
    </row>
    <row r="141" spans="1:20">
      <c r="A141" s="25"/>
      <c r="B141" s="25">
        <v>2014</v>
      </c>
      <c r="C141" s="26">
        <f t="shared" ref="C141:T141" si="63">LN(C68/C67)</f>
        <v>9.6782131517558712E-2</v>
      </c>
      <c r="D141" s="26">
        <f t="shared" si="63"/>
        <v>3.3078233330085414E-3</v>
      </c>
      <c r="E141" s="26">
        <f t="shared" si="63"/>
        <v>-3.9789685909718292E-2</v>
      </c>
      <c r="F141" s="26">
        <f t="shared" si="63"/>
        <v>-6.1734508576617286E-3</v>
      </c>
      <c r="G141" s="26">
        <f t="shared" si="63"/>
        <v>3.5003825577460132E-3</v>
      </c>
      <c r="H141" s="26">
        <f t="shared" si="63"/>
        <v>-3.5991629663690856E-2</v>
      </c>
      <c r="I141" s="26">
        <f t="shared" si="63"/>
        <v>-4.0884304875734691E-3</v>
      </c>
      <c r="J141" s="26">
        <f t="shared" si="63"/>
        <v>-1.7360609809593916E-3</v>
      </c>
      <c r="K141" s="26">
        <f t="shared" si="63"/>
        <v>6.0645505783772785E-3</v>
      </c>
      <c r="L141" s="26">
        <f t="shared" si="63"/>
        <v>-3.088049666084149E-3</v>
      </c>
      <c r="M141" s="26">
        <f t="shared" si="63"/>
        <v>2.9363068973718713E-3</v>
      </c>
      <c r="N141" s="26">
        <f t="shared" si="63"/>
        <v>1.3486136356251932E-2</v>
      </c>
      <c r="O141" s="26">
        <f t="shared" si="63"/>
        <v>-1.3539441929501094E-3</v>
      </c>
      <c r="P141" s="26">
        <f t="shared" si="63"/>
        <v>-3.0302054638639071E-2</v>
      </c>
      <c r="Q141" s="26">
        <f t="shared" si="63"/>
        <v>-3.1446083185232461E-3</v>
      </c>
      <c r="R141" s="26">
        <f t="shared" si="63"/>
        <v>6.698612702792997E-3</v>
      </c>
      <c r="S141" s="26">
        <f t="shared" si="63"/>
        <v>3.6936014767074692E-2</v>
      </c>
      <c r="T141" s="26">
        <f t="shared" si="63"/>
        <v>4.6964281766330153E-4</v>
      </c>
    </row>
    <row r="147" spans="2:21">
      <c r="O147" s="26" t="s">
        <v>140</v>
      </c>
    </row>
    <row r="148" spans="2:21">
      <c r="O148" s="26" t="s">
        <v>182</v>
      </c>
    </row>
    <row r="149" spans="2:21" s="28" customFormat="1" ht="31.2">
      <c r="C149" s="28" t="s">
        <v>17</v>
      </c>
      <c r="D149" s="28" t="s">
        <v>18</v>
      </c>
      <c r="E149" s="28" t="s">
        <v>185</v>
      </c>
      <c r="F149" s="28" t="s">
        <v>20</v>
      </c>
      <c r="G149" s="28" t="s">
        <v>21</v>
      </c>
      <c r="H149" s="28" t="s">
        <v>22</v>
      </c>
      <c r="I149" s="28" t="s">
        <v>24</v>
      </c>
      <c r="J149" s="28" t="s">
        <v>183</v>
      </c>
      <c r="L149" s="28" t="s">
        <v>183</v>
      </c>
      <c r="M149" s="26"/>
      <c r="N149" s="26"/>
      <c r="O149" s="28" t="s">
        <v>17</v>
      </c>
      <c r="P149" s="28" t="s">
        <v>18</v>
      </c>
      <c r="Q149" s="28" t="s">
        <v>185</v>
      </c>
      <c r="R149" s="28" t="s">
        <v>20</v>
      </c>
      <c r="S149" s="28" t="s">
        <v>21</v>
      </c>
      <c r="T149" s="28" t="s">
        <v>22</v>
      </c>
      <c r="U149" s="28" t="s">
        <v>24</v>
      </c>
    </row>
    <row r="150" spans="2:21">
      <c r="B150" s="25">
        <v>1950</v>
      </c>
      <c r="C150" s="26">
        <v>83142946.284796119</v>
      </c>
      <c r="D150" s="26">
        <v>83882605.609037131</v>
      </c>
      <c r="E150" s="26">
        <v>129824852.48336883</v>
      </c>
      <c r="F150" s="26">
        <v>826898.3905370353</v>
      </c>
      <c r="G150" s="26">
        <v>69419673.148739353</v>
      </c>
      <c r="H150" s="26">
        <v>5769202.1432721587</v>
      </c>
      <c r="I150" s="26">
        <v>52017960.08425954</v>
      </c>
      <c r="J150" s="26">
        <f t="shared" ref="J150:J213" si="64">SUM(B150:I150)</f>
        <v>424886088.14401019</v>
      </c>
      <c r="K150" s="25">
        <v>1950</v>
      </c>
      <c r="N150" s="26">
        <v>1950</v>
      </c>
    </row>
    <row r="151" spans="2:21">
      <c r="B151" s="25">
        <v>1951</v>
      </c>
      <c r="C151" s="26">
        <v>75339621.065861985</v>
      </c>
      <c r="D151" s="26">
        <v>75991715.547883362</v>
      </c>
      <c r="E151" s="26">
        <v>117186680.76955406</v>
      </c>
      <c r="F151" s="26">
        <v>10065926.099923179</v>
      </c>
      <c r="G151" s="26">
        <v>64405283.995193772</v>
      </c>
      <c r="H151" s="26">
        <v>5254406.501135163</v>
      </c>
      <c r="I151" s="26">
        <v>46875456.511475146</v>
      </c>
      <c r="J151" s="26">
        <f t="shared" si="64"/>
        <v>395121041.4910267</v>
      </c>
      <c r="K151" s="25">
        <v>1951</v>
      </c>
      <c r="L151" s="26">
        <f>(J151-J150)/(LN(J151)-LN(J150))</f>
        <v>409823430.30581003</v>
      </c>
      <c r="N151" s="26">
        <v>1951</v>
      </c>
      <c r="O151" s="26">
        <f t="shared" ref="O151:U151" si="65">(C151-C150)/(LN(C151)-LN(C150))</f>
        <v>79177205.859221324</v>
      </c>
      <c r="P151" s="26">
        <f t="shared" si="65"/>
        <v>79872206.800078437</v>
      </c>
      <c r="Q151" s="26">
        <f t="shared" si="65"/>
        <v>123397920.76032378</v>
      </c>
      <c r="R151" s="26">
        <f t="shared" si="65"/>
        <v>3696750.3876055884</v>
      </c>
      <c r="S151" s="26">
        <f t="shared" si="65"/>
        <v>66881152.178787343</v>
      </c>
      <c r="T151" s="26">
        <f t="shared" si="65"/>
        <v>5507795.2168584177</v>
      </c>
      <c r="U151" s="26">
        <f t="shared" si="65"/>
        <v>49402107.352459721</v>
      </c>
    </row>
    <row r="152" spans="2:21">
      <c r="B152" s="25">
        <v>1952</v>
      </c>
      <c r="C152" s="26">
        <v>103784184.64585863</v>
      </c>
      <c r="D152" s="26">
        <v>104658002.81452127</v>
      </c>
      <c r="E152" s="26">
        <v>160818338.59366155</v>
      </c>
      <c r="F152" s="26">
        <v>26879743.079587854</v>
      </c>
      <c r="G152" s="26">
        <v>90875691.900965467</v>
      </c>
      <c r="H152" s="26">
        <v>7275352.9893533671</v>
      </c>
      <c r="I152" s="26">
        <v>64221651.117663734</v>
      </c>
      <c r="J152" s="26">
        <f t="shared" si="64"/>
        <v>558514917.14161181</v>
      </c>
      <c r="K152" s="25">
        <v>1952</v>
      </c>
      <c r="L152" s="26">
        <f t="shared" ref="L152:L214" si="66">(J152-J151)/(LN(J152)-LN(J151))</f>
        <v>472114955.61202848</v>
      </c>
      <c r="N152" s="26">
        <v>1952</v>
      </c>
      <c r="O152" s="26">
        <f t="shared" ref="O152:U188" si="67">(C152-C151)/(LN(C152)-LN(C151))</f>
        <v>88803947.566402435</v>
      </c>
      <c r="P152" s="26">
        <f t="shared" si="67"/>
        <v>89561551.417174429</v>
      </c>
      <c r="Q152" s="26">
        <f t="shared" si="67"/>
        <v>137853615.47133535</v>
      </c>
      <c r="R152" s="26">
        <f t="shared" si="67"/>
        <v>17118232.375577033</v>
      </c>
      <c r="S152" s="26">
        <f t="shared" si="67"/>
        <v>76882510.979529306</v>
      </c>
      <c r="T152" s="26">
        <f t="shared" si="67"/>
        <v>6210170.6464819396</v>
      </c>
      <c r="U152" s="26">
        <f t="shared" si="67"/>
        <v>55094188.703626402</v>
      </c>
    </row>
    <row r="153" spans="2:21">
      <c r="B153" s="25">
        <v>1953</v>
      </c>
      <c r="C153" s="26">
        <v>135455630.44449252</v>
      </c>
      <c r="D153" s="26">
        <v>136564885.36589074</v>
      </c>
      <c r="E153" s="26">
        <v>209112837.99469191</v>
      </c>
      <c r="F153" s="26">
        <v>52306989.043134354</v>
      </c>
      <c r="G153" s="26">
        <v>121536779.10160589</v>
      </c>
      <c r="H153" s="26">
        <v>9544552.2163000964</v>
      </c>
      <c r="I153" s="26">
        <v>83370670.008610189</v>
      </c>
      <c r="J153" s="26">
        <f t="shared" si="64"/>
        <v>747894297.17472577</v>
      </c>
      <c r="K153" s="25">
        <v>1953</v>
      </c>
      <c r="L153" s="26">
        <f t="shared" si="66"/>
        <v>648603220.07453847</v>
      </c>
      <c r="N153" s="26">
        <v>1953</v>
      </c>
      <c r="O153" s="26">
        <f t="shared" si="67"/>
        <v>118917814.3653391</v>
      </c>
      <c r="P153" s="26">
        <f t="shared" si="67"/>
        <v>119904737.43973404</v>
      </c>
      <c r="Q153" s="26">
        <f t="shared" si="67"/>
        <v>183909961.91555396</v>
      </c>
      <c r="R153" s="26">
        <f t="shared" si="67"/>
        <v>38192981.074014619</v>
      </c>
      <c r="S153" s="26">
        <f t="shared" si="67"/>
        <v>105464452.68353441</v>
      </c>
      <c r="T153" s="26">
        <f t="shared" si="67"/>
        <v>8358679.0389831569</v>
      </c>
      <c r="U153" s="26">
        <f t="shared" si="67"/>
        <v>73380211.20363614</v>
      </c>
    </row>
    <row r="154" spans="2:21">
      <c r="B154" s="25">
        <v>1954</v>
      </c>
      <c r="C154" s="26">
        <v>135915191.571971</v>
      </c>
      <c r="D154" s="26">
        <v>136997649.72219616</v>
      </c>
      <c r="E154" s="26">
        <v>209056263.49408725</v>
      </c>
      <c r="F154" s="26">
        <v>70013974.931161016</v>
      </c>
      <c r="G154" s="26">
        <v>125010488.01146558</v>
      </c>
      <c r="H154" s="26">
        <v>9626651.3557907566</v>
      </c>
      <c r="I154" s="26">
        <v>83213123.459391907</v>
      </c>
      <c r="J154" s="26">
        <f t="shared" si="64"/>
        <v>769835296.54606366</v>
      </c>
      <c r="K154" s="25">
        <v>1954</v>
      </c>
      <c r="L154" s="26">
        <f t="shared" si="66"/>
        <v>758811929.04532337</v>
      </c>
      <c r="N154" s="26">
        <v>1954</v>
      </c>
      <c r="O154" s="26">
        <f t="shared" si="67"/>
        <v>135685281.29852712</v>
      </c>
      <c r="P154" s="26">
        <f t="shared" si="67"/>
        <v>136781153.4414553</v>
      </c>
      <c r="Q154" s="26">
        <f t="shared" si="67"/>
        <v>209084549.4692975</v>
      </c>
      <c r="R154" s="26">
        <f t="shared" si="67"/>
        <v>60730862.400616363</v>
      </c>
      <c r="S154" s="26">
        <f t="shared" si="67"/>
        <v>123265476.03190188</v>
      </c>
      <c r="T154" s="26">
        <f t="shared" si="67"/>
        <v>9585543.1885958984</v>
      </c>
      <c r="U154" s="26">
        <f t="shared" si="67"/>
        <v>83291871.900825307</v>
      </c>
    </row>
    <row r="155" spans="2:21">
      <c r="B155" s="25">
        <v>1955</v>
      </c>
      <c r="C155" s="26">
        <v>121727271.57845107</v>
      </c>
      <c r="D155" s="26">
        <v>122670095.48885585</v>
      </c>
      <c r="E155" s="26">
        <v>186564804.40759856</v>
      </c>
      <c r="F155" s="26">
        <v>78631512.007694528</v>
      </c>
      <c r="G155" s="26">
        <v>114816915.26608132</v>
      </c>
      <c r="H155" s="26">
        <v>8666768.8349603098</v>
      </c>
      <c r="I155" s="26">
        <v>74142140.164240614</v>
      </c>
      <c r="J155" s="26">
        <f t="shared" si="64"/>
        <v>707221462.74788225</v>
      </c>
      <c r="K155" s="25">
        <v>1955</v>
      </c>
      <c r="L155" s="26">
        <f t="shared" si="66"/>
        <v>738085790.84999049</v>
      </c>
      <c r="N155" s="26">
        <v>1955</v>
      </c>
      <c r="O155" s="26">
        <f t="shared" si="67"/>
        <v>128690908.78003612</v>
      </c>
      <c r="P155" s="26">
        <f t="shared" si="67"/>
        <v>129702008.11305051</v>
      </c>
      <c r="Q155" s="26">
        <f t="shared" si="67"/>
        <v>197597239.58639559</v>
      </c>
      <c r="R155" s="26">
        <f t="shared" si="67"/>
        <v>74239403.54673861</v>
      </c>
      <c r="S155" s="26">
        <f t="shared" si="67"/>
        <v>119841455.91142592</v>
      </c>
      <c r="T155" s="26">
        <f t="shared" si="67"/>
        <v>9138309.5165906604</v>
      </c>
      <c r="U155" s="26">
        <f t="shared" si="67"/>
        <v>78590402.676736474</v>
      </c>
    </row>
    <row r="156" spans="2:21">
      <c r="B156" s="25">
        <v>1956</v>
      </c>
      <c r="C156" s="26">
        <v>116257566.03340623</v>
      </c>
      <c r="D156" s="26">
        <v>117133325.10669576</v>
      </c>
      <c r="E156" s="26">
        <v>177561070.76356035</v>
      </c>
      <c r="F156" s="26">
        <v>90530711.280782476</v>
      </c>
      <c r="G156" s="26">
        <v>112498982.06487255</v>
      </c>
      <c r="H156" s="26">
        <v>8320820.9215921368</v>
      </c>
      <c r="I156" s="26">
        <v>70453423.034272909</v>
      </c>
      <c r="J156" s="26">
        <f t="shared" si="64"/>
        <v>692757855.20518231</v>
      </c>
      <c r="K156" s="25">
        <v>1956</v>
      </c>
      <c r="L156" s="26">
        <f t="shared" si="66"/>
        <v>699964753.62076449</v>
      </c>
      <c r="N156" s="26">
        <v>1956</v>
      </c>
      <c r="O156" s="26">
        <f t="shared" si="67"/>
        <v>118971463.76350316</v>
      </c>
      <c r="P156" s="26">
        <f t="shared" si="67"/>
        <v>119880401.04831982</v>
      </c>
      <c r="Q156" s="26">
        <f t="shared" si="67"/>
        <v>182025825.67501697</v>
      </c>
      <c r="R156" s="26">
        <f t="shared" si="67"/>
        <v>84441424.967093334</v>
      </c>
      <c r="S156" s="26">
        <f t="shared" si="67"/>
        <v>113654009.24067642</v>
      </c>
      <c r="T156" s="26">
        <f t="shared" si="67"/>
        <v>8492620.5582863204</v>
      </c>
      <c r="U156" s="26">
        <f t="shared" si="67"/>
        <v>72282095.322398573</v>
      </c>
    </row>
    <row r="157" spans="2:21">
      <c r="B157" s="25">
        <v>1957</v>
      </c>
      <c r="C157" s="26">
        <v>120071641.83908851</v>
      </c>
      <c r="D157" s="26">
        <v>120951434.78025517</v>
      </c>
      <c r="E157" s="26">
        <v>182764925.57733339</v>
      </c>
      <c r="F157" s="26">
        <v>109674663.14367519</v>
      </c>
      <c r="G157" s="26">
        <v>119246367.72527486</v>
      </c>
      <c r="H157" s="26">
        <v>8639224.7253604829</v>
      </c>
      <c r="I157" s="26">
        <v>72406887.988060802</v>
      </c>
      <c r="J157" s="26">
        <f t="shared" si="64"/>
        <v>733757102.77904844</v>
      </c>
      <c r="K157" s="25">
        <v>1957</v>
      </c>
      <c r="L157" s="26">
        <f t="shared" si="66"/>
        <v>713061043.5319854</v>
      </c>
      <c r="N157" s="26">
        <v>1957</v>
      </c>
      <c r="O157" s="26">
        <f t="shared" si="67"/>
        <v>118154344.10638861</v>
      </c>
      <c r="P157" s="26">
        <f t="shared" si="67"/>
        <v>119032174.22136365</v>
      </c>
      <c r="Q157" s="26">
        <f t="shared" si="67"/>
        <v>180150471.73071334</v>
      </c>
      <c r="R157" s="26">
        <f t="shared" si="67"/>
        <v>99796843.94139123</v>
      </c>
      <c r="S157" s="26">
        <f t="shared" si="67"/>
        <v>115839925.21991149</v>
      </c>
      <c r="T157" s="26">
        <f t="shared" si="67"/>
        <v>8479026.4571268708</v>
      </c>
      <c r="U157" s="26">
        <f t="shared" si="67"/>
        <v>71425703.358351246</v>
      </c>
    </row>
    <row r="158" spans="2:21">
      <c r="B158" s="25">
        <v>1958</v>
      </c>
      <c r="C158" s="26">
        <v>120737925.70800315</v>
      </c>
      <c r="D158" s="26">
        <v>121598633.64124946</v>
      </c>
      <c r="E158" s="26">
        <v>183175113.69569746</v>
      </c>
      <c r="F158" s="26">
        <v>126789639.5881034</v>
      </c>
      <c r="G158" s="26">
        <v>123109591.41364212</v>
      </c>
      <c r="H158" s="26">
        <v>8733360.1377340816</v>
      </c>
      <c r="I158" s="26">
        <v>72460543.729265511</v>
      </c>
      <c r="J158" s="26">
        <f t="shared" si="64"/>
        <v>756606765.9136951</v>
      </c>
      <c r="K158" s="25">
        <v>1958</v>
      </c>
      <c r="L158" s="26">
        <f t="shared" si="66"/>
        <v>745123543.70248353</v>
      </c>
      <c r="N158" s="26">
        <v>1958</v>
      </c>
      <c r="O158" s="26">
        <f t="shared" si="67"/>
        <v>120404476.52174658</v>
      </c>
      <c r="P158" s="26">
        <f t="shared" si="67"/>
        <v>121274746.38898954</v>
      </c>
      <c r="Q158" s="26">
        <f t="shared" si="67"/>
        <v>182969943.00524494</v>
      </c>
      <c r="R158" s="26">
        <f t="shared" si="67"/>
        <v>118025402.22252554</v>
      </c>
      <c r="S158" s="26">
        <f t="shared" si="67"/>
        <v>121167715.39115088</v>
      </c>
      <c r="T158" s="26">
        <f t="shared" si="67"/>
        <v>8686207.4168992788</v>
      </c>
      <c r="U158" s="26">
        <f t="shared" si="67"/>
        <v>72433712.546416461</v>
      </c>
    </row>
    <row r="159" spans="2:21">
      <c r="B159" s="25">
        <v>1959</v>
      </c>
      <c r="C159" s="26">
        <v>103956759.69089279</v>
      </c>
      <c r="D159" s="26">
        <v>104677995.37902787</v>
      </c>
      <c r="E159" s="26">
        <v>157214941.29039901</v>
      </c>
      <c r="F159" s="26">
        <v>123594154.33968033</v>
      </c>
      <c r="G159" s="26">
        <v>108870124.34788278</v>
      </c>
      <c r="H159" s="26">
        <v>7559758.4069371065</v>
      </c>
      <c r="I159" s="26">
        <v>62100371.901568554</v>
      </c>
      <c r="J159" s="26">
        <f t="shared" si="64"/>
        <v>667976064.35638845</v>
      </c>
      <c r="K159" s="25">
        <v>1959</v>
      </c>
      <c r="L159" s="26">
        <f t="shared" si="66"/>
        <v>711371435.16179323</v>
      </c>
      <c r="N159" s="26">
        <v>1959</v>
      </c>
      <c r="O159" s="26">
        <f t="shared" si="67"/>
        <v>112138149.48295957</v>
      </c>
      <c r="P159" s="26">
        <f t="shared" si="67"/>
        <v>112927115.65947901</v>
      </c>
      <c r="Q159" s="26">
        <f t="shared" si="67"/>
        <v>169864534.55377778</v>
      </c>
      <c r="R159" s="26">
        <f t="shared" si="67"/>
        <v>125185099.68588877</v>
      </c>
      <c r="S159" s="26">
        <f t="shared" si="67"/>
        <v>115844035.8280361</v>
      </c>
      <c r="T159" s="26">
        <f t="shared" si="67"/>
        <v>8132450.5361246318</v>
      </c>
      <c r="U159" s="26">
        <f t="shared" si="67"/>
        <v>67147304.544063598</v>
      </c>
    </row>
    <row r="160" spans="2:21">
      <c r="B160" s="25">
        <v>1960</v>
      </c>
      <c r="C160" s="26">
        <v>110519971.16276254</v>
      </c>
      <c r="D160" s="26">
        <v>111266537.56961836</v>
      </c>
      <c r="E160" s="26">
        <v>166629476.08863768</v>
      </c>
      <c r="F160" s="26">
        <v>146969141.59673551</v>
      </c>
      <c r="G160" s="26">
        <v>118923355.41662849</v>
      </c>
      <c r="H160" s="26">
        <v>8080307.4100487223</v>
      </c>
      <c r="I160" s="26">
        <v>65725897.935102962</v>
      </c>
      <c r="J160" s="26">
        <f t="shared" si="64"/>
        <v>728116647.1795342</v>
      </c>
      <c r="K160" s="25">
        <v>1960</v>
      </c>
      <c r="L160" s="26">
        <f t="shared" si="66"/>
        <v>697614354.69812703</v>
      </c>
      <c r="N160" s="26">
        <v>1960</v>
      </c>
      <c r="O160" s="26">
        <f t="shared" si="67"/>
        <v>107204883.54551719</v>
      </c>
      <c r="P160" s="26">
        <f t="shared" si="67"/>
        <v>107938755.03779866</v>
      </c>
      <c r="Q160" s="26">
        <f t="shared" si="67"/>
        <v>161876583.15414226</v>
      </c>
      <c r="R160" s="26">
        <f t="shared" si="67"/>
        <v>134944399.8220121</v>
      </c>
      <c r="S160" s="26">
        <f t="shared" si="67"/>
        <v>113822754.73677348</v>
      </c>
      <c r="T160" s="26">
        <f t="shared" si="67"/>
        <v>7817144.4790792782</v>
      </c>
      <c r="U160" s="26">
        <f t="shared" si="67"/>
        <v>63895992.823849522</v>
      </c>
    </row>
    <row r="161" spans="2:21">
      <c r="B161" s="25">
        <v>1961</v>
      </c>
      <c r="C161" s="26">
        <v>107083553.74955849</v>
      </c>
      <c r="D161" s="26">
        <v>107788248.5841759</v>
      </c>
      <c r="E161" s="26">
        <v>160975349.76607099</v>
      </c>
      <c r="F161" s="26">
        <v>157720556.12525126</v>
      </c>
      <c r="G161" s="26">
        <v>118435120.10658537</v>
      </c>
      <c r="H161" s="26">
        <v>7871481.6146404995</v>
      </c>
      <c r="I161" s="26">
        <v>63408785.619607292</v>
      </c>
      <c r="J161" s="26">
        <f t="shared" si="64"/>
        <v>723285056.56588984</v>
      </c>
      <c r="K161" s="25">
        <v>1961</v>
      </c>
      <c r="L161" s="26">
        <f t="shared" si="66"/>
        <v>725698171.2069397</v>
      </c>
      <c r="N161" s="26">
        <v>1961</v>
      </c>
      <c r="O161" s="26">
        <f t="shared" si="67"/>
        <v>108792717.14459406</v>
      </c>
      <c r="P161" s="26">
        <f t="shared" si="67"/>
        <v>109518187.38303223</v>
      </c>
      <c r="Q161" s="26">
        <f t="shared" si="67"/>
        <v>163786147.55632317</v>
      </c>
      <c r="R161" s="26">
        <f t="shared" si="67"/>
        <v>152281597.99668258</v>
      </c>
      <c r="S161" s="26">
        <f t="shared" si="67"/>
        <v>118679070.38185139</v>
      </c>
      <c r="T161" s="26">
        <f t="shared" si="67"/>
        <v>7975438.8664208055</v>
      </c>
      <c r="U161" s="26">
        <f t="shared" si="67"/>
        <v>64560411.712323181</v>
      </c>
    </row>
    <row r="162" spans="2:21">
      <c r="B162" s="25">
        <v>1962</v>
      </c>
      <c r="C162" s="26">
        <v>106753109.76316467</v>
      </c>
      <c r="D162" s="26">
        <v>107437998.32797116</v>
      </c>
      <c r="E162" s="26">
        <v>160030344.42835203</v>
      </c>
      <c r="F162" s="26">
        <v>172746869.40345821</v>
      </c>
      <c r="G162" s="26">
        <v>121402864.87222709</v>
      </c>
      <c r="H162" s="26">
        <v>7889976.8548919307</v>
      </c>
      <c r="I162" s="26">
        <v>62953649.190194614</v>
      </c>
      <c r="J162" s="26">
        <f t="shared" si="64"/>
        <v>739216774.84025967</v>
      </c>
      <c r="K162" s="25">
        <v>1962</v>
      </c>
      <c r="L162" s="26">
        <f t="shared" si="66"/>
        <v>731221989.50795555</v>
      </c>
      <c r="N162" s="26">
        <v>1962</v>
      </c>
      <c r="O162" s="26">
        <f t="shared" si="67"/>
        <v>106918246.6499287</v>
      </c>
      <c r="P162" s="26">
        <f t="shared" si="67"/>
        <v>107613028.45890726</v>
      </c>
      <c r="Q162" s="26">
        <f t="shared" si="67"/>
        <v>160502383.43090221</v>
      </c>
      <c r="R162" s="26">
        <f t="shared" si="67"/>
        <v>165119775.80997601</v>
      </c>
      <c r="S162" s="26">
        <f t="shared" si="67"/>
        <v>119912871.78209764</v>
      </c>
      <c r="T162" s="26">
        <f t="shared" si="67"/>
        <v>7880725.6175694196</v>
      </c>
      <c r="U162" s="26">
        <f t="shared" si="67"/>
        <v>63180944.183037959</v>
      </c>
    </row>
    <row r="163" spans="2:21">
      <c r="B163" s="25">
        <v>1963</v>
      </c>
      <c r="C163" s="26">
        <v>114182169.94452001</v>
      </c>
      <c r="D163" s="26">
        <v>114896960.59876949</v>
      </c>
      <c r="E163" s="26">
        <v>170714066.96008393</v>
      </c>
      <c r="F163" s="26">
        <v>201624138.15827221</v>
      </c>
      <c r="G163" s="26">
        <v>133565771.88840683</v>
      </c>
      <c r="H163" s="26">
        <v>8485356.9793466162</v>
      </c>
      <c r="I163" s="26">
        <v>67072079.526156336</v>
      </c>
      <c r="J163" s="26">
        <f t="shared" si="64"/>
        <v>810542507.05555546</v>
      </c>
      <c r="K163" s="25">
        <v>1963</v>
      </c>
      <c r="L163" s="26">
        <f t="shared" si="66"/>
        <v>774332218.63521409</v>
      </c>
      <c r="N163" s="26">
        <v>1963</v>
      </c>
      <c r="O163" s="26">
        <f t="shared" si="67"/>
        <v>110425992.97735333</v>
      </c>
      <c r="P163" s="26">
        <f t="shared" si="67"/>
        <v>111125761.00820042</v>
      </c>
      <c r="Q163" s="26">
        <f t="shared" si="67"/>
        <v>165314671.99139559</v>
      </c>
      <c r="R163" s="26">
        <f t="shared" si="67"/>
        <v>186813669.48568827</v>
      </c>
      <c r="S163" s="26">
        <f t="shared" si="67"/>
        <v>127387557.33751485</v>
      </c>
      <c r="T163" s="26">
        <f t="shared" si="67"/>
        <v>8184057.8045635484</v>
      </c>
      <c r="U163" s="26">
        <f t="shared" si="67"/>
        <v>64991117.369202897</v>
      </c>
    </row>
    <row r="164" spans="2:21">
      <c r="B164" s="25">
        <v>1964</v>
      </c>
      <c r="C164" s="26">
        <v>153567113.82161355</v>
      </c>
      <c r="D164" s="26">
        <v>154506137.6896528</v>
      </c>
      <c r="E164" s="26">
        <v>229027187.31807047</v>
      </c>
      <c r="F164" s="26">
        <v>294204156.53019321</v>
      </c>
      <c r="G164" s="26">
        <v>184841710.05501074</v>
      </c>
      <c r="H164" s="26">
        <v>11475248.185068538</v>
      </c>
      <c r="I164" s="26">
        <v>89875461.081451729</v>
      </c>
      <c r="J164" s="26">
        <f t="shared" si="64"/>
        <v>1117498978.681061</v>
      </c>
      <c r="K164" s="25">
        <v>1964</v>
      </c>
      <c r="L164" s="26">
        <f t="shared" si="66"/>
        <v>955820043.52118349</v>
      </c>
      <c r="N164" s="26">
        <v>1964</v>
      </c>
      <c r="O164" s="26">
        <f t="shared" si="67"/>
        <v>132903442.96005841</v>
      </c>
      <c r="P164" s="26">
        <f t="shared" si="67"/>
        <v>133725295.53386442</v>
      </c>
      <c r="Q164" s="26">
        <f t="shared" si="67"/>
        <v>198444732.07197657</v>
      </c>
      <c r="R164" s="26">
        <f t="shared" si="67"/>
        <v>245005804.0126515</v>
      </c>
      <c r="S164" s="26">
        <f t="shared" si="67"/>
        <v>157817856.61327514</v>
      </c>
      <c r="T164" s="26">
        <f t="shared" si="67"/>
        <v>9905208.2184938043</v>
      </c>
      <c r="U164" s="26">
        <f t="shared" si="67"/>
        <v>77918431.605155841</v>
      </c>
    </row>
    <row r="165" spans="2:21">
      <c r="B165" s="25">
        <v>1965</v>
      </c>
      <c r="C165" s="26">
        <v>148212716.07716742</v>
      </c>
      <c r="D165" s="26">
        <v>149099058.82016024</v>
      </c>
      <c r="E165" s="26">
        <v>220528896.47256997</v>
      </c>
      <c r="F165" s="26">
        <v>306538310.7407729</v>
      </c>
      <c r="G165" s="26">
        <v>183631481.61482489</v>
      </c>
      <c r="H165" s="26">
        <v>11136713.524928106</v>
      </c>
      <c r="I165" s="26">
        <v>86443320.73619993</v>
      </c>
      <c r="J165" s="26">
        <f t="shared" si="64"/>
        <v>1105592462.9866235</v>
      </c>
      <c r="K165" s="25">
        <v>1965</v>
      </c>
      <c r="L165" s="26">
        <f t="shared" si="66"/>
        <v>1111535092.5261002</v>
      </c>
      <c r="N165" s="26">
        <v>1965</v>
      </c>
      <c r="O165" s="26">
        <f t="shared" si="67"/>
        <v>150874080.01527494</v>
      </c>
      <c r="P165" s="26">
        <f t="shared" si="67"/>
        <v>151786547.26966104</v>
      </c>
      <c r="Q165" s="26">
        <f t="shared" si="67"/>
        <v>224751264.43142673</v>
      </c>
      <c r="R165" s="26">
        <f t="shared" si="67"/>
        <v>300329022.4070431</v>
      </c>
      <c r="S165" s="26">
        <f t="shared" si="67"/>
        <v>184235933.34569237</v>
      </c>
      <c r="T165" s="26">
        <f t="shared" si="67"/>
        <v>11305136.076701265</v>
      </c>
      <c r="U165" s="26">
        <f t="shared" si="67"/>
        <v>88148255.039182752</v>
      </c>
    </row>
    <row r="166" spans="2:21">
      <c r="B166" s="25">
        <v>1966</v>
      </c>
      <c r="C166" s="26">
        <v>154671994.77861136</v>
      </c>
      <c r="D166" s="26">
        <v>155577926.94118553</v>
      </c>
      <c r="E166" s="26">
        <v>229647360.43684599</v>
      </c>
      <c r="F166" s="26">
        <v>343862862.06426179</v>
      </c>
      <c r="G166" s="26">
        <v>197327261.19373742</v>
      </c>
      <c r="H166" s="26">
        <v>11687104.923692442</v>
      </c>
      <c r="I166" s="26">
        <v>89923265.273933575</v>
      </c>
      <c r="J166" s="26">
        <f t="shared" si="64"/>
        <v>1182699741.6122682</v>
      </c>
      <c r="K166" s="25">
        <v>1966</v>
      </c>
      <c r="L166" s="26">
        <f t="shared" si="66"/>
        <v>1143712931.0969696</v>
      </c>
      <c r="N166" s="26">
        <v>1966</v>
      </c>
      <c r="O166" s="26">
        <f t="shared" si="67"/>
        <v>151419394.35775188</v>
      </c>
      <c r="P166" s="26">
        <f t="shared" si="67"/>
        <v>152315528.23458162</v>
      </c>
      <c r="Q166" s="26">
        <f t="shared" si="67"/>
        <v>225057342.18578318</v>
      </c>
      <c r="R166" s="26">
        <f t="shared" si="67"/>
        <v>324843281.87778515</v>
      </c>
      <c r="S166" s="26">
        <f t="shared" si="67"/>
        <v>190397280.68171668</v>
      </c>
      <c r="T166" s="26">
        <f t="shared" si="67"/>
        <v>11409696.78643488</v>
      </c>
      <c r="U166" s="26">
        <f t="shared" si="67"/>
        <v>88171847.83681488</v>
      </c>
    </row>
    <row r="167" spans="2:21">
      <c r="B167" s="25">
        <v>1967</v>
      </c>
      <c r="C167" s="26">
        <v>180962516.65690064</v>
      </c>
      <c r="D167" s="26">
        <v>182002356.5619922</v>
      </c>
      <c r="E167" s="26">
        <v>268158773.33638993</v>
      </c>
      <c r="F167" s="26">
        <v>430818387.42646027</v>
      </c>
      <c r="G167" s="26">
        <v>237810181.98606572</v>
      </c>
      <c r="H167" s="26">
        <v>13750668.258046865</v>
      </c>
      <c r="I167" s="26">
        <v>104901780.88161053</v>
      </c>
      <c r="J167" s="26">
        <f t="shared" si="64"/>
        <v>1418406632.1074662</v>
      </c>
      <c r="K167" s="25">
        <v>1967</v>
      </c>
      <c r="L167" s="26">
        <f t="shared" si="66"/>
        <v>1296985479.2138059</v>
      </c>
      <c r="N167" s="26">
        <v>1967</v>
      </c>
      <c r="O167" s="26">
        <f t="shared" si="67"/>
        <v>167473466.02615416</v>
      </c>
      <c r="P167" s="26">
        <f t="shared" si="67"/>
        <v>168444843.62867314</v>
      </c>
      <c r="Q167" s="26">
        <f t="shared" si="67"/>
        <v>248405716.84251556</v>
      </c>
      <c r="R167" s="26">
        <f t="shared" si="67"/>
        <v>385708375.57142025</v>
      </c>
      <c r="S167" s="26">
        <f t="shared" si="67"/>
        <v>216939546.11912122</v>
      </c>
      <c r="T167" s="26">
        <f t="shared" si="67"/>
        <v>12690937.392076489</v>
      </c>
      <c r="U167" s="26">
        <f t="shared" si="67"/>
        <v>97220290.210759744</v>
      </c>
    </row>
    <row r="168" spans="2:21">
      <c r="B168" s="25">
        <v>1968</v>
      </c>
      <c r="C168" s="26">
        <v>186380367.50469849</v>
      </c>
      <c r="D168" s="26">
        <v>187433055.2945919</v>
      </c>
      <c r="E168" s="26">
        <v>275706298.70869154</v>
      </c>
      <c r="F168" s="26">
        <v>473574404.28433341</v>
      </c>
      <c r="G168" s="26">
        <v>252382986.7142455</v>
      </c>
      <c r="H168" s="26">
        <v>14242683.005018748</v>
      </c>
      <c r="I168" s="26">
        <v>107759661.60430233</v>
      </c>
      <c r="J168" s="26">
        <f t="shared" si="64"/>
        <v>1497481425.1158822</v>
      </c>
      <c r="K168" s="25">
        <v>1968</v>
      </c>
      <c r="L168" s="26">
        <f t="shared" si="66"/>
        <v>1457586558.9208577</v>
      </c>
      <c r="N168" s="26">
        <v>1968</v>
      </c>
      <c r="O168" s="26">
        <f t="shared" si="67"/>
        <v>183658123.54746535</v>
      </c>
      <c r="P168" s="26">
        <f t="shared" si="67"/>
        <v>184704399.95407143</v>
      </c>
      <c r="Q168" s="26">
        <f t="shared" si="67"/>
        <v>271915078.24117792</v>
      </c>
      <c r="R168" s="26">
        <f t="shared" si="67"/>
        <v>451859306.37162137</v>
      </c>
      <c r="S168" s="26">
        <f t="shared" si="67"/>
        <v>245024362.23966816</v>
      </c>
      <c r="T168" s="26">
        <f t="shared" si="67"/>
        <v>13995234.227022704</v>
      </c>
      <c r="U168" s="26">
        <f t="shared" si="67"/>
        <v>106324319.9292822</v>
      </c>
    </row>
    <row r="169" spans="2:21">
      <c r="B169" s="25">
        <v>1969</v>
      </c>
      <c r="C169" s="26">
        <v>191752235.59533036</v>
      </c>
      <c r="D169" s="26">
        <v>192819065.45727575</v>
      </c>
      <c r="E169" s="26">
        <v>283221083.94449669</v>
      </c>
      <c r="F169" s="26">
        <v>518469468.36320448</v>
      </c>
      <c r="G169" s="26">
        <v>267651223.32455394</v>
      </c>
      <c r="H169" s="26">
        <v>14736875.218673788</v>
      </c>
      <c r="I169" s="26">
        <v>110610214.68032219</v>
      </c>
      <c r="J169" s="26">
        <f t="shared" si="64"/>
        <v>1579262135.5838571</v>
      </c>
      <c r="K169" s="25">
        <v>1969</v>
      </c>
      <c r="L169" s="26">
        <f t="shared" si="66"/>
        <v>1538009419.6810832</v>
      </c>
      <c r="N169" s="26">
        <v>1969</v>
      </c>
      <c r="O169" s="26">
        <f t="shared" si="67"/>
        <v>189053581.79695961</v>
      </c>
      <c r="P169" s="26">
        <f t="shared" si="67"/>
        <v>190113344.83973965</v>
      </c>
      <c r="Q169" s="26">
        <f t="shared" si="67"/>
        <v>279446851.11881679</v>
      </c>
      <c r="R169" s="26">
        <f t="shared" si="67"/>
        <v>495683129.27453429</v>
      </c>
      <c r="S169" s="26">
        <f t="shared" si="67"/>
        <v>259942375.10868564</v>
      </c>
      <c r="T169" s="26">
        <f t="shared" si="67"/>
        <v>14488374.415447935</v>
      </c>
      <c r="U169" s="26">
        <f t="shared" si="67"/>
        <v>109178736.11005259</v>
      </c>
    </row>
    <row r="170" spans="2:21">
      <c r="B170" s="25">
        <v>1970</v>
      </c>
      <c r="C170" s="26">
        <v>196130128.17935646</v>
      </c>
      <c r="D170" s="26">
        <v>197207578.18865079</v>
      </c>
      <c r="E170" s="26">
        <v>289314243.68078119</v>
      </c>
      <c r="F170" s="26">
        <v>562822195.55706298</v>
      </c>
      <c r="G170" s="26">
        <v>282287747.45229036</v>
      </c>
      <c r="H170" s="26">
        <v>15160020.529633965</v>
      </c>
      <c r="I170" s="26">
        <v>112913058.62977184</v>
      </c>
      <c r="J170" s="26">
        <f t="shared" si="64"/>
        <v>1655836942.2175477</v>
      </c>
      <c r="K170" s="25">
        <v>1970</v>
      </c>
      <c r="L170" s="26">
        <f t="shared" si="66"/>
        <v>1617247406.0965993</v>
      </c>
      <c r="N170" s="26">
        <v>1970</v>
      </c>
      <c r="O170" s="26">
        <f t="shared" si="67"/>
        <v>193932946.31714186</v>
      </c>
      <c r="P170" s="26">
        <f t="shared" si="67"/>
        <v>195005091.74665168</v>
      </c>
      <c r="Q170" s="26">
        <f t="shared" si="67"/>
        <v>286256855.8283267</v>
      </c>
      <c r="R170" s="26">
        <f t="shared" si="67"/>
        <v>540342483.6815908</v>
      </c>
      <c r="S170" s="26">
        <f t="shared" si="67"/>
        <v>274904548.38902628</v>
      </c>
      <c r="T170" s="26">
        <f t="shared" si="67"/>
        <v>14947449.657250296</v>
      </c>
      <c r="U170" s="26">
        <f t="shared" si="67"/>
        <v>111757682.37600932</v>
      </c>
    </row>
    <row r="171" spans="2:21">
      <c r="B171" s="25">
        <v>1971</v>
      </c>
      <c r="C171" s="26">
        <v>187142132.77929991</v>
      </c>
      <c r="D171" s="26">
        <v>188159963.53937846</v>
      </c>
      <c r="E171" s="26">
        <v>275769199.02211601</v>
      </c>
      <c r="F171" s="26">
        <v>568603502.95748436</v>
      </c>
      <c r="G171" s="26">
        <v>277835428.56700593</v>
      </c>
      <c r="H171" s="26">
        <v>14549064.739343002</v>
      </c>
      <c r="I171" s="26">
        <v>107565414.75754322</v>
      </c>
      <c r="J171" s="26">
        <f t="shared" si="64"/>
        <v>1619626677.3621709</v>
      </c>
      <c r="K171" s="25">
        <v>1971</v>
      </c>
      <c r="L171" s="26">
        <f t="shared" si="66"/>
        <v>1637665090.175524</v>
      </c>
      <c r="N171" s="26">
        <v>1971</v>
      </c>
      <c r="O171" s="26">
        <f t="shared" si="67"/>
        <v>191600996.22452548</v>
      </c>
      <c r="P171" s="26">
        <f t="shared" si="67"/>
        <v>192648362.51660782</v>
      </c>
      <c r="Q171" s="26">
        <f t="shared" si="67"/>
        <v>282487600.62647843</v>
      </c>
      <c r="R171" s="26">
        <f t="shared" si="67"/>
        <v>565707925.71289313</v>
      </c>
      <c r="S171" s="26">
        <f t="shared" si="67"/>
        <v>280055689.46261203</v>
      </c>
      <c r="T171" s="26">
        <f t="shared" si="67"/>
        <v>14852448.386895353</v>
      </c>
      <c r="U171" s="26">
        <f t="shared" si="67"/>
        <v>110217615.69955334</v>
      </c>
    </row>
    <row r="172" spans="2:21">
      <c r="B172" s="25">
        <v>1972</v>
      </c>
      <c r="C172" s="26">
        <v>148308645.03430945</v>
      </c>
      <c r="D172" s="26">
        <v>149109555.91437796</v>
      </c>
      <c r="E172" s="26">
        <v>218375829.86580426</v>
      </c>
      <c r="F172" s="26">
        <v>476084141.8346138</v>
      </c>
      <c r="G172" s="26">
        <v>227195533.51364088</v>
      </c>
      <c r="H172" s="26">
        <v>11597272.458798504</v>
      </c>
      <c r="I172" s="26">
        <v>85140311.931903362</v>
      </c>
      <c r="J172" s="26">
        <f t="shared" si="64"/>
        <v>1315813262.5534482</v>
      </c>
      <c r="K172" s="25">
        <v>1972</v>
      </c>
      <c r="L172" s="26">
        <f t="shared" si="66"/>
        <v>1462464213.509486</v>
      </c>
      <c r="N172" s="26">
        <v>1972</v>
      </c>
      <c r="O172" s="26">
        <f t="shared" si="67"/>
        <v>166973431.9436543</v>
      </c>
      <c r="P172" s="26">
        <f t="shared" si="67"/>
        <v>167878478.09106106</v>
      </c>
      <c r="Q172" s="26">
        <f t="shared" si="67"/>
        <v>245957479.7929703</v>
      </c>
      <c r="R172" s="26">
        <f t="shared" si="67"/>
        <v>520975341.71923804</v>
      </c>
      <c r="S172" s="26">
        <f t="shared" si="67"/>
        <v>251666915.60380173</v>
      </c>
      <c r="T172" s="26">
        <f t="shared" si="67"/>
        <v>13017438.099842029</v>
      </c>
      <c r="U172" s="26">
        <f t="shared" si="67"/>
        <v>95916347.8285539</v>
      </c>
    </row>
    <row r="173" spans="2:21">
      <c r="B173" s="25">
        <v>1973</v>
      </c>
      <c r="C173" s="26">
        <v>140911698.80558434</v>
      </c>
      <c r="D173" s="26">
        <v>141669660.48903504</v>
      </c>
      <c r="E173" s="26">
        <v>207382246.4675386</v>
      </c>
      <c r="F173" s="26">
        <v>476979749.70200306</v>
      </c>
      <c r="G173" s="26">
        <v>222815940.45606571</v>
      </c>
      <c r="H173" s="26">
        <v>11083592.905006072</v>
      </c>
      <c r="I173" s="26">
        <v>80827798.261594296</v>
      </c>
      <c r="J173" s="26">
        <f t="shared" si="64"/>
        <v>1281672660.0868273</v>
      </c>
      <c r="K173" s="25">
        <v>1973</v>
      </c>
      <c r="L173" s="26">
        <f t="shared" si="66"/>
        <v>1298668168.8430624</v>
      </c>
      <c r="N173" s="26">
        <v>1973</v>
      </c>
      <c r="O173" s="26">
        <f t="shared" si="67"/>
        <v>144578636.35560399</v>
      </c>
      <c r="P173" s="26">
        <f t="shared" si="67"/>
        <v>145357876.38877371</v>
      </c>
      <c r="Q173" s="26">
        <f t="shared" si="67"/>
        <v>212831718.50387275</v>
      </c>
      <c r="R173" s="26">
        <f t="shared" si="67"/>
        <v>476531805.49889022</v>
      </c>
      <c r="S173" s="26">
        <f t="shared" si="67"/>
        <v>224998632.97346577</v>
      </c>
      <c r="T173" s="26">
        <f t="shared" si="67"/>
        <v>11338493.435007006</v>
      </c>
      <c r="U173" s="26">
        <f t="shared" si="67"/>
        <v>82965375.681214824</v>
      </c>
    </row>
    <row r="174" spans="2:21">
      <c r="B174" s="25">
        <v>1974</v>
      </c>
      <c r="C174" s="26">
        <v>134209540.66889417</v>
      </c>
      <c r="D174" s="26">
        <v>134931038.61462256</v>
      </c>
      <c r="E174" s="26">
        <v>197480613.66487584</v>
      </c>
      <c r="F174" s="26">
        <v>478195421.93275094</v>
      </c>
      <c r="G174" s="26">
        <v>219127521.07435441</v>
      </c>
      <c r="H174" s="26">
        <v>10618902.590845628</v>
      </c>
      <c r="I174" s="26">
        <v>76953876.869988412</v>
      </c>
      <c r="J174" s="26">
        <f t="shared" si="64"/>
        <v>1251518889.416332</v>
      </c>
      <c r="K174" s="25">
        <v>1974</v>
      </c>
      <c r="L174" s="26">
        <f t="shared" si="66"/>
        <v>1266535950.071501</v>
      </c>
      <c r="N174" s="26">
        <v>1974</v>
      </c>
      <c r="O174" s="26">
        <f t="shared" si="67"/>
        <v>137533403.83629152</v>
      </c>
      <c r="P174" s="26">
        <f t="shared" si="67"/>
        <v>138272983.86179247</v>
      </c>
      <c r="Q174" s="26">
        <f t="shared" si="67"/>
        <v>202391063.32119969</v>
      </c>
      <c r="R174" s="26">
        <f t="shared" si="67"/>
        <v>477587327.94853109</v>
      </c>
      <c r="S174" s="26">
        <f t="shared" si="67"/>
        <v>220966600.13523883</v>
      </c>
      <c r="T174" s="26">
        <f t="shared" si="67"/>
        <v>10849589.232860558</v>
      </c>
      <c r="U174" s="26">
        <f t="shared" si="67"/>
        <v>78874982.661486089</v>
      </c>
    </row>
    <row r="175" spans="2:21">
      <c r="B175" s="25">
        <v>1975</v>
      </c>
      <c r="C175" s="26">
        <v>163576822.94508982</v>
      </c>
      <c r="D175" s="26">
        <v>164458857.56473574</v>
      </c>
      <c r="E175" s="26">
        <v>240722969.99694639</v>
      </c>
      <c r="F175" s="26">
        <v>612511702.66019595</v>
      </c>
      <c r="G175" s="26">
        <v>275865934.38463384</v>
      </c>
      <c r="H175" s="26">
        <v>13019663.27148517</v>
      </c>
      <c r="I175" s="26">
        <v>93799929.716165841</v>
      </c>
      <c r="J175" s="26">
        <f t="shared" si="64"/>
        <v>1563957855.5392525</v>
      </c>
      <c r="K175" s="25">
        <v>1975</v>
      </c>
      <c r="L175" s="26">
        <f t="shared" si="66"/>
        <v>1401940611.6847866</v>
      </c>
      <c r="N175" s="26">
        <v>1975</v>
      </c>
      <c r="O175" s="26">
        <f t="shared" si="67"/>
        <v>148409230.01352024</v>
      </c>
      <c r="P175" s="26">
        <f t="shared" si="67"/>
        <v>149208311.03140813</v>
      </c>
      <c r="Q175" s="26">
        <f t="shared" si="67"/>
        <v>218388735.88155249</v>
      </c>
      <c r="R175" s="26">
        <f t="shared" si="67"/>
        <v>542585571.21133649</v>
      </c>
      <c r="S175" s="26">
        <f t="shared" si="67"/>
        <v>246408967.54127198</v>
      </c>
      <c r="T175" s="26">
        <f t="shared" si="67"/>
        <v>11778533.19833055</v>
      </c>
      <c r="U175" s="26">
        <f t="shared" si="67"/>
        <v>85099183.904256642</v>
      </c>
    </row>
    <row r="176" spans="2:21">
      <c r="B176" s="25">
        <v>1976</v>
      </c>
      <c r="C176" s="26">
        <v>174640154.56082991</v>
      </c>
      <c r="D176" s="26">
        <v>175588269.42962936</v>
      </c>
      <c r="E176" s="26">
        <v>257123088.07041642</v>
      </c>
      <c r="F176" s="26">
        <v>686228967.91925573</v>
      </c>
      <c r="G176" s="26">
        <v>304320908.51155156</v>
      </c>
      <c r="H176" s="26">
        <v>13983736.878904471</v>
      </c>
      <c r="I176" s="26">
        <v>100200733.82468159</v>
      </c>
      <c r="J176" s="26">
        <f t="shared" si="64"/>
        <v>1712087835.1952691</v>
      </c>
      <c r="K176" s="25">
        <v>1976</v>
      </c>
      <c r="L176" s="26">
        <f t="shared" si="66"/>
        <v>1636905926.3338828</v>
      </c>
      <c r="N176" s="26">
        <v>1976</v>
      </c>
      <c r="O176" s="26">
        <f t="shared" si="67"/>
        <v>169048156.5510596</v>
      </c>
      <c r="P176" s="26">
        <f t="shared" si="67"/>
        <v>169962837.0075106</v>
      </c>
      <c r="Q176" s="26">
        <f t="shared" si="67"/>
        <v>248832960.44514263</v>
      </c>
      <c r="R176" s="26">
        <f t="shared" si="67"/>
        <v>648672362.76309204</v>
      </c>
      <c r="S176" s="26">
        <f t="shared" si="67"/>
        <v>289860678.73350942</v>
      </c>
      <c r="T176" s="26">
        <f t="shared" si="67"/>
        <v>13495961.575331923</v>
      </c>
      <c r="U176" s="26">
        <f t="shared" si="67"/>
        <v>96965123.821031034</v>
      </c>
    </row>
    <row r="177" spans="2:21">
      <c r="B177" s="25">
        <v>1977</v>
      </c>
      <c r="C177" s="26">
        <v>130699376.93174602</v>
      </c>
      <c r="D177" s="26">
        <v>131416593.61695915</v>
      </c>
      <c r="E177" s="26">
        <v>192587010.75339544</v>
      </c>
      <c r="F177" s="26">
        <v>538203121.96578574</v>
      </c>
      <c r="G177" s="26">
        <v>235408173.91545787</v>
      </c>
      <c r="H177" s="26">
        <v>10528673.410412159</v>
      </c>
      <c r="I177" s="26">
        <v>75070873.953614175</v>
      </c>
      <c r="J177" s="26">
        <f t="shared" si="64"/>
        <v>1313915801.5473707</v>
      </c>
      <c r="K177" s="25">
        <v>1977</v>
      </c>
      <c r="L177" s="26">
        <f t="shared" si="66"/>
        <v>1504228988.7715149</v>
      </c>
      <c r="N177" s="26">
        <v>1977</v>
      </c>
      <c r="O177" s="26">
        <f t="shared" si="67"/>
        <v>151609977.19287795</v>
      </c>
      <c r="P177" s="26">
        <f t="shared" si="67"/>
        <v>152437287.55219495</v>
      </c>
      <c r="Q177" s="26">
        <f t="shared" si="67"/>
        <v>223302928.06827947</v>
      </c>
      <c r="R177" s="26">
        <f t="shared" si="67"/>
        <v>609221771.15492451</v>
      </c>
      <c r="S177" s="26">
        <f t="shared" si="67"/>
        <v>268391645.41858262</v>
      </c>
      <c r="T177" s="26">
        <f t="shared" si="67"/>
        <v>12174604.475083446</v>
      </c>
      <c r="U177" s="26">
        <f t="shared" si="67"/>
        <v>87031970.142984703</v>
      </c>
    </row>
    <row r="178" spans="2:21">
      <c r="B178" s="25">
        <v>1978</v>
      </c>
      <c r="C178" s="26">
        <v>123343280.45056684</v>
      </c>
      <c r="D178" s="26">
        <v>124030205.54977508</v>
      </c>
      <c r="E178" s="26">
        <v>181965884.80221647</v>
      </c>
      <c r="F178" s="26">
        <v>531617816.12264097</v>
      </c>
      <c r="G178" s="26">
        <v>229706532.08133209</v>
      </c>
      <c r="H178" s="26">
        <v>9996706.2458709609</v>
      </c>
      <c r="I178" s="26">
        <v>70961515.616444454</v>
      </c>
      <c r="J178" s="26">
        <f t="shared" si="64"/>
        <v>1271623918.8688469</v>
      </c>
      <c r="K178" s="25">
        <v>1978</v>
      </c>
      <c r="L178" s="26">
        <f t="shared" si="66"/>
        <v>1292654556.6889005</v>
      </c>
      <c r="N178" s="26">
        <v>1978</v>
      </c>
      <c r="O178" s="26">
        <f t="shared" si="67"/>
        <v>126985820.04850519</v>
      </c>
      <c r="P178" s="26">
        <f t="shared" si="67"/>
        <v>127687794.71459702</v>
      </c>
      <c r="Q178" s="26">
        <f t="shared" si="67"/>
        <v>187226240.13140091</v>
      </c>
      <c r="R178" s="26">
        <f t="shared" si="67"/>
        <v>534903712.97718465</v>
      </c>
      <c r="S178" s="26">
        <f t="shared" si="67"/>
        <v>232545703.53428385</v>
      </c>
      <c r="T178" s="26">
        <f t="shared" si="67"/>
        <v>10260391.537139066</v>
      </c>
      <c r="U178" s="26">
        <f t="shared" si="67"/>
        <v>72996917.790668085</v>
      </c>
    </row>
    <row r="179" spans="2:21">
      <c r="B179" s="25">
        <v>1979</v>
      </c>
      <c r="C179" s="26">
        <v>113646327.26152252</v>
      </c>
      <c r="D179" s="26">
        <v>114291320.80415654</v>
      </c>
      <c r="E179" s="26">
        <v>167928728.60984969</v>
      </c>
      <c r="F179" s="26">
        <v>512103477.61965179</v>
      </c>
      <c r="G179" s="26">
        <v>218913884.93718302</v>
      </c>
      <c r="H179" s="26">
        <v>9267421.3325019628</v>
      </c>
      <c r="I179" s="26">
        <v>65527581.199408643</v>
      </c>
      <c r="J179" s="26">
        <f t="shared" si="64"/>
        <v>1201680720.7642741</v>
      </c>
      <c r="K179" s="25">
        <v>1979</v>
      </c>
      <c r="L179" s="26">
        <f t="shared" si="66"/>
        <v>1236322592.6311562</v>
      </c>
      <c r="N179" s="26">
        <v>1979</v>
      </c>
      <c r="O179" s="26">
        <f t="shared" si="67"/>
        <v>118428645.59719932</v>
      </c>
      <c r="P179" s="26">
        <f t="shared" si="67"/>
        <v>119094404.54082254</v>
      </c>
      <c r="Q179" s="26">
        <f t="shared" si="67"/>
        <v>174853408.72137517</v>
      </c>
      <c r="R179" s="26">
        <f t="shared" si="67"/>
        <v>521799831.63965702</v>
      </c>
      <c r="S179" s="26">
        <f t="shared" si="67"/>
        <v>224266927.96494141</v>
      </c>
      <c r="T179" s="26">
        <f t="shared" si="67"/>
        <v>9627460.5882478543</v>
      </c>
      <c r="U179" s="26">
        <f t="shared" si="67"/>
        <v>68208476.986883044</v>
      </c>
    </row>
    <row r="180" spans="2:21">
      <c r="B180" s="25">
        <v>1980</v>
      </c>
      <c r="C180" s="26">
        <v>98107923.480297461</v>
      </c>
      <c r="D180" s="26">
        <v>98677710.020174339</v>
      </c>
      <c r="E180" s="26">
        <v>145262312.87647262</v>
      </c>
      <c r="F180" s="26">
        <v>461711723.52189565</v>
      </c>
      <c r="G180" s="26">
        <v>195538913.49877441</v>
      </c>
      <c r="H180" s="26">
        <v>8049907.9933947865</v>
      </c>
      <c r="I180" s="26">
        <v>56728352.555156924</v>
      </c>
      <c r="J180" s="26">
        <f t="shared" si="64"/>
        <v>1064078823.9461662</v>
      </c>
      <c r="K180" s="25">
        <v>1980</v>
      </c>
      <c r="L180" s="26">
        <f t="shared" si="66"/>
        <v>1131485615.838604</v>
      </c>
      <c r="N180" s="26">
        <v>1980</v>
      </c>
      <c r="O180" s="26">
        <f t="shared" si="67"/>
        <v>105686818.56205192</v>
      </c>
      <c r="P180" s="26">
        <f t="shared" si="67"/>
        <v>106293458.48621909</v>
      </c>
      <c r="Q180" s="26">
        <f t="shared" si="67"/>
        <v>156321733.65691465</v>
      </c>
      <c r="R180" s="26">
        <f t="shared" si="67"/>
        <v>486472688.37209916</v>
      </c>
      <c r="S180" s="26">
        <f t="shared" si="67"/>
        <v>207006489.360517</v>
      </c>
      <c r="T180" s="26">
        <f t="shared" si="67"/>
        <v>8644379.379924776</v>
      </c>
      <c r="U180" s="26">
        <f t="shared" si="67"/>
        <v>61022268.296077356</v>
      </c>
    </row>
    <row r="181" spans="2:21">
      <c r="B181" s="25">
        <v>1981</v>
      </c>
      <c r="C181" s="26">
        <v>94576304.395467773</v>
      </c>
      <c r="D181" s="26">
        <v>95140713.857850343</v>
      </c>
      <c r="E181" s="26">
        <v>140379967.32095429</v>
      </c>
      <c r="F181" s="26">
        <v>464403596.72562134</v>
      </c>
      <c r="G181" s="26">
        <v>195107952.21167535</v>
      </c>
      <c r="H181" s="26">
        <v>7808619.8917984143</v>
      </c>
      <c r="I181" s="26">
        <v>54876492.594564252</v>
      </c>
      <c r="J181" s="26">
        <f t="shared" si="64"/>
        <v>1052295627.9979316</v>
      </c>
      <c r="K181" s="25">
        <v>1981</v>
      </c>
      <c r="L181" s="26">
        <f t="shared" si="66"/>
        <v>1058176291.7969106</v>
      </c>
      <c r="N181" s="26">
        <v>1981</v>
      </c>
      <c r="O181" s="26">
        <f t="shared" si="67"/>
        <v>96331324.73889181</v>
      </c>
      <c r="P181" s="26">
        <f t="shared" si="67"/>
        <v>96898453.198263362</v>
      </c>
      <c r="Q181" s="26">
        <f t="shared" si="67"/>
        <v>142807230.41914845</v>
      </c>
      <c r="R181" s="26">
        <f t="shared" si="67"/>
        <v>463056356.07506645</v>
      </c>
      <c r="S181" s="26">
        <f t="shared" si="67"/>
        <v>195323353.61593693</v>
      </c>
      <c r="T181" s="26">
        <f t="shared" si="67"/>
        <v>7928652.0368877007</v>
      </c>
      <c r="U181" s="26">
        <f t="shared" si="67"/>
        <v>55797300.877961516</v>
      </c>
    </row>
    <row r="182" spans="2:21">
      <c r="B182" s="25">
        <v>1982</v>
      </c>
      <c r="C182" s="26">
        <v>77211144.394363612</v>
      </c>
      <c r="D182" s="26">
        <v>77686551.990956903</v>
      </c>
      <c r="E182" s="26">
        <v>114942940.74865048</v>
      </c>
      <c r="F182" s="26">
        <v>395233897.33422184</v>
      </c>
      <c r="G182" s="26">
        <v>164926261.08660671</v>
      </c>
      <c r="H182" s="26">
        <v>6415039.9609265337</v>
      </c>
      <c r="I182" s="26">
        <v>44987044.625292726</v>
      </c>
      <c r="J182" s="26">
        <f t="shared" si="64"/>
        <v>881404862.14101887</v>
      </c>
      <c r="K182" s="25">
        <v>1982</v>
      </c>
      <c r="L182" s="26">
        <f t="shared" si="66"/>
        <v>964327902.83330941</v>
      </c>
      <c r="N182" s="26">
        <v>1982</v>
      </c>
      <c r="O182" s="26">
        <f t="shared" si="67"/>
        <v>85600362.94922708</v>
      </c>
      <c r="P182" s="26">
        <f t="shared" si="67"/>
        <v>86119041.277033135</v>
      </c>
      <c r="Q182" s="26">
        <f t="shared" si="67"/>
        <v>127237961.62808529</v>
      </c>
      <c r="R182" s="26">
        <f t="shared" si="67"/>
        <v>428889530.56971133</v>
      </c>
      <c r="S182" s="26">
        <f t="shared" si="67"/>
        <v>179594624.63474697</v>
      </c>
      <c r="T182" s="26">
        <f t="shared" si="67"/>
        <v>7089015.1053934945</v>
      </c>
      <c r="U182" s="26">
        <f t="shared" si="67"/>
        <v>49768114.834202163</v>
      </c>
    </row>
    <row r="183" spans="2:21">
      <c r="B183" s="25">
        <v>1983</v>
      </c>
      <c r="C183" s="26">
        <v>83791607.875081494</v>
      </c>
      <c r="D183" s="26">
        <v>84326034.275753841</v>
      </c>
      <c r="E183" s="26">
        <v>125169739.74297865</v>
      </c>
      <c r="F183" s="26">
        <v>446766056.25075549</v>
      </c>
      <c r="G183" s="26">
        <v>185388512.82305866</v>
      </c>
      <c r="H183" s="26">
        <v>7006001.5532365069</v>
      </c>
      <c r="I183" s="26">
        <v>49059421.139764287</v>
      </c>
      <c r="J183" s="26">
        <f t="shared" si="64"/>
        <v>981509356.6606288</v>
      </c>
      <c r="K183" s="25">
        <v>1983</v>
      </c>
      <c r="L183" s="26">
        <f t="shared" si="66"/>
        <v>930559891.70599222</v>
      </c>
      <c r="N183" s="26">
        <v>1983</v>
      </c>
      <c r="O183" s="26">
        <f t="shared" si="67"/>
        <v>80456530.310949385</v>
      </c>
      <c r="P183" s="26">
        <f t="shared" si="67"/>
        <v>80960923.731113315</v>
      </c>
      <c r="Q183" s="26">
        <f t="shared" si="67"/>
        <v>119983709.02714343</v>
      </c>
      <c r="R183" s="26">
        <f t="shared" si="67"/>
        <v>420473804.72564286</v>
      </c>
      <c r="S183" s="26">
        <f t="shared" si="67"/>
        <v>174958001.80776134</v>
      </c>
      <c r="T183" s="26">
        <f t="shared" si="67"/>
        <v>6706181.5961735947</v>
      </c>
      <c r="U183" s="26">
        <f t="shared" si="67"/>
        <v>46993828.001292825</v>
      </c>
    </row>
    <row r="184" spans="2:21">
      <c r="B184" s="25">
        <v>1984</v>
      </c>
      <c r="C184" s="26">
        <v>87419651.990000427</v>
      </c>
      <c r="D184" s="26">
        <v>87999434.819925517</v>
      </c>
      <c r="E184" s="26">
        <v>131109231.23600177</v>
      </c>
      <c r="F184" s="26">
        <v>485139084.78511637</v>
      </c>
      <c r="G184" s="26">
        <v>200410728.90993619</v>
      </c>
      <c r="H184" s="26">
        <v>7356184.3235656209</v>
      </c>
      <c r="I184" s="26">
        <v>51472129.961067259</v>
      </c>
      <c r="J184" s="26">
        <f t="shared" si="64"/>
        <v>1050908430.0256131</v>
      </c>
      <c r="K184" s="25">
        <v>1984</v>
      </c>
      <c r="L184" s="26">
        <f t="shared" si="66"/>
        <v>1015813819.5711772</v>
      </c>
      <c r="N184" s="26">
        <v>1984</v>
      </c>
      <c r="O184" s="26">
        <f t="shared" si="67"/>
        <v>85592815.081637785</v>
      </c>
      <c r="P184" s="26">
        <f t="shared" si="67"/>
        <v>86149682.204584211</v>
      </c>
      <c r="Q184" s="26">
        <f t="shared" si="67"/>
        <v>128116540.04233038</v>
      </c>
      <c r="R184" s="26">
        <f t="shared" si="67"/>
        <v>465689103.84373188</v>
      </c>
      <c r="S184" s="26">
        <f t="shared" si="67"/>
        <v>192802092.47021478</v>
      </c>
      <c r="T184" s="26">
        <f t="shared" si="67"/>
        <v>7179669.6706128037</v>
      </c>
      <c r="U184" s="26">
        <f t="shared" si="67"/>
        <v>50256123.426021203</v>
      </c>
    </row>
    <row r="185" spans="2:21">
      <c r="B185" s="25">
        <v>1985</v>
      </c>
      <c r="C185" s="26">
        <v>84639165.739528537</v>
      </c>
      <c r="D185" s="26">
        <v>85225021.690255985</v>
      </c>
      <c r="E185" s="26">
        <v>127515256.75659969</v>
      </c>
      <c r="F185" s="26">
        <v>488544097.99464113</v>
      </c>
      <c r="G185" s="26">
        <v>201127795.51667875</v>
      </c>
      <c r="H185" s="26">
        <v>7168245.2760638287</v>
      </c>
      <c r="I185" s="26">
        <v>50155495.61772462</v>
      </c>
      <c r="J185" s="26">
        <f t="shared" si="64"/>
        <v>1044377063.5914925</v>
      </c>
      <c r="K185" s="25">
        <v>1985</v>
      </c>
      <c r="L185" s="26">
        <f t="shared" si="66"/>
        <v>1047639353.5670136</v>
      </c>
      <c r="N185" s="26">
        <v>1985</v>
      </c>
      <c r="O185" s="26">
        <f t="shared" si="67"/>
        <v>86021919.524443716</v>
      </c>
      <c r="P185" s="26">
        <f t="shared" si="67"/>
        <v>86604821.780863792</v>
      </c>
      <c r="Q185" s="26">
        <f t="shared" si="67"/>
        <v>129303919.62486336</v>
      </c>
      <c r="R185" s="26">
        <f t="shared" si="67"/>
        <v>486839606.80292827</v>
      </c>
      <c r="S185" s="26">
        <f t="shared" si="67"/>
        <v>200769048.7905753</v>
      </c>
      <c r="T185" s="26">
        <f t="shared" si="67"/>
        <v>7261809.4750882946</v>
      </c>
      <c r="U185" s="26">
        <f t="shared" si="67"/>
        <v>50810969.724524908</v>
      </c>
    </row>
    <row r="186" spans="2:21">
      <c r="B186" s="25">
        <v>1986</v>
      </c>
      <c r="C186" s="26">
        <v>84818858.042544216</v>
      </c>
      <c r="D186" s="26">
        <v>85433730.03564772</v>
      </c>
      <c r="E186" s="26">
        <v>128441036.93045212</v>
      </c>
      <c r="F186" s="26">
        <v>508887121.06919479</v>
      </c>
      <c r="G186" s="26">
        <v>208998689.17699939</v>
      </c>
      <c r="H186" s="26">
        <v>7230305.620576595</v>
      </c>
      <c r="I186" s="26">
        <v>50627102.607226789</v>
      </c>
      <c r="J186" s="26">
        <f t="shared" si="64"/>
        <v>1074438829.4826417</v>
      </c>
      <c r="K186" s="25">
        <v>1986</v>
      </c>
      <c r="L186" s="26">
        <f t="shared" si="66"/>
        <v>1059336856.650887</v>
      </c>
      <c r="N186" s="26">
        <v>1986</v>
      </c>
      <c r="O186" s="26">
        <f t="shared" si="67"/>
        <v>84728980.133581296</v>
      </c>
      <c r="P186" s="26">
        <f t="shared" si="67"/>
        <v>85329333.322635844</v>
      </c>
      <c r="Q186" s="26">
        <f t="shared" si="67"/>
        <v>127977588.75871457</v>
      </c>
      <c r="R186" s="26">
        <f t="shared" si="67"/>
        <v>498646451.12859762</v>
      </c>
      <c r="S186" s="26">
        <f t="shared" si="67"/>
        <v>205038064.32042396</v>
      </c>
      <c r="T186" s="26">
        <f t="shared" si="67"/>
        <v>7199230.8662249288</v>
      </c>
      <c r="U186" s="26">
        <f t="shared" si="67"/>
        <v>50390931.300214462</v>
      </c>
    </row>
    <row r="187" spans="2:21">
      <c r="B187" s="25">
        <v>1987</v>
      </c>
      <c r="C187" s="26">
        <v>79844411.680434778</v>
      </c>
      <c r="D187" s="26">
        <v>80452583.124722853</v>
      </c>
      <c r="E187" s="26">
        <v>121602876.4404465</v>
      </c>
      <c r="F187" s="26">
        <v>497638364.80644661</v>
      </c>
      <c r="G187" s="26">
        <v>204084647.4038136</v>
      </c>
      <c r="H187" s="26">
        <v>6851048.0397151913</v>
      </c>
      <c r="I187" s="26">
        <v>48045740.972584009</v>
      </c>
      <c r="J187" s="26">
        <f t="shared" si="64"/>
        <v>1038521659.4681636</v>
      </c>
      <c r="K187" s="25">
        <v>1987</v>
      </c>
      <c r="L187" s="26">
        <f t="shared" si="66"/>
        <v>1056378480.2662388</v>
      </c>
      <c r="N187" s="26">
        <v>1987</v>
      </c>
      <c r="O187" s="26">
        <f t="shared" si="67"/>
        <v>82306582.58184576</v>
      </c>
      <c r="P187" s="26">
        <f t="shared" si="67"/>
        <v>82918222.040533558</v>
      </c>
      <c r="Q187" s="26">
        <f t="shared" si="67"/>
        <v>124990782.31567109</v>
      </c>
      <c r="R187" s="26">
        <f t="shared" si="67"/>
        <v>503241789.87808436</v>
      </c>
      <c r="S187" s="26">
        <f t="shared" si="67"/>
        <v>206531925.01111615</v>
      </c>
      <c r="T187" s="26">
        <f t="shared" si="67"/>
        <v>7038974.056504759</v>
      </c>
      <c r="U187" s="26">
        <f t="shared" si="67"/>
        <v>49325164.649337113</v>
      </c>
    </row>
    <row r="188" spans="2:21">
      <c r="B188" s="25">
        <v>1988</v>
      </c>
      <c r="C188" s="26">
        <v>82049959.357229874</v>
      </c>
      <c r="D188" s="26">
        <v>82708627.201063916</v>
      </c>
      <c r="E188" s="26">
        <v>125761225.49584818</v>
      </c>
      <c r="F188" s="26">
        <v>530948603.43621594</v>
      </c>
      <c r="G188" s="26">
        <v>217633648.88824806</v>
      </c>
      <c r="H188" s="26">
        <v>7087047.7751605958</v>
      </c>
      <c r="I188" s="26">
        <v>49819773.119321167</v>
      </c>
      <c r="J188" s="26">
        <f t="shared" si="64"/>
        <v>1096010873.2730877</v>
      </c>
      <c r="K188" s="25">
        <v>1988</v>
      </c>
      <c r="L188" s="26">
        <f t="shared" si="66"/>
        <v>1067008157.6120579</v>
      </c>
      <c r="N188" s="26">
        <v>1988</v>
      </c>
      <c r="O188" s="26">
        <f t="shared" si="67"/>
        <v>80942177.437223241</v>
      </c>
      <c r="P188" s="26">
        <f t="shared" si="67"/>
        <v>81575405.811912432</v>
      </c>
      <c r="Q188" s="26">
        <f t="shared" si="67"/>
        <v>123670399.33799958</v>
      </c>
      <c r="R188" s="26">
        <f t="shared" ref="O188:U214" si="68">(F188-F187)/(LN(F188)-LN(F187))</f>
        <v>514113644.76990467</v>
      </c>
      <c r="S188" s="26">
        <f t="shared" si="68"/>
        <v>210786577.58545911</v>
      </c>
      <c r="T188" s="26">
        <f t="shared" si="68"/>
        <v>6968381.865551006</v>
      </c>
      <c r="U188" s="26">
        <f t="shared" si="68"/>
        <v>48927396.857009687</v>
      </c>
    </row>
    <row r="189" spans="2:21">
      <c r="B189" s="25">
        <v>1989</v>
      </c>
      <c r="C189" s="26">
        <v>90530634.953818381</v>
      </c>
      <c r="D189" s="26">
        <v>91298713.301428497</v>
      </c>
      <c r="E189" s="26">
        <v>139742475.1954948</v>
      </c>
      <c r="F189" s="26">
        <v>607937041.57679534</v>
      </c>
      <c r="G189" s="26">
        <v>249284660.74457228</v>
      </c>
      <c r="H189" s="26">
        <v>7871982.1093866136</v>
      </c>
      <c r="I189" s="26">
        <v>55519114.055206597</v>
      </c>
      <c r="J189" s="26">
        <f t="shared" si="64"/>
        <v>1242186610.9367025</v>
      </c>
      <c r="K189" s="25">
        <v>1989</v>
      </c>
      <c r="L189" s="26">
        <f t="shared" si="66"/>
        <v>1167574087.5022759</v>
      </c>
      <c r="N189" s="26">
        <v>1989</v>
      </c>
      <c r="O189" s="26">
        <f t="shared" si="68"/>
        <v>86220795.105452657</v>
      </c>
      <c r="P189" s="26">
        <f t="shared" si="68"/>
        <v>86932947.569680616</v>
      </c>
      <c r="Q189" s="26">
        <f t="shared" si="68"/>
        <v>132629052.24479723</v>
      </c>
      <c r="R189" s="26">
        <f t="shared" si="68"/>
        <v>568574362.4967742</v>
      </c>
      <c r="S189" s="26">
        <f t="shared" si="68"/>
        <v>233101127.49877679</v>
      </c>
      <c r="T189" s="26">
        <f t="shared" si="68"/>
        <v>7472645.3464639494</v>
      </c>
      <c r="U189" s="26">
        <f t="shared" si="68"/>
        <v>52618009.776097387</v>
      </c>
    </row>
    <row r="190" spans="2:21">
      <c r="B190" s="25">
        <v>1990</v>
      </c>
      <c r="C190" s="26">
        <v>89819172.082117394</v>
      </c>
      <c r="D190" s="26">
        <v>90626617.852187335</v>
      </c>
      <c r="E190" s="26">
        <v>139725786.14676932</v>
      </c>
      <c r="F190" s="26">
        <v>625638934.79809999</v>
      </c>
      <c r="G190" s="26">
        <v>256859359.26792687</v>
      </c>
      <c r="H190" s="26">
        <v>7862976.8841265021</v>
      </c>
      <c r="I190" s="26">
        <v>55688773.306841731</v>
      </c>
      <c r="J190" s="26">
        <f t="shared" si="64"/>
        <v>1266223610.338069</v>
      </c>
      <c r="K190" s="25">
        <v>1990</v>
      </c>
      <c r="L190" s="26">
        <f t="shared" si="66"/>
        <v>1254166720.3529634</v>
      </c>
      <c r="N190" s="26">
        <v>1990</v>
      </c>
      <c r="O190" s="26">
        <f t="shared" si="68"/>
        <v>90174435.740444586</v>
      </c>
      <c r="P190" s="26">
        <f t="shared" si="68"/>
        <v>90962251.749580115</v>
      </c>
      <c r="Q190" s="26">
        <f t="shared" si="68"/>
        <v>139734130.50704825</v>
      </c>
      <c r="R190" s="26">
        <f t="shared" si="68"/>
        <v>616745648.64793456</v>
      </c>
      <c r="S190" s="26">
        <f t="shared" si="68"/>
        <v>253053115.68546849</v>
      </c>
      <c r="T190" s="26">
        <f t="shared" si="68"/>
        <v>7867478.6377967875</v>
      </c>
      <c r="U190" s="26">
        <f t="shared" si="68"/>
        <v>55603900.542142928</v>
      </c>
    </row>
    <row r="191" spans="2:21">
      <c r="B191" s="25">
        <v>1991</v>
      </c>
      <c r="C191" s="26">
        <v>84782145.907812953</v>
      </c>
      <c r="D191" s="26">
        <v>85591603.807940409</v>
      </c>
      <c r="E191" s="26">
        <v>133018484.86634217</v>
      </c>
      <c r="F191" s="26">
        <v>612309884.76835561</v>
      </c>
      <c r="G191" s="26">
        <v>251904014.69119921</v>
      </c>
      <c r="H191" s="26">
        <v>7472751.5464761723</v>
      </c>
      <c r="I191" s="26">
        <v>53198614.623646021</v>
      </c>
      <c r="J191" s="26">
        <f t="shared" si="64"/>
        <v>1228279491.2117727</v>
      </c>
      <c r="K191" s="25">
        <v>1991</v>
      </c>
      <c r="L191" s="26">
        <f t="shared" si="66"/>
        <v>1247155349.5835814</v>
      </c>
      <c r="N191" s="26">
        <v>1991</v>
      </c>
      <c r="O191" s="26">
        <f t="shared" si="68"/>
        <v>87276434.983528331</v>
      </c>
      <c r="P191" s="26">
        <f t="shared" si="68"/>
        <v>88085128.361368626</v>
      </c>
      <c r="Q191" s="26">
        <f t="shared" si="68"/>
        <v>136344640.18539518</v>
      </c>
      <c r="R191" s="26">
        <f t="shared" si="68"/>
        <v>618950489.9645586</v>
      </c>
      <c r="S191" s="26">
        <f t="shared" si="68"/>
        <v>254373642.61734563</v>
      </c>
      <c r="T191" s="26">
        <f t="shared" si="68"/>
        <v>7666209.0160757108</v>
      </c>
      <c r="U191" s="26">
        <f t="shared" si="68"/>
        <v>54434201.351768196</v>
      </c>
    </row>
    <row r="192" spans="2:21">
      <c r="B192" s="25">
        <v>1992</v>
      </c>
      <c r="C192" s="26">
        <v>77198043.418946072</v>
      </c>
      <c r="D192" s="26">
        <v>77982474.558516309</v>
      </c>
      <c r="E192" s="26">
        <v>122251762.72639909</v>
      </c>
      <c r="F192" s="26">
        <v>577860094.7782948</v>
      </c>
      <c r="G192" s="26">
        <v>238409524.38309473</v>
      </c>
      <c r="H192" s="26">
        <v>6851258.1787819238</v>
      </c>
      <c r="I192" s="26">
        <v>49075292.977071643</v>
      </c>
      <c r="J192" s="26">
        <f t="shared" si="64"/>
        <v>1149630443.0211048</v>
      </c>
      <c r="K192" s="25">
        <v>1992</v>
      </c>
      <c r="L192" s="26">
        <f t="shared" si="66"/>
        <v>1188521289.4705095</v>
      </c>
      <c r="N192" s="26">
        <v>1992</v>
      </c>
      <c r="O192" s="26">
        <f t="shared" si="68"/>
        <v>80930877.263171226</v>
      </c>
      <c r="P192" s="26">
        <f t="shared" si="68"/>
        <v>81728011.59903042</v>
      </c>
      <c r="Q192" s="26">
        <f t="shared" si="68"/>
        <v>127559401.85697499</v>
      </c>
      <c r="R192" s="26">
        <f t="shared" si="68"/>
        <v>594918759.55405939</v>
      </c>
      <c r="S192" s="26">
        <f t="shared" si="68"/>
        <v>245094857.42997858</v>
      </c>
      <c r="T192" s="26">
        <f t="shared" si="68"/>
        <v>7157508.3551522149</v>
      </c>
      <c r="U192" s="26">
        <f t="shared" si="68"/>
        <v>51109235.494017206</v>
      </c>
    </row>
    <row r="193" spans="2:21">
      <c r="B193" s="25">
        <v>1993</v>
      </c>
      <c r="C193" s="26">
        <v>89906466.126553744</v>
      </c>
      <c r="D193" s="26">
        <v>90880598.270340294</v>
      </c>
      <c r="E193" s="26">
        <v>143826328.40662441</v>
      </c>
      <c r="F193" s="26">
        <v>697285381.41522717</v>
      </c>
      <c r="G193" s="26">
        <v>288723308.98163646</v>
      </c>
      <c r="H193" s="26">
        <v>8034772.6674156031</v>
      </c>
      <c r="I193" s="26">
        <v>57968137.800753176</v>
      </c>
      <c r="J193" s="26">
        <f t="shared" si="64"/>
        <v>1376626986.6685507</v>
      </c>
      <c r="K193" s="25">
        <v>1993</v>
      </c>
      <c r="L193" s="26">
        <f t="shared" si="66"/>
        <v>1259721906.9137075</v>
      </c>
      <c r="N193" s="26">
        <v>1993</v>
      </c>
      <c r="O193" s="26">
        <f t="shared" si="68"/>
        <v>83390924.739237592</v>
      </c>
      <c r="P193" s="26">
        <f t="shared" si="68"/>
        <v>84267082.446836069</v>
      </c>
      <c r="Q193" s="26">
        <f t="shared" si="68"/>
        <v>132746975.44629645</v>
      </c>
      <c r="R193" s="26">
        <f t="shared" si="68"/>
        <v>635704204.38099408</v>
      </c>
      <c r="S193" s="26">
        <f t="shared" si="68"/>
        <v>262764071.01694199</v>
      </c>
      <c r="T193" s="26">
        <f t="shared" si="68"/>
        <v>7427306.33920235</v>
      </c>
      <c r="U193" s="26">
        <f t="shared" si="68"/>
        <v>53398356.164807923</v>
      </c>
    </row>
    <row r="194" spans="2:21">
      <c r="B194" s="25">
        <v>1994</v>
      </c>
      <c r="C194" s="26">
        <v>90645750.347986862</v>
      </c>
      <c r="D194" s="26">
        <v>91694773.138649285</v>
      </c>
      <c r="E194" s="26">
        <v>146611360.66017506</v>
      </c>
      <c r="F194" s="26">
        <v>728181601.73984253</v>
      </c>
      <c r="G194" s="26">
        <v>302833617.20560598</v>
      </c>
      <c r="H194" s="26">
        <v>8157940.6368823191</v>
      </c>
      <c r="I194" s="26">
        <v>59345330.59618783</v>
      </c>
      <c r="J194" s="26">
        <f t="shared" si="64"/>
        <v>1427472368.32533</v>
      </c>
      <c r="K194" s="25">
        <v>1994</v>
      </c>
      <c r="L194" s="26">
        <f t="shared" si="66"/>
        <v>1401896004.8904271</v>
      </c>
      <c r="N194" s="26">
        <v>1994</v>
      </c>
      <c r="O194" s="26">
        <f t="shared" si="68"/>
        <v>90275603.72615318</v>
      </c>
      <c r="P194" s="26">
        <f t="shared" si="68"/>
        <v>91287080.580663458</v>
      </c>
      <c r="Q194" s="26">
        <f t="shared" si="68"/>
        <v>145214393.43818635</v>
      </c>
      <c r="R194" s="26">
        <f t="shared" si="68"/>
        <v>712621867.80142522</v>
      </c>
      <c r="S194" s="26">
        <f t="shared" si="68"/>
        <v>295722359.44398594</v>
      </c>
      <c r="T194" s="26">
        <f t="shared" si="68"/>
        <v>8096200.5059607681</v>
      </c>
      <c r="U194" s="26">
        <f t="shared" si="68"/>
        <v>58654039.523921356</v>
      </c>
    </row>
    <row r="195" spans="2:21">
      <c r="B195" s="25">
        <v>1995</v>
      </c>
      <c r="C195" s="26">
        <v>100176439.23362087</v>
      </c>
      <c r="D195" s="26">
        <v>101416561.73942451</v>
      </c>
      <c r="E195" s="26">
        <v>163964459.51944637</v>
      </c>
      <c r="F195" s="26">
        <v>833326386.18905723</v>
      </c>
      <c r="G195" s="26">
        <v>348325777.23542184</v>
      </c>
      <c r="H195" s="26">
        <v>9079920.8238548394</v>
      </c>
      <c r="I195" s="26">
        <v>66674834.627188146</v>
      </c>
      <c r="J195" s="26">
        <f t="shared" si="64"/>
        <v>1622966374.3680141</v>
      </c>
      <c r="K195" s="25">
        <v>1995</v>
      </c>
      <c r="L195" s="26">
        <f t="shared" si="66"/>
        <v>1523128969.6119425</v>
      </c>
      <c r="N195" s="26">
        <v>1995</v>
      </c>
      <c r="O195" s="26">
        <f t="shared" si="68"/>
        <v>95331706.282814294</v>
      </c>
      <c r="P195" s="26">
        <f t="shared" si="68"/>
        <v>96474041.69826749</v>
      </c>
      <c r="Q195" s="26">
        <f t="shared" si="68"/>
        <v>155126177.63250712</v>
      </c>
      <c r="R195" s="26">
        <f t="shared" si="68"/>
        <v>779572569.28401911</v>
      </c>
      <c r="S195" s="26">
        <f t="shared" si="68"/>
        <v>325049300.41461128</v>
      </c>
      <c r="T195" s="26">
        <f t="shared" si="68"/>
        <v>8610705.6487337369</v>
      </c>
      <c r="U195" s="26">
        <f t="shared" si="68"/>
        <v>62938969.421586148</v>
      </c>
    </row>
    <row r="196" spans="2:21">
      <c r="B196" s="25">
        <v>1996</v>
      </c>
      <c r="C196" s="26">
        <v>85220233.899305329</v>
      </c>
      <c r="D196" s="26">
        <v>86350238.214644492</v>
      </c>
      <c r="E196" s="26">
        <v>141286180.64290068</v>
      </c>
      <c r="F196" s="26">
        <v>733920690.91212273</v>
      </c>
      <c r="G196" s="26">
        <v>308553054.08118486</v>
      </c>
      <c r="H196" s="26">
        <v>7779949.1062668599</v>
      </c>
      <c r="I196" s="26">
        <v>57733848.031802103</v>
      </c>
      <c r="J196" s="26">
        <f t="shared" si="64"/>
        <v>1420846190.8882272</v>
      </c>
      <c r="K196" s="25">
        <v>1996</v>
      </c>
      <c r="L196" s="26">
        <f t="shared" si="66"/>
        <v>1519666727.4926233</v>
      </c>
      <c r="N196" s="26">
        <v>1996</v>
      </c>
      <c r="O196" s="26">
        <f t="shared" si="68"/>
        <v>92496896.775522947</v>
      </c>
      <c r="P196" s="26">
        <f t="shared" si="68"/>
        <v>93681567.037384182</v>
      </c>
      <c r="Q196" s="26">
        <f t="shared" si="68"/>
        <v>152344095.70266798</v>
      </c>
      <c r="R196" s="26">
        <f t="shared" si="68"/>
        <v>782571575.56820023</v>
      </c>
      <c r="S196" s="26">
        <f t="shared" si="68"/>
        <v>328037662.48067445</v>
      </c>
      <c r="T196" s="26">
        <f t="shared" si="68"/>
        <v>8413202.7878844906</v>
      </c>
      <c r="U196" s="26">
        <f t="shared" si="68"/>
        <v>62097098.485447288</v>
      </c>
    </row>
    <row r="197" spans="2:21">
      <c r="B197" s="25">
        <v>1997</v>
      </c>
      <c r="C197" s="26">
        <v>88584701.408246055</v>
      </c>
      <c r="D197" s="26">
        <v>89844335.571582243</v>
      </c>
      <c r="E197" s="26">
        <v>148907129.06959635</v>
      </c>
      <c r="F197" s="26">
        <v>789652872.03034639</v>
      </c>
      <c r="G197" s="26">
        <v>334135967.49816388</v>
      </c>
      <c r="H197" s="26">
        <v>8146026.7250587102</v>
      </c>
      <c r="I197" s="26">
        <v>61163113.944101237</v>
      </c>
      <c r="J197" s="26">
        <f t="shared" si="64"/>
        <v>1520436143.2470951</v>
      </c>
      <c r="K197" s="25">
        <v>1997</v>
      </c>
      <c r="L197" s="26">
        <f t="shared" si="66"/>
        <v>1470078986.3868201</v>
      </c>
      <c r="N197" s="26">
        <v>1997</v>
      </c>
      <c r="O197" s="26">
        <f t="shared" si="68"/>
        <v>86891611.831468746</v>
      </c>
      <c r="P197" s="26">
        <f t="shared" si="68"/>
        <v>88085737.164616928</v>
      </c>
      <c r="Q197" s="26">
        <f t="shared" si="68"/>
        <v>145063292.30200478</v>
      </c>
      <c r="R197" s="26">
        <f t="shared" si="68"/>
        <v>761446880.46618736</v>
      </c>
      <c r="S197" s="26">
        <f t="shared" si="68"/>
        <v>321174713.21198785</v>
      </c>
      <c r="T197" s="26">
        <f t="shared" si="68"/>
        <v>7961585.262625115</v>
      </c>
      <c r="U197" s="26">
        <f t="shared" si="68"/>
        <v>59431992.657235578</v>
      </c>
    </row>
    <row r="198" spans="2:21">
      <c r="B198" s="25">
        <v>1998</v>
      </c>
      <c r="C198" s="26">
        <v>78458437.029274449</v>
      </c>
      <c r="D198" s="26">
        <v>79656070.647423163</v>
      </c>
      <c r="E198" s="26">
        <v>133857200.4330363</v>
      </c>
      <c r="F198" s="26">
        <v>723797206.02161205</v>
      </c>
      <c r="G198" s="26">
        <v>308460035.25130707</v>
      </c>
      <c r="H198" s="26">
        <v>7268030.7700282568</v>
      </c>
      <c r="I198" s="26">
        <v>55281849.461437829</v>
      </c>
      <c r="J198" s="26">
        <f t="shared" si="64"/>
        <v>1386780827.6141193</v>
      </c>
      <c r="K198" s="25">
        <v>1998</v>
      </c>
      <c r="L198" s="26">
        <f t="shared" si="66"/>
        <v>1452583804.2607601</v>
      </c>
      <c r="N198" s="26">
        <v>1998</v>
      </c>
      <c r="O198" s="26">
        <f t="shared" si="68"/>
        <v>83419158.636074454</v>
      </c>
      <c r="P198" s="26">
        <f t="shared" si="68"/>
        <v>84648039.206504688</v>
      </c>
      <c r="Q198" s="26">
        <f t="shared" si="68"/>
        <v>141248560.14049849</v>
      </c>
      <c r="R198" s="26">
        <f t="shared" si="68"/>
        <v>756247194.75191855</v>
      </c>
      <c r="S198" s="26">
        <f t="shared" si="68"/>
        <v>321126941.48642135</v>
      </c>
      <c r="T198" s="26">
        <f t="shared" si="68"/>
        <v>7698686.3086045263</v>
      </c>
      <c r="U198" s="26">
        <f t="shared" si="68"/>
        <v>58172940.655283585</v>
      </c>
    </row>
    <row r="199" spans="2:21">
      <c r="B199" s="25">
        <v>1999</v>
      </c>
      <c r="C199" s="26">
        <v>88306391.566529751</v>
      </c>
      <c r="D199" s="26">
        <v>89754739.481637746</v>
      </c>
      <c r="E199" s="26">
        <v>153074929.21779254</v>
      </c>
      <c r="F199" s="26">
        <v>842970109.42894161</v>
      </c>
      <c r="G199" s="26">
        <v>362052220.93950999</v>
      </c>
      <c r="H199" s="26">
        <v>8241337.5853893561</v>
      </c>
      <c r="I199" s="26">
        <v>63581855.414391175</v>
      </c>
      <c r="J199" s="26">
        <f t="shared" si="64"/>
        <v>1607983582.6341925</v>
      </c>
      <c r="K199" s="25">
        <v>1999</v>
      </c>
      <c r="L199" s="26">
        <f t="shared" si="66"/>
        <v>1494655109.6518111</v>
      </c>
      <c r="N199" s="26">
        <v>1999</v>
      </c>
      <c r="O199" s="26">
        <f t="shared" si="68"/>
        <v>83285398.876543239</v>
      </c>
      <c r="P199" s="26">
        <f t="shared" si="68"/>
        <v>84604978.642178327</v>
      </c>
      <c r="Q199" s="26">
        <f t="shared" si="68"/>
        <v>143251284.68791965</v>
      </c>
      <c r="R199" s="26">
        <f t="shared" si="68"/>
        <v>781870546.53516376</v>
      </c>
      <c r="S199" s="26">
        <f t="shared" si="68"/>
        <v>334540995.34354144</v>
      </c>
      <c r="T199" s="26">
        <f t="shared" si="68"/>
        <v>7744493.31442881</v>
      </c>
      <c r="U199" s="26">
        <f t="shared" si="68"/>
        <v>59335131.151438348</v>
      </c>
    </row>
    <row r="200" spans="2:21">
      <c r="B200" s="25">
        <v>2000</v>
      </c>
      <c r="C200" s="26">
        <v>79847807.485212833</v>
      </c>
      <c r="D200" s="26">
        <v>81256098.711370111</v>
      </c>
      <c r="E200" s="26">
        <v>140789007.75850904</v>
      </c>
      <c r="F200" s="26">
        <v>788647977.65711927</v>
      </c>
      <c r="G200" s="26">
        <v>341582264.66550183</v>
      </c>
      <c r="H200" s="26">
        <v>7508222.5116502373</v>
      </c>
      <c r="I200" s="26">
        <v>58830863.2097589</v>
      </c>
      <c r="J200" s="26">
        <f t="shared" si="64"/>
        <v>1498464241.9991224</v>
      </c>
      <c r="K200" s="25">
        <v>2000</v>
      </c>
      <c r="L200" s="26">
        <f t="shared" si="66"/>
        <v>1552580172.5398865</v>
      </c>
      <c r="N200" s="26">
        <v>2000</v>
      </c>
      <c r="O200" s="26">
        <f t="shared" si="68"/>
        <v>84006136.894974798</v>
      </c>
      <c r="P200" s="26">
        <f t="shared" si="68"/>
        <v>85434980.554099232</v>
      </c>
      <c r="Q200" s="26">
        <f t="shared" si="68"/>
        <v>146846319.84345821</v>
      </c>
      <c r="R200" s="26">
        <f t="shared" si="68"/>
        <v>815507526.21530104</v>
      </c>
      <c r="S200" s="26">
        <f t="shared" si="68"/>
        <v>351717969.26207626</v>
      </c>
      <c r="T200" s="26">
        <f t="shared" si="68"/>
        <v>7869089.2164894855</v>
      </c>
      <c r="U200" s="26">
        <f t="shared" si="68"/>
        <v>61175614.956532218</v>
      </c>
    </row>
    <row r="201" spans="2:21">
      <c r="B201" s="25">
        <v>2001</v>
      </c>
      <c r="C201" s="26">
        <v>80360887.446205363</v>
      </c>
      <c r="D201" s="26">
        <v>81886120.983729228</v>
      </c>
      <c r="E201" s="26">
        <v>144293975.07189319</v>
      </c>
      <c r="F201" s="26">
        <v>821177190.01700115</v>
      </c>
      <c r="G201" s="26">
        <v>358899399.60498255</v>
      </c>
      <c r="H201" s="26">
        <v>7614288.6695440719</v>
      </c>
      <c r="I201" s="26">
        <v>60674729.135567375</v>
      </c>
      <c r="J201" s="26">
        <f t="shared" si="64"/>
        <v>1554908591.9289229</v>
      </c>
      <c r="K201" s="25">
        <v>2001</v>
      </c>
      <c r="L201" s="26">
        <f t="shared" si="66"/>
        <v>1526512496.9966314</v>
      </c>
      <c r="N201" s="26">
        <v>2001</v>
      </c>
      <c r="O201" s="26">
        <f t="shared" si="68"/>
        <v>80104073.602337167</v>
      </c>
      <c r="P201" s="26">
        <f t="shared" si="68"/>
        <v>81570704.342823699</v>
      </c>
      <c r="Q201" s="26">
        <f t="shared" si="68"/>
        <v>142534309.12569761</v>
      </c>
      <c r="R201" s="26">
        <f t="shared" si="68"/>
        <v>804803020.70804429</v>
      </c>
      <c r="S201" s="26">
        <f t="shared" si="68"/>
        <v>350169468.84634703</v>
      </c>
      <c r="T201" s="26">
        <f t="shared" si="68"/>
        <v>7561131.6012977883</v>
      </c>
      <c r="U201" s="26">
        <f t="shared" si="68"/>
        <v>59748054.334028669</v>
      </c>
    </row>
    <row r="202" spans="2:21">
      <c r="B202" s="25">
        <v>2002</v>
      </c>
      <c r="C202" s="26">
        <v>80981479.173933387</v>
      </c>
      <c r="D202" s="26">
        <v>82636564.4587145</v>
      </c>
      <c r="E202" s="26">
        <v>148255624.39787266</v>
      </c>
      <c r="F202" s="26">
        <v>856123040.2068063</v>
      </c>
      <c r="G202" s="26">
        <v>377799725.65181154</v>
      </c>
      <c r="H202" s="26">
        <v>7732583.7148681469</v>
      </c>
      <c r="I202" s="26">
        <v>62748876.879883222</v>
      </c>
      <c r="J202" s="26">
        <f t="shared" si="64"/>
        <v>1616279896.4838898</v>
      </c>
      <c r="K202" s="25">
        <v>2002</v>
      </c>
      <c r="L202" s="26">
        <f t="shared" si="66"/>
        <v>1585396273.5674534</v>
      </c>
      <c r="N202" s="26">
        <v>2002</v>
      </c>
      <c r="O202" s="26">
        <f t="shared" si="68"/>
        <v>80670785.464965984</v>
      </c>
      <c r="P202" s="26">
        <f t="shared" si="68"/>
        <v>82260772.213746727</v>
      </c>
      <c r="Q202" s="26">
        <f t="shared" si="68"/>
        <v>146265857.98451945</v>
      </c>
      <c r="R202" s="26">
        <f t="shared" si="68"/>
        <v>838528754.02850854</v>
      </c>
      <c r="S202" s="26">
        <f t="shared" si="68"/>
        <v>368268732.46906209</v>
      </c>
      <c r="T202" s="26">
        <f t="shared" si="68"/>
        <v>7673284.2183586368</v>
      </c>
      <c r="U202" s="26">
        <f t="shared" si="68"/>
        <v>61705993.188677073</v>
      </c>
    </row>
    <row r="203" spans="2:21">
      <c r="B203" s="25">
        <v>2003</v>
      </c>
      <c r="C203" s="26">
        <v>80615452.941586494</v>
      </c>
      <c r="D203" s="26">
        <v>82390665.640922576</v>
      </c>
      <c r="E203" s="26">
        <v>150664491.94154245</v>
      </c>
      <c r="F203" s="26">
        <v>881715160.63307226</v>
      </c>
      <c r="G203" s="26">
        <v>393101770.5612036</v>
      </c>
      <c r="H203" s="26">
        <v>7758137.6006146753</v>
      </c>
      <c r="I203" s="26">
        <v>64201951.279940449</v>
      </c>
      <c r="J203" s="26">
        <f t="shared" si="64"/>
        <v>1660449633.5988827</v>
      </c>
      <c r="K203" s="25">
        <v>2003</v>
      </c>
      <c r="L203" s="26">
        <f t="shared" si="66"/>
        <v>1638265526.8527038</v>
      </c>
      <c r="N203" s="26">
        <v>2003</v>
      </c>
      <c r="O203" s="26">
        <f t="shared" si="68"/>
        <v>80798327.879184201</v>
      </c>
      <c r="P203" s="26">
        <f t="shared" si="68"/>
        <v>82513553.982832551</v>
      </c>
      <c r="Q203" s="26">
        <f t="shared" si="68"/>
        <v>149456822.77723005</v>
      </c>
      <c r="R203" s="26">
        <f t="shared" si="68"/>
        <v>868856283.43765378</v>
      </c>
      <c r="S203" s="26">
        <f t="shared" si="68"/>
        <v>385400119.67849129</v>
      </c>
      <c r="T203" s="26">
        <f t="shared" si="68"/>
        <v>7745353.6320138481</v>
      </c>
      <c r="U203" s="26">
        <f t="shared" si="68"/>
        <v>63472642.010584675</v>
      </c>
    </row>
    <row r="204" spans="2:21">
      <c r="B204" s="25">
        <v>2004</v>
      </c>
      <c r="C204" s="26">
        <v>82775440.47782144</v>
      </c>
      <c r="D204" s="26">
        <v>84740449.288073197</v>
      </c>
      <c r="E204" s="26">
        <v>158134910.5536429</v>
      </c>
      <c r="F204" s="26">
        <v>936671754.07363963</v>
      </c>
      <c r="G204" s="26">
        <v>422156340.40155131</v>
      </c>
      <c r="H204" s="26">
        <v>8029512.3242455861</v>
      </c>
      <c r="I204" s="26">
        <v>67859369.117548019</v>
      </c>
      <c r="J204" s="26">
        <f t="shared" si="64"/>
        <v>1760369780.236522</v>
      </c>
      <c r="K204" s="25">
        <v>2004</v>
      </c>
      <c r="L204" s="26">
        <f t="shared" si="66"/>
        <v>1709923161.2954814</v>
      </c>
      <c r="N204" s="26">
        <v>2004</v>
      </c>
      <c r="O204" s="26">
        <f t="shared" si="68"/>
        <v>81690687.403646216</v>
      </c>
      <c r="P204" s="26">
        <f t="shared" si="68"/>
        <v>83560051.034942657</v>
      </c>
      <c r="Q204" s="26">
        <f t="shared" si="68"/>
        <v>154369576.0454888</v>
      </c>
      <c r="R204" s="26">
        <f t="shared" si="68"/>
        <v>908916566.96336412</v>
      </c>
      <c r="S204" s="26">
        <f t="shared" si="68"/>
        <v>407456420.14823294</v>
      </c>
      <c r="T204" s="26">
        <f t="shared" si="68"/>
        <v>7893047.4554932509</v>
      </c>
      <c r="U204" s="26">
        <f t="shared" si="68"/>
        <v>66013774.807551585</v>
      </c>
    </row>
    <row r="205" spans="2:21">
      <c r="B205" s="25">
        <v>2005</v>
      </c>
      <c r="C205" s="26">
        <v>81281010.150824457</v>
      </c>
      <c r="D205" s="26">
        <v>83362148.120562941</v>
      </c>
      <c r="E205" s="26">
        <v>158941531.51646227</v>
      </c>
      <c r="F205" s="26">
        <v>951662475.12266243</v>
      </c>
      <c r="G205" s="26">
        <v>433843257.46376652</v>
      </c>
      <c r="H205" s="26">
        <v>7948331.7713182857</v>
      </c>
      <c r="I205" s="26">
        <v>68700606.659734771</v>
      </c>
      <c r="J205" s="26">
        <f t="shared" si="64"/>
        <v>1785741365.8053315</v>
      </c>
      <c r="K205" s="25">
        <v>2005</v>
      </c>
      <c r="L205" s="26">
        <f t="shared" si="66"/>
        <v>1773025317.9936292</v>
      </c>
      <c r="N205" s="26">
        <v>2005</v>
      </c>
      <c r="O205" s="26">
        <f t="shared" si="68"/>
        <v>82025956.408890456</v>
      </c>
      <c r="P205" s="26">
        <f t="shared" si="68"/>
        <v>84049415.183782667</v>
      </c>
      <c r="Q205" s="26">
        <f t="shared" si="68"/>
        <v>158537879.03632328</v>
      </c>
      <c r="R205" s="26">
        <f t="shared" si="68"/>
        <v>944147280.0537833</v>
      </c>
      <c r="S205" s="26">
        <f t="shared" si="68"/>
        <v>427973204.13426566</v>
      </c>
      <c r="T205" s="26">
        <f t="shared" si="68"/>
        <v>7988853.3033426898</v>
      </c>
      <c r="U205" s="26">
        <f t="shared" si="68"/>
        <v>68279124.180525482</v>
      </c>
    </row>
    <row r="206" spans="2:21">
      <c r="B206" s="25">
        <v>2006</v>
      </c>
      <c r="C206" s="26">
        <v>78722700.935490504</v>
      </c>
      <c r="D206" s="26">
        <v>80897743.668864161</v>
      </c>
      <c r="E206" s="26">
        <v>157790628.04889846</v>
      </c>
      <c r="F206" s="26">
        <v>953783879.17633951</v>
      </c>
      <c r="G206" s="26">
        <v>440064241.6689328</v>
      </c>
      <c r="H206" s="26">
        <v>7761391.3513140557</v>
      </c>
      <c r="I206" s="26">
        <v>68712451.303980812</v>
      </c>
      <c r="J206" s="26">
        <f t="shared" si="64"/>
        <v>1787735042.1538205</v>
      </c>
      <c r="K206" s="25">
        <v>2006</v>
      </c>
      <c r="L206" s="26">
        <f t="shared" si="66"/>
        <v>1786738018.5961983</v>
      </c>
      <c r="N206" s="26">
        <v>2006</v>
      </c>
      <c r="O206" s="26">
        <f t="shared" si="68"/>
        <v>79995037.584328532</v>
      </c>
      <c r="P206" s="26">
        <f t="shared" si="68"/>
        <v>82123783.248207107</v>
      </c>
      <c r="Q206" s="26">
        <f t="shared" si="68"/>
        <v>158365382.77764869</v>
      </c>
      <c r="R206" s="26">
        <f t="shared" si="68"/>
        <v>952722783.50873017</v>
      </c>
      <c r="S206" s="26">
        <f t="shared" si="68"/>
        <v>436946368.69981486</v>
      </c>
      <c r="T206" s="26">
        <f t="shared" si="68"/>
        <v>7854490.7926306538</v>
      </c>
      <c r="U206" s="26">
        <f t="shared" si="68"/>
        <v>68706528.811425731</v>
      </c>
    </row>
    <row r="207" spans="2:21">
      <c r="B207" s="25">
        <v>2007</v>
      </c>
      <c r="C207" s="26">
        <v>77585253.168139815</v>
      </c>
      <c r="D207" s="26">
        <v>79899471.502153009</v>
      </c>
      <c r="E207" s="26">
        <v>159634698.80790466</v>
      </c>
      <c r="F207" s="26">
        <v>972860116.56837368</v>
      </c>
      <c r="G207" s="26">
        <v>454551136.53798157</v>
      </c>
      <c r="H207" s="26">
        <v>7713082.2446461385</v>
      </c>
      <c r="I207" s="26">
        <v>70047967.555902675</v>
      </c>
      <c r="J207" s="26">
        <f t="shared" si="64"/>
        <v>1822293733.3851016</v>
      </c>
      <c r="K207" s="25">
        <v>2007</v>
      </c>
      <c r="L207" s="26">
        <f t="shared" si="66"/>
        <v>1804959248.2124426</v>
      </c>
      <c r="N207" s="26">
        <v>2007</v>
      </c>
      <c r="O207" s="26">
        <f t="shared" si="68"/>
        <v>78152597.504088357</v>
      </c>
      <c r="P207" s="26">
        <f t="shared" si="68"/>
        <v>80397574.651409909</v>
      </c>
      <c r="Q207" s="26">
        <f t="shared" si="68"/>
        <v>158710877.90210941</v>
      </c>
      <c r="R207" s="26">
        <f t="shared" si="68"/>
        <v>963290517.19517195</v>
      </c>
      <c r="S207" s="26">
        <f t="shared" si="68"/>
        <v>447268587.60694498</v>
      </c>
      <c r="T207" s="26">
        <f t="shared" si="68"/>
        <v>7737211.6622225698</v>
      </c>
      <c r="U207" s="26">
        <f t="shared" si="68"/>
        <v>69378067.071032047</v>
      </c>
    </row>
    <row r="208" spans="2:21">
      <c r="B208" s="25">
        <v>2008</v>
      </c>
      <c r="C208" s="26">
        <v>64062761.677045107</v>
      </c>
      <c r="D208" s="26">
        <v>66126658.436607979</v>
      </c>
      <c r="E208" s="26">
        <v>135512220.5936608</v>
      </c>
      <c r="F208" s="26">
        <v>831535666.47769463</v>
      </c>
      <c r="G208" s="26">
        <v>393665984.88507682</v>
      </c>
      <c r="H208" s="26">
        <v>6422785.4317297479</v>
      </c>
      <c r="I208" s="26">
        <v>59928877.523720346</v>
      </c>
      <c r="J208" s="26">
        <f t="shared" si="64"/>
        <v>1557256963.0255353</v>
      </c>
      <c r="K208" s="25">
        <v>2008</v>
      </c>
      <c r="L208" s="26">
        <f t="shared" si="66"/>
        <v>1686305455.5748751</v>
      </c>
      <c r="N208" s="26">
        <v>2008</v>
      </c>
      <c r="O208" s="26">
        <f t="shared" si="68"/>
        <v>70608326.895744696</v>
      </c>
      <c r="P208" s="26">
        <f t="shared" si="68"/>
        <v>72796046.19113417</v>
      </c>
      <c r="Q208" s="26">
        <f t="shared" si="68"/>
        <v>147244282.32913083</v>
      </c>
      <c r="R208" s="26">
        <f t="shared" si="68"/>
        <v>900350054.36150372</v>
      </c>
      <c r="S208" s="26">
        <f t="shared" si="68"/>
        <v>423379166.33404696</v>
      </c>
      <c r="T208" s="26">
        <f t="shared" si="68"/>
        <v>7048260.70224295</v>
      </c>
      <c r="U208" s="26">
        <f t="shared" si="68"/>
        <v>64856909.355950236</v>
      </c>
    </row>
    <row r="209" spans="1:21">
      <c r="B209" s="25">
        <v>2009</v>
      </c>
      <c r="C209" s="26">
        <v>49287306.939843036</v>
      </c>
      <c r="D209" s="26">
        <v>51003148.352131315</v>
      </c>
      <c r="E209" s="26">
        <v>107353199.42515187</v>
      </c>
      <c r="F209" s="26">
        <v>662393041.41519284</v>
      </c>
      <c r="G209" s="26">
        <v>317925013.11852264</v>
      </c>
      <c r="H209" s="26">
        <v>4984083.0177558865</v>
      </c>
      <c r="I209" s="26">
        <v>47855248.890983917</v>
      </c>
      <c r="J209" s="26">
        <f t="shared" si="64"/>
        <v>1240803050.1595814</v>
      </c>
      <c r="K209" s="25">
        <v>2009</v>
      </c>
      <c r="L209" s="26">
        <f t="shared" si="66"/>
        <v>1393044492.2517493</v>
      </c>
      <c r="N209" s="26">
        <v>2009</v>
      </c>
      <c r="O209" s="26">
        <f t="shared" si="68"/>
        <v>56352564.02062422</v>
      </c>
      <c r="P209" s="26">
        <f t="shared" si="68"/>
        <v>58237992.080192298</v>
      </c>
      <c r="Q209" s="26">
        <f t="shared" si="68"/>
        <v>120886596.02565208</v>
      </c>
      <c r="R209" s="26">
        <f t="shared" si="68"/>
        <v>743761648.03551745</v>
      </c>
      <c r="S209" s="26">
        <f t="shared" si="68"/>
        <v>354447784.34076238</v>
      </c>
      <c r="T209" s="26">
        <f t="shared" si="68"/>
        <v>5673061.8941918816</v>
      </c>
      <c r="U209" s="26">
        <f t="shared" si="68"/>
        <v>53665895.851425365</v>
      </c>
    </row>
    <row r="210" spans="1:21">
      <c r="B210" s="25">
        <v>2010</v>
      </c>
      <c r="C210" s="26">
        <v>45387983.216150783</v>
      </c>
      <c r="D210" s="26">
        <v>47096235.910184331</v>
      </c>
      <c r="E210" s="26">
        <v>101961409.57152642</v>
      </c>
      <c r="F210" s="26">
        <v>631754342.09248781</v>
      </c>
      <c r="G210" s="26">
        <v>307585391.23376036</v>
      </c>
      <c r="H210" s="26">
        <v>4630106.4688524371</v>
      </c>
      <c r="I210" s="26">
        <v>45821195.9903467</v>
      </c>
      <c r="J210" s="26">
        <f t="shared" si="64"/>
        <v>1184238674.483309</v>
      </c>
      <c r="K210" s="25">
        <v>2010</v>
      </c>
      <c r="L210" s="26">
        <f t="shared" si="66"/>
        <v>1212300935.3203583</v>
      </c>
      <c r="N210" s="26">
        <v>2010</v>
      </c>
      <c r="O210" s="26">
        <f t="shared" si="68"/>
        <v>47310866.514756933</v>
      </c>
      <c r="P210" s="26">
        <f t="shared" si="68"/>
        <v>49023748.328650616</v>
      </c>
      <c r="Q210" s="26">
        <f t="shared" si="68"/>
        <v>104634152.31308539</v>
      </c>
      <c r="R210" s="26">
        <f t="shared" si="68"/>
        <v>646952779.42484593</v>
      </c>
      <c r="S210" s="26">
        <f t="shared" si="68"/>
        <v>312726714.62134677</v>
      </c>
      <c r="T210" s="26">
        <f t="shared" si="68"/>
        <v>4804921.8313527824</v>
      </c>
      <c r="U210" s="26">
        <f t="shared" si="68"/>
        <v>46830860.412924923</v>
      </c>
    </row>
    <row r="211" spans="1:21">
      <c r="B211" s="25">
        <v>2011</v>
      </c>
      <c r="C211" s="26">
        <v>39151224.827819012</v>
      </c>
      <c r="D211" s="26">
        <v>40745069.602327876</v>
      </c>
      <c r="E211" s="26">
        <v>90863589.142977744</v>
      </c>
      <c r="F211" s="26">
        <v>564575100.63812578</v>
      </c>
      <c r="G211" s="26">
        <v>278993542.16680026</v>
      </c>
      <c r="H211" s="26">
        <v>4029650.1860218947</v>
      </c>
      <c r="I211" s="26">
        <v>41170569.603431545</v>
      </c>
      <c r="J211" s="26">
        <f t="shared" si="64"/>
        <v>1059530757.1675042</v>
      </c>
      <c r="K211" s="25">
        <v>2011</v>
      </c>
      <c r="L211" s="26">
        <f t="shared" si="66"/>
        <v>1120728558.9619515</v>
      </c>
      <c r="N211" s="26">
        <v>2011</v>
      </c>
      <c r="O211" s="26">
        <f t="shared" si="68"/>
        <v>42192807.762315921</v>
      </c>
      <c r="P211" s="26">
        <f t="shared" si="68"/>
        <v>43844011.325166479</v>
      </c>
      <c r="Q211" s="26">
        <f t="shared" si="68"/>
        <v>96305951.45179458</v>
      </c>
      <c r="R211" s="26">
        <f t="shared" si="68"/>
        <v>597535456.05243969</v>
      </c>
      <c r="S211" s="26">
        <f t="shared" si="68"/>
        <v>293057042.04878861</v>
      </c>
      <c r="T211" s="26">
        <f t="shared" si="68"/>
        <v>4322930.2651500469</v>
      </c>
      <c r="U211" s="26">
        <f t="shared" si="68"/>
        <v>43454413.672003873</v>
      </c>
    </row>
    <row r="212" spans="1:21">
      <c r="B212" s="25">
        <v>2012</v>
      </c>
      <c r="C212" s="26">
        <v>36867440.282325983</v>
      </c>
      <c r="D212" s="26">
        <v>38491747.42098023</v>
      </c>
      <c r="E212" s="26">
        <v>88552230.96354498</v>
      </c>
      <c r="F212" s="26">
        <v>551002227.642452</v>
      </c>
      <c r="G212" s="26">
        <v>276520595.56555676</v>
      </c>
      <c r="H212" s="26">
        <v>3829251.4099975424</v>
      </c>
      <c r="I212" s="26">
        <v>40457992.128446147</v>
      </c>
      <c r="J212" s="26">
        <f t="shared" si="64"/>
        <v>1035723497.4133036</v>
      </c>
      <c r="K212" s="25">
        <v>2012</v>
      </c>
      <c r="L212" s="26">
        <f t="shared" si="66"/>
        <v>1047582040.8661523</v>
      </c>
      <c r="N212" s="26">
        <v>2012</v>
      </c>
      <c r="O212" s="26">
        <f t="shared" si="68"/>
        <v>37997894.733102776</v>
      </c>
      <c r="P212" s="26">
        <f t="shared" si="68"/>
        <v>39607726.279806361</v>
      </c>
      <c r="Q212" s="26">
        <f t="shared" si="68"/>
        <v>89702947.082244501</v>
      </c>
      <c r="R212" s="26">
        <f t="shared" si="68"/>
        <v>557761140.25207949</v>
      </c>
      <c r="S212" s="26">
        <f t="shared" si="68"/>
        <v>277755234.08019865</v>
      </c>
      <c r="T212" s="26">
        <f t="shared" si="68"/>
        <v>3928598.9691466256</v>
      </c>
      <c r="U212" s="26">
        <f t="shared" si="68"/>
        <v>40813244.102644265</v>
      </c>
    </row>
    <row r="213" spans="1:21">
      <c r="B213" s="25">
        <v>2013</v>
      </c>
      <c r="C213" s="26">
        <v>35589676.455705918</v>
      </c>
      <c r="D213" s="26">
        <v>37287636.689519957</v>
      </c>
      <c r="E213" s="26">
        <v>88630717.88698177</v>
      </c>
      <c r="F213" s="26">
        <v>551515626.27006197</v>
      </c>
      <c r="G213" s="26">
        <v>281242654.72905141</v>
      </c>
      <c r="H213" s="26">
        <v>3731010.3029055847</v>
      </c>
      <c r="I213" s="26">
        <v>40834683.847455256</v>
      </c>
      <c r="J213" s="26">
        <f t="shared" si="64"/>
        <v>1038834019.1816819</v>
      </c>
      <c r="K213" s="25">
        <v>2013</v>
      </c>
      <c r="L213" s="26">
        <f t="shared" si="66"/>
        <v>1037277980.9945136</v>
      </c>
      <c r="N213" s="26">
        <v>2013</v>
      </c>
      <c r="O213" s="26">
        <f t="shared" si="68"/>
        <v>36224802.547895089</v>
      </c>
      <c r="P213" s="26">
        <f t="shared" si="68"/>
        <v>37886503.016651474</v>
      </c>
      <c r="Q213" s="26">
        <f t="shared" si="68"/>
        <v>88591468.630642742</v>
      </c>
      <c r="R213" s="26">
        <f t="shared" si="68"/>
        <v>551258887.11103904</v>
      </c>
      <c r="S213" s="26">
        <f t="shared" si="68"/>
        <v>278874962.14438164</v>
      </c>
      <c r="T213" s="26">
        <f t="shared" si="68"/>
        <v>3779918.0827383953</v>
      </c>
      <c r="U213" s="26">
        <f t="shared" si="68"/>
        <v>40646047.069024049</v>
      </c>
    </row>
    <row r="214" spans="1:21">
      <c r="B214" s="25">
        <v>2014</v>
      </c>
      <c r="C214" s="26">
        <v>35199390.658538587</v>
      </c>
      <c r="D214" s="26">
        <v>37019064.434039846</v>
      </c>
      <c r="E214" s="26">
        <v>91058785.137656257</v>
      </c>
      <c r="F214" s="26">
        <v>565859023.26430357</v>
      </c>
      <c r="G214" s="26">
        <v>293379449.87721258</v>
      </c>
      <c r="H214" s="26">
        <v>3725271.9279237208</v>
      </c>
      <c r="I214" s="26">
        <v>42308722.74293308</v>
      </c>
      <c r="J214" s="26">
        <f t="shared" ref="J214" si="69">SUM(B214:I214)</f>
        <v>1068551722.0426075</v>
      </c>
      <c r="K214" s="25">
        <v>2014</v>
      </c>
      <c r="L214" s="26">
        <f t="shared" si="66"/>
        <v>1053623021.9300086</v>
      </c>
      <c r="N214" s="26">
        <v>2014</v>
      </c>
      <c r="O214" s="26">
        <f t="shared" si="68"/>
        <v>35394174.923026249</v>
      </c>
      <c r="P214" s="26">
        <f t="shared" si="68"/>
        <v>37153188.774435021</v>
      </c>
      <c r="Q214" s="26">
        <f t="shared" si="68"/>
        <v>89839283.007341787</v>
      </c>
      <c r="R214" s="26">
        <f t="shared" si="68"/>
        <v>558656636.45112634</v>
      </c>
      <c r="S214" s="26">
        <f t="shared" si="68"/>
        <v>287268322.96766764</v>
      </c>
      <c r="T214" s="26">
        <f t="shared" si="68"/>
        <v>3728140.3793699178</v>
      </c>
      <c r="U214" s="26">
        <f t="shared" si="68"/>
        <v>41567347.422008045</v>
      </c>
    </row>
    <row r="217" spans="1:21" ht="43.5" customHeight="1">
      <c r="A217" s="25" t="s">
        <v>180</v>
      </c>
      <c r="B217" s="25"/>
      <c r="C217" s="25"/>
      <c r="D217" s="79" t="s">
        <v>17</v>
      </c>
      <c r="E217" s="79"/>
      <c r="F217" s="28"/>
      <c r="G217" s="79" t="s">
        <v>18</v>
      </c>
      <c r="H217" s="79"/>
      <c r="I217" s="79" t="s">
        <v>185</v>
      </c>
      <c r="J217" s="79"/>
      <c r="K217" s="79" t="s">
        <v>20</v>
      </c>
      <c r="L217" s="79"/>
      <c r="M217" s="79" t="s">
        <v>21</v>
      </c>
      <c r="N217" s="79"/>
      <c r="O217" s="79" t="s">
        <v>22</v>
      </c>
      <c r="P217" s="79"/>
      <c r="Q217" s="79" t="s">
        <v>23</v>
      </c>
      <c r="R217" s="79"/>
      <c r="S217" s="25"/>
      <c r="T217" s="25"/>
      <c r="U217" s="29"/>
    </row>
    <row r="218" spans="1:21" ht="62.4">
      <c r="A218" s="25"/>
      <c r="B218" s="28" t="s">
        <v>184</v>
      </c>
      <c r="C218" s="29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9"/>
      <c r="T218" s="29"/>
      <c r="U218" s="29"/>
    </row>
    <row r="219" spans="1:21">
      <c r="A219" s="25"/>
      <c r="B219" s="25" t="s">
        <v>0</v>
      </c>
      <c r="C219" s="6" t="s">
        <v>44</v>
      </c>
      <c r="D219" s="6" t="s">
        <v>40</v>
      </c>
      <c r="E219" s="6" t="s">
        <v>41</v>
      </c>
      <c r="F219" s="6" t="s">
        <v>47</v>
      </c>
      <c r="G219" s="6" t="s">
        <v>40</v>
      </c>
      <c r="H219" s="6" t="s">
        <v>41</v>
      </c>
      <c r="I219" s="6" t="s">
        <v>40</v>
      </c>
      <c r="J219" s="6" t="s">
        <v>41</v>
      </c>
      <c r="K219" s="6" t="s">
        <v>40</v>
      </c>
      <c r="L219" s="6" t="s">
        <v>41</v>
      </c>
      <c r="M219" s="6" t="s">
        <v>40</v>
      </c>
      <c r="N219" s="6" t="s">
        <v>41</v>
      </c>
      <c r="O219" s="6" t="s">
        <v>40</v>
      </c>
      <c r="P219" s="6" t="s">
        <v>41</v>
      </c>
      <c r="Q219" s="6" t="s">
        <v>40</v>
      </c>
      <c r="R219" s="6" t="s">
        <v>41</v>
      </c>
      <c r="S219" s="6" t="s">
        <v>42</v>
      </c>
      <c r="T219" s="6" t="s">
        <v>43</v>
      </c>
      <c r="U219" s="29"/>
    </row>
    <row r="220" spans="1:21">
      <c r="A220" s="25"/>
      <c r="B220" s="25">
        <v>1950</v>
      </c>
      <c r="C220" s="29">
        <f t="shared" ref="C220:C251" si="70">C77*L150</f>
        <v>0</v>
      </c>
      <c r="D220" s="29">
        <f t="shared" ref="D220:D251" si="71">O150*D77</f>
        <v>0</v>
      </c>
      <c r="E220" s="29">
        <f t="shared" ref="E220:E251" si="72">O150*E77</f>
        <v>0</v>
      </c>
      <c r="F220" s="29">
        <f t="shared" ref="F220:F251" si="73">F77*L150</f>
        <v>0</v>
      </c>
      <c r="G220" s="29">
        <f t="shared" ref="G220:G251" si="74">P150*G77</f>
        <v>0</v>
      </c>
      <c r="H220" s="29">
        <f t="shared" ref="H220:H251" si="75">P150*H77</f>
        <v>0</v>
      </c>
      <c r="I220" s="29">
        <f t="shared" ref="I220:I251" si="76">Q150*I77</f>
        <v>0</v>
      </c>
      <c r="J220" s="29">
        <f t="shared" ref="J220:J251" si="77">Q150*J77</f>
        <v>0</v>
      </c>
      <c r="K220" s="29">
        <f t="shared" ref="K220:K251" si="78">R150*K77</f>
        <v>0</v>
      </c>
      <c r="L220" s="29">
        <f t="shared" ref="L220:L251" si="79">R150*L77</f>
        <v>0</v>
      </c>
      <c r="M220" s="29">
        <f t="shared" ref="M220:M251" si="80">S150*M77</f>
        <v>0</v>
      </c>
      <c r="N220" s="29">
        <f t="shared" ref="N220:N251" si="81">S150*N77</f>
        <v>0</v>
      </c>
      <c r="O220" s="29">
        <f t="shared" ref="O220:O251" si="82">T150*O77</f>
        <v>0</v>
      </c>
      <c r="P220" s="29">
        <f t="shared" ref="P220:P251" si="83">T150*P77</f>
        <v>0</v>
      </c>
      <c r="Q220" s="29">
        <f t="shared" ref="Q220:Q251" si="84">U150*Q77</f>
        <v>0</v>
      </c>
      <c r="R220" s="29">
        <f t="shared" ref="R220:R251" si="85">U150*R77</f>
        <v>0</v>
      </c>
      <c r="S220" s="29">
        <f t="shared" ref="S220:S251" si="86">S77*L150</f>
        <v>0</v>
      </c>
      <c r="T220" s="29">
        <f t="shared" ref="T220:T251" si="87">T77*L150</f>
        <v>0</v>
      </c>
      <c r="U220" s="3"/>
    </row>
    <row r="221" spans="1:21">
      <c r="A221" s="25"/>
      <c r="B221" s="25">
        <v>1951</v>
      </c>
      <c r="C221" s="29">
        <f t="shared" si="70"/>
        <v>39125804.750737309</v>
      </c>
      <c r="D221" s="29">
        <f t="shared" si="71"/>
        <v>-42127.658489397167</v>
      </c>
      <c r="E221" s="29">
        <f t="shared" si="72"/>
        <v>-1227629.4087235788</v>
      </c>
      <c r="F221" s="29">
        <f t="shared" si="73"/>
        <v>-57744485.134378918</v>
      </c>
      <c r="G221" s="29">
        <f t="shared" si="74"/>
        <v>-45228.343431195557</v>
      </c>
      <c r="H221" s="29">
        <f t="shared" si="75"/>
        <v>-1257474.1694465831</v>
      </c>
      <c r="I221" s="29">
        <f t="shared" si="76"/>
        <v>66612.20769925545</v>
      </c>
      <c r="J221" s="29">
        <f t="shared" si="77"/>
        <v>-2389929.4106565476</v>
      </c>
      <c r="K221" s="29">
        <f t="shared" si="78"/>
        <v>-3925.4547892983483</v>
      </c>
      <c r="L221" s="29">
        <f t="shared" si="79"/>
        <v>9546044.1767062023</v>
      </c>
      <c r="M221" s="29">
        <f t="shared" si="80"/>
        <v>-31246.043117168414</v>
      </c>
      <c r="N221" s="29">
        <f t="shared" si="81"/>
        <v>540114.91604789137</v>
      </c>
      <c r="O221" s="29">
        <f t="shared" si="82"/>
        <v>-6871.1486988996212</v>
      </c>
      <c r="P221" s="29">
        <f t="shared" si="83"/>
        <v>-57371.241541349111</v>
      </c>
      <c r="Q221" s="29">
        <f t="shared" si="84"/>
        <v>20991.582247039481</v>
      </c>
      <c r="R221" s="29">
        <f t="shared" si="85"/>
        <v>-1039640.5479042343</v>
      </c>
      <c r="S221" s="29">
        <f t="shared" si="86"/>
        <v>9057511.2418595608</v>
      </c>
      <c r="T221" s="29">
        <f t="shared" si="87"/>
        <v>198338.98488644802</v>
      </c>
      <c r="U221" s="3"/>
    </row>
    <row r="222" spans="1:21">
      <c r="A222" s="25"/>
      <c r="B222" s="25">
        <v>1952</v>
      </c>
      <c r="C222" s="29">
        <f t="shared" si="70"/>
        <v>-77826644.061017573</v>
      </c>
      <c r="D222" s="29">
        <f t="shared" si="71"/>
        <v>-41402.640520354413</v>
      </c>
      <c r="E222" s="29">
        <f t="shared" si="72"/>
        <v>-1389237.1717846775</v>
      </c>
      <c r="F222" s="29">
        <f t="shared" si="73"/>
        <v>142804840.75167337</v>
      </c>
      <c r="G222" s="29">
        <f t="shared" si="74"/>
        <v>-44440.522629646875</v>
      </c>
      <c r="H222" s="29">
        <f t="shared" si="75"/>
        <v>-1422031.4762022574</v>
      </c>
      <c r="I222" s="29">
        <f t="shared" si="76"/>
        <v>65141.260508076863</v>
      </c>
      <c r="J222" s="29">
        <f t="shared" si="77"/>
        <v>-2680442.1397961029</v>
      </c>
      <c r="K222" s="29">
        <f t="shared" si="78"/>
        <v>-15935.780704547971</v>
      </c>
      <c r="L222" s="29">
        <f t="shared" si="79"/>
        <v>11062924.728689222</v>
      </c>
      <c r="M222" s="29">
        <f t="shared" si="80"/>
        <v>-31471.759190194771</v>
      </c>
      <c r="N222" s="29">
        <f t="shared" si="81"/>
        <v>641629.15531316714</v>
      </c>
      <c r="O222" s="29">
        <f t="shared" si="82"/>
        <v>-7757.0614383561697</v>
      </c>
      <c r="P222" s="29">
        <f t="shared" si="83"/>
        <v>-65368.352269791823</v>
      </c>
      <c r="Q222" s="29">
        <f t="shared" si="84"/>
        <v>20494.828425423846</v>
      </c>
      <c r="R222" s="29">
        <f t="shared" si="85"/>
        <v>-1162769.1663508534</v>
      </c>
      <c r="S222" s="29">
        <f t="shared" si="86"/>
        <v>-1433239.7978174896</v>
      </c>
      <c r="T222" s="29">
        <f t="shared" si="87"/>
        <v>228375.19385100354</v>
      </c>
      <c r="U222" s="3"/>
    </row>
    <row r="223" spans="1:21">
      <c r="A223" s="25"/>
      <c r="B223" s="25">
        <v>1953</v>
      </c>
      <c r="C223" s="29">
        <f t="shared" si="70"/>
        <v>-134846584.14250052</v>
      </c>
      <c r="D223" s="29">
        <f t="shared" si="71"/>
        <v>-47601.633884555238</v>
      </c>
      <c r="E223" s="29">
        <f t="shared" si="72"/>
        <v>-1877196.4112591576</v>
      </c>
      <c r="F223" s="29">
        <f t="shared" si="73"/>
        <v>133583354.77245717</v>
      </c>
      <c r="G223" s="29">
        <f t="shared" si="74"/>
        <v>-51084.031694983874</v>
      </c>
      <c r="H223" s="29">
        <f t="shared" si="75"/>
        <v>-1920186.6485275286</v>
      </c>
      <c r="I223" s="29">
        <f t="shared" si="76"/>
        <v>74549.3104098974</v>
      </c>
      <c r="J223" s="29">
        <f t="shared" si="77"/>
        <v>-3589480.6743580652</v>
      </c>
      <c r="K223" s="29">
        <f t="shared" si="78"/>
        <v>-30539.70105647685</v>
      </c>
      <c r="L223" s="29">
        <f t="shared" si="79"/>
        <v>14652387.17708368</v>
      </c>
      <c r="M223" s="29">
        <f t="shared" si="80"/>
        <v>-37064.297928378386</v>
      </c>
      <c r="N223" s="29">
        <f t="shared" si="81"/>
        <v>907856.30058329133</v>
      </c>
      <c r="O223" s="29">
        <f t="shared" si="82"/>
        <v>-10453.799310610439</v>
      </c>
      <c r="P223" s="29">
        <f t="shared" si="83"/>
        <v>-88919.562258932099</v>
      </c>
      <c r="Q223" s="29">
        <f t="shared" si="84"/>
        <v>23418.462857029164</v>
      </c>
      <c r="R223" s="29">
        <f t="shared" si="85"/>
        <v>-1552727.6395943132</v>
      </c>
      <c r="S223" s="29">
        <f t="shared" si="86"/>
        <v>25135820.994169205</v>
      </c>
      <c r="T223" s="29">
        <f t="shared" si="87"/>
        <v>313595.8029994634</v>
      </c>
      <c r="U223" s="3"/>
    </row>
    <row r="224" spans="1:21">
      <c r="A224" s="25"/>
      <c r="B224" s="25">
        <v>1954</v>
      </c>
      <c r="C224" s="29">
        <f t="shared" si="70"/>
        <v>-24901998.721296653</v>
      </c>
      <c r="D224" s="29">
        <f t="shared" si="71"/>
        <v>-45356.313417899633</v>
      </c>
      <c r="E224" s="29">
        <f t="shared" si="72"/>
        <v>-2161507.9091360299</v>
      </c>
      <c r="F224" s="29">
        <f t="shared" si="73"/>
        <v>-40108847.671626791</v>
      </c>
      <c r="G224" s="29">
        <f t="shared" si="74"/>
        <v>-48664.852823048386</v>
      </c>
      <c r="H224" s="29">
        <f t="shared" si="75"/>
        <v>-2209473.9369480144</v>
      </c>
      <c r="I224" s="29">
        <f t="shared" si="76"/>
        <v>70724.421141336512</v>
      </c>
      <c r="J224" s="29">
        <f t="shared" si="77"/>
        <v>-4095516.9223899459</v>
      </c>
      <c r="K224" s="29">
        <f t="shared" si="78"/>
        <v>-40567.65644241227</v>
      </c>
      <c r="L224" s="29">
        <f t="shared" si="79"/>
        <v>16533831.501037994</v>
      </c>
      <c r="M224" s="29">
        <f t="shared" si="80"/>
        <v>-36174.432754239875</v>
      </c>
      <c r="N224" s="29">
        <f t="shared" si="81"/>
        <v>1092556.5887030414</v>
      </c>
      <c r="O224" s="29">
        <f t="shared" si="82"/>
        <v>-12003.191327055712</v>
      </c>
      <c r="P224" s="29">
        <f t="shared" si="83"/>
        <v>-103067.37385786125</v>
      </c>
      <c r="Q224" s="29">
        <f t="shared" si="84"/>
        <v>22183.265396318915</v>
      </c>
      <c r="R224" s="29">
        <f t="shared" si="85"/>
        <v>-1766518.0187222108</v>
      </c>
      <c r="S224" s="29">
        <f t="shared" si="86"/>
        <v>26191570.804324336</v>
      </c>
      <c r="T224" s="29">
        <f t="shared" si="87"/>
        <v>366703.7598501796</v>
      </c>
      <c r="U224" s="3"/>
    </row>
    <row r="225" spans="1:21">
      <c r="A225" s="25"/>
      <c r="B225" s="25">
        <v>1955</v>
      </c>
      <c r="C225" s="29">
        <f t="shared" si="70"/>
        <v>94869002.765880525</v>
      </c>
      <c r="D225" s="29">
        <f t="shared" si="71"/>
        <v>-34514.291208422903</v>
      </c>
      <c r="E225" s="29">
        <f t="shared" si="72"/>
        <v>-2069077.9915558593</v>
      </c>
      <c r="F225" s="29">
        <f t="shared" si="73"/>
        <v>-123455232.06389169</v>
      </c>
      <c r="G225" s="29">
        <f t="shared" si="74"/>
        <v>-37024.598311052039</v>
      </c>
      <c r="H225" s="29">
        <f t="shared" si="75"/>
        <v>-2113496.8569471897</v>
      </c>
      <c r="I225" s="29">
        <f t="shared" si="76"/>
        <v>53593.391876979593</v>
      </c>
      <c r="J225" s="29">
        <f t="shared" si="77"/>
        <v>-3883697.6737159425</v>
      </c>
      <c r="K225" s="29">
        <f t="shared" si="78"/>
        <v>-39799.871593535681</v>
      </c>
      <c r="L225" s="29">
        <f t="shared" si="79"/>
        <v>15608672.739743164</v>
      </c>
      <c r="M225" s="29">
        <f t="shared" si="80"/>
        <v>-28216.130736278228</v>
      </c>
      <c r="N225" s="29">
        <f t="shared" si="81"/>
        <v>1091914.9650050101</v>
      </c>
      <c r="O225" s="29">
        <f t="shared" si="82"/>
        <v>-11457.504494970459</v>
      </c>
      <c r="P225" s="29">
        <f t="shared" si="83"/>
        <v>-99326.555794115891</v>
      </c>
      <c r="Q225" s="29">
        <f t="shared" si="84"/>
        <v>16784.307042689466</v>
      </c>
      <c r="R225" s="29">
        <f t="shared" si="85"/>
        <v>-1670113.3973557146</v>
      </c>
      <c r="S225" s="29">
        <f t="shared" si="86"/>
        <v>26194809.448629286</v>
      </c>
      <c r="T225" s="29">
        <f t="shared" si="87"/>
        <v>356515.34816517384</v>
      </c>
      <c r="U225" s="3"/>
    </row>
    <row r="226" spans="1:21">
      <c r="A226" s="25"/>
      <c r="B226" s="25">
        <v>1956</v>
      </c>
      <c r="C226" s="29">
        <f t="shared" si="70"/>
        <v>65029443.629235744</v>
      </c>
      <c r="D226" s="29">
        <f t="shared" si="71"/>
        <v>-24039.546511283963</v>
      </c>
      <c r="E226" s="29">
        <f t="shared" si="72"/>
        <v>-1930729.087266078</v>
      </c>
      <c r="F226" s="29">
        <f t="shared" si="73"/>
        <v>-69119029.539029583</v>
      </c>
      <c r="G226" s="29">
        <f t="shared" si="74"/>
        <v>-25782.842219146045</v>
      </c>
      <c r="H226" s="29">
        <f t="shared" si="75"/>
        <v>-1970756.2840020815</v>
      </c>
      <c r="I226" s="29">
        <f t="shared" si="76"/>
        <v>37178.374034347507</v>
      </c>
      <c r="J226" s="29">
        <f t="shared" si="77"/>
        <v>-3589114.9498257944</v>
      </c>
      <c r="K226" s="29">
        <f t="shared" si="78"/>
        <v>-34114.354032278272</v>
      </c>
      <c r="L226" s="29">
        <f t="shared" si="79"/>
        <v>14411030.308586495</v>
      </c>
      <c r="M226" s="29">
        <f t="shared" si="80"/>
        <v>-20160.209770629095</v>
      </c>
      <c r="N226" s="29">
        <f t="shared" si="81"/>
        <v>1062867.9616187387</v>
      </c>
      <c r="O226" s="29">
        <f t="shared" si="82"/>
        <v>-10661.314340113146</v>
      </c>
      <c r="P226" s="29">
        <f t="shared" si="83"/>
        <v>-93322.760496462826</v>
      </c>
      <c r="Q226" s="29">
        <f t="shared" si="84"/>
        <v>11625.552291481017</v>
      </c>
      <c r="R226" s="29">
        <f t="shared" si="85"/>
        <v>-1538582.7567921462</v>
      </c>
      <c r="S226" s="29">
        <f t="shared" si="86"/>
        <v>22715555.203535944</v>
      </c>
      <c r="T226" s="29">
        <f t="shared" si="87"/>
        <v>337938.62532459066</v>
      </c>
      <c r="U226" s="3"/>
    </row>
    <row r="227" spans="1:21">
      <c r="A227" s="25"/>
      <c r="B227" s="25">
        <v>1957</v>
      </c>
      <c r="C227" s="29">
        <f t="shared" si="70"/>
        <v>-39351835.185119696</v>
      </c>
      <c r="D227" s="29">
        <f t="shared" si="71"/>
        <v>-16055.702730271127</v>
      </c>
      <c r="E227" s="29">
        <f t="shared" si="72"/>
        <v>-1935635.0142936418</v>
      </c>
      <c r="F227" s="29">
        <f t="shared" si="73"/>
        <v>-6662732.5407275753</v>
      </c>
      <c r="G227" s="29">
        <f t="shared" si="74"/>
        <v>-17216.618441410086</v>
      </c>
      <c r="H227" s="29">
        <f t="shared" si="75"/>
        <v>-1974318.7404955025</v>
      </c>
      <c r="I227" s="29">
        <f t="shared" si="76"/>
        <v>24736.67893015478</v>
      </c>
      <c r="J227" s="29">
        <f t="shared" si="77"/>
        <v>-3562755.7105187266</v>
      </c>
      <c r="K227" s="29">
        <f t="shared" si="78"/>
        <v>-27118.640640374684</v>
      </c>
      <c r="L227" s="29">
        <f t="shared" si="79"/>
        <v>14287566.786669023</v>
      </c>
      <c r="M227" s="29">
        <f t="shared" si="80"/>
        <v>-13818.336055252224</v>
      </c>
      <c r="N227" s="29">
        <f t="shared" si="81"/>
        <v>1110300.7401696043</v>
      </c>
      <c r="O227" s="29">
        <f t="shared" si="82"/>
        <v>-10657.628004642758</v>
      </c>
      <c r="P227" s="29">
        <f t="shared" si="83"/>
        <v>-94208.618839740491</v>
      </c>
      <c r="Q227" s="29">
        <f t="shared" si="84"/>
        <v>7723.2795598550038</v>
      </c>
      <c r="R227" s="29">
        <f t="shared" si="85"/>
        <v>-1522303.478849154</v>
      </c>
      <c r="S227" s="29">
        <f t="shared" si="86"/>
        <v>18288236.397787981</v>
      </c>
      <c r="T227" s="29">
        <f t="shared" si="87"/>
        <v>344095.30548660783</v>
      </c>
      <c r="U227" s="3"/>
    </row>
    <row r="228" spans="1:21">
      <c r="A228" s="25"/>
      <c r="B228" s="25">
        <v>1958</v>
      </c>
      <c r="C228" s="29">
        <f t="shared" si="70"/>
        <v>64489997.501070864</v>
      </c>
      <c r="D228" s="29">
        <f t="shared" si="71"/>
        <v>-8390.5832500225551</v>
      </c>
      <c r="E228" s="29">
        <f t="shared" si="72"/>
        <v>-1991399.7720641047</v>
      </c>
      <c r="F228" s="29">
        <f t="shared" si="73"/>
        <v>-18578444.819914538</v>
      </c>
      <c r="G228" s="29">
        <f t="shared" si="74"/>
        <v>-8995.5273867414471</v>
      </c>
      <c r="H228" s="29">
        <f t="shared" si="75"/>
        <v>-2029694.2151835491</v>
      </c>
      <c r="I228" s="29">
        <f t="shared" si="76"/>
        <v>12881.483720226222</v>
      </c>
      <c r="J228" s="29">
        <f t="shared" si="77"/>
        <v>-3628500.7939050128</v>
      </c>
      <c r="K228" s="29">
        <f t="shared" si="78"/>
        <v>-16449.061406719804</v>
      </c>
      <c r="L228" s="29">
        <f t="shared" si="79"/>
        <v>14509806.024123101</v>
      </c>
      <c r="M228" s="29">
        <f t="shared" si="80"/>
        <v>-7412.2291977915693</v>
      </c>
      <c r="N228" s="29">
        <f t="shared" si="81"/>
        <v>1188693.1035203151</v>
      </c>
      <c r="O228" s="29">
        <f t="shared" si="82"/>
        <v>-10931.782649509001</v>
      </c>
      <c r="P228" s="29">
        <f t="shared" si="83"/>
        <v>-97594.928731056454</v>
      </c>
      <c r="Q228" s="29">
        <f t="shared" si="84"/>
        <v>4015.8520797751344</v>
      </c>
      <c r="R228" s="29">
        <f t="shared" si="85"/>
        <v>-1545170.967329033</v>
      </c>
      <c r="S228" s="29">
        <f t="shared" si="86"/>
        <v>11991391.716586383</v>
      </c>
      <c r="T228" s="29">
        <f t="shared" si="87"/>
        <v>359393.98167354538</v>
      </c>
      <c r="U228" s="3"/>
    </row>
    <row r="229" spans="1:21">
      <c r="A229" s="25"/>
      <c r="B229" s="25">
        <v>1959</v>
      </c>
      <c r="C229" s="29">
        <f t="shared" si="70"/>
        <v>64889829.927722208</v>
      </c>
      <c r="D229" s="29">
        <f t="shared" si="71"/>
        <v>-389.33240866078677</v>
      </c>
      <c r="E229" s="29">
        <f t="shared" si="72"/>
        <v>-1872661.1098764045</v>
      </c>
      <c r="F229" s="29">
        <f t="shared" si="73"/>
        <v>-145596588.89319485</v>
      </c>
      <c r="G229" s="29">
        <f t="shared" si="74"/>
        <v>-417.32381468304067</v>
      </c>
      <c r="H229" s="29">
        <f t="shared" si="75"/>
        <v>-1907242.1456311045</v>
      </c>
      <c r="I229" s="29">
        <f t="shared" si="76"/>
        <v>595.76442826800871</v>
      </c>
      <c r="J229" s="29">
        <f t="shared" si="77"/>
        <v>-3377079.5092908628</v>
      </c>
      <c r="K229" s="29">
        <f t="shared" si="78"/>
        <v>-869.26423705342313</v>
      </c>
      <c r="L229" s="29">
        <f t="shared" si="79"/>
        <v>13447581.19760628</v>
      </c>
      <c r="M229" s="29">
        <f t="shared" si="80"/>
        <v>-353.06227373616827</v>
      </c>
      <c r="N229" s="29">
        <f t="shared" si="81"/>
        <v>1161726.7704073149</v>
      </c>
      <c r="O229" s="29">
        <f t="shared" si="82"/>
        <v>-10247.764501293774</v>
      </c>
      <c r="P229" s="29">
        <f t="shared" si="83"/>
        <v>-92411.437532189506</v>
      </c>
      <c r="Q229" s="29">
        <f t="shared" si="84"/>
        <v>185.46188764446435</v>
      </c>
      <c r="R229" s="29">
        <f t="shared" si="85"/>
        <v>-1433094.6116168739</v>
      </c>
      <c r="S229" s="29">
        <f t="shared" si="86"/>
        <v>28223074.983989995</v>
      </c>
      <c r="T229" s="29">
        <f t="shared" si="87"/>
        <v>342948.97925285622</v>
      </c>
      <c r="U229" s="3"/>
    </row>
    <row r="230" spans="1:21">
      <c r="A230" s="25"/>
      <c r="B230" s="25">
        <v>1960</v>
      </c>
      <c r="C230" s="29">
        <f t="shared" si="70"/>
        <v>6086323.931326963</v>
      </c>
      <c r="D230" s="29">
        <f t="shared" si="71"/>
        <v>6726.4127096444581</v>
      </c>
      <c r="E230" s="29">
        <f t="shared" si="72"/>
        <v>-1807837.9182079195</v>
      </c>
      <c r="F230" s="29">
        <f t="shared" si="73"/>
        <v>-12825587.627760444</v>
      </c>
      <c r="G230" s="29">
        <f t="shared" si="74"/>
        <v>7208.639017479366</v>
      </c>
      <c r="H230" s="29">
        <f t="shared" si="75"/>
        <v>-1839811.2541594324</v>
      </c>
      <c r="I230" s="29">
        <f t="shared" si="76"/>
        <v>-10260.854453233736</v>
      </c>
      <c r="J230" s="29">
        <f t="shared" si="77"/>
        <v>-3225531.846719774</v>
      </c>
      <c r="K230" s="29">
        <f t="shared" si="78"/>
        <v>16933.352083586164</v>
      </c>
      <c r="L230" s="29">
        <f t="shared" si="79"/>
        <v>12837909.108513283</v>
      </c>
      <c r="M230" s="29">
        <f t="shared" si="80"/>
        <v>6269.1703176152823</v>
      </c>
      <c r="N230" s="29">
        <f t="shared" si="81"/>
        <v>1165427.9192588709</v>
      </c>
      <c r="O230" s="29">
        <f t="shared" si="82"/>
        <v>-9862.8731589245017</v>
      </c>
      <c r="P230" s="29">
        <f t="shared" si="83"/>
        <v>-89849.519414282826</v>
      </c>
      <c r="Q230" s="29">
        <f t="shared" si="84"/>
        <v>-3189.514601299848</v>
      </c>
      <c r="R230" s="29">
        <f t="shared" si="85"/>
        <v>-1363766.3761662771</v>
      </c>
      <c r="S230" s="29">
        <f t="shared" si="86"/>
        <v>44954083.071769744</v>
      </c>
      <c r="T230" s="29">
        <f t="shared" si="87"/>
        <v>336154.69377139007</v>
      </c>
      <c r="U230" s="3"/>
    </row>
    <row r="231" spans="1:21">
      <c r="A231" s="25"/>
      <c r="B231" s="25">
        <v>1961</v>
      </c>
      <c r="C231" s="29">
        <f t="shared" si="70"/>
        <v>78256407.613474026</v>
      </c>
      <c r="D231" s="29">
        <f t="shared" si="71"/>
        <v>14028.439567400383</v>
      </c>
      <c r="E231" s="29">
        <f t="shared" si="72"/>
        <v>-1852824.2137551142</v>
      </c>
      <c r="F231" s="29">
        <f t="shared" si="73"/>
        <v>-56254004.711656928</v>
      </c>
      <c r="G231" s="29">
        <f t="shared" si="74"/>
        <v>15031.42107681185</v>
      </c>
      <c r="H231" s="29">
        <f t="shared" si="75"/>
        <v>-1884135.7984675011</v>
      </c>
      <c r="I231" s="29">
        <f t="shared" si="76"/>
        <v>-21340.321079350921</v>
      </c>
      <c r="J231" s="29">
        <f t="shared" si="77"/>
        <v>-3270045.5105265831</v>
      </c>
      <c r="K231" s="29">
        <f t="shared" si="78"/>
        <v>39267.611039351439</v>
      </c>
      <c r="L231" s="29">
        <f t="shared" si="79"/>
        <v>12968034.439462742</v>
      </c>
      <c r="M231" s="29">
        <f t="shared" si="80"/>
        <v>13433.859382968047</v>
      </c>
      <c r="N231" s="29">
        <f t="shared" si="81"/>
        <v>1239264.2295064132</v>
      </c>
      <c r="O231" s="29">
        <f t="shared" si="82"/>
        <v>-10075.304812855633</v>
      </c>
      <c r="P231" s="29">
        <f t="shared" si="83"/>
        <v>-92734.837456527544</v>
      </c>
      <c r="Q231" s="29">
        <f t="shared" si="84"/>
        <v>-6624.1873781651402</v>
      </c>
      <c r="R231" s="29">
        <f t="shared" si="85"/>
        <v>-1377367.1595273705</v>
      </c>
      <c r="S231" s="29">
        <f t="shared" si="86"/>
        <v>20535626.376336679</v>
      </c>
      <c r="T231" s="29">
        <f t="shared" si="87"/>
        <v>349518.8315325923</v>
      </c>
      <c r="U231" s="3"/>
    </row>
    <row r="232" spans="1:21">
      <c r="A232" s="25"/>
      <c r="B232" s="25">
        <v>1962</v>
      </c>
      <c r="C232" s="29">
        <f t="shared" si="70"/>
        <v>-22888675.036615975</v>
      </c>
      <c r="D232" s="29">
        <f t="shared" si="71"/>
        <v>20862.30045767644</v>
      </c>
      <c r="E232" s="29">
        <f t="shared" si="72"/>
        <v>-1839193.0912709383</v>
      </c>
      <c r="F232" s="29">
        <f t="shared" si="73"/>
        <v>-11564642.895049309</v>
      </c>
      <c r="G232" s="29">
        <f t="shared" si="74"/>
        <v>22349.866915879404</v>
      </c>
      <c r="H232" s="29">
        <f t="shared" si="75"/>
        <v>-1868803.5943649518</v>
      </c>
      <c r="I232" s="29">
        <f t="shared" si="76"/>
        <v>-31655.383861061826</v>
      </c>
      <c r="J232" s="29">
        <f t="shared" si="77"/>
        <v>-3209893.0899926145</v>
      </c>
      <c r="K232" s="29">
        <f t="shared" si="78"/>
        <v>64419.393169469018</v>
      </c>
      <c r="L232" s="29">
        <f t="shared" si="79"/>
        <v>12696268.391047038</v>
      </c>
      <c r="M232" s="29">
        <f t="shared" si="80"/>
        <v>20540.068493288381</v>
      </c>
      <c r="N232" s="29">
        <f t="shared" si="81"/>
        <v>1275625.378790528</v>
      </c>
      <c r="O232" s="29">
        <f t="shared" si="82"/>
        <v>-9968.2471669691749</v>
      </c>
      <c r="P232" s="29">
        <f t="shared" si="83"/>
        <v>-92711.575178482351</v>
      </c>
      <c r="Q232" s="29">
        <f t="shared" si="84"/>
        <v>-9812.4991241137104</v>
      </c>
      <c r="R232" s="29">
        <f t="shared" si="85"/>
        <v>-1346697.9352196141</v>
      </c>
      <c r="S232" s="29">
        <f t="shared" si="86"/>
        <v>-1518725.1278147157</v>
      </c>
      <c r="T232" s="29">
        <f t="shared" si="87"/>
        <v>352009.73554216069</v>
      </c>
      <c r="U232" s="3"/>
    </row>
    <row r="233" spans="1:21">
      <c r="A233" s="25"/>
      <c r="B233" s="25">
        <v>1963</v>
      </c>
      <c r="C233" s="29">
        <f t="shared" si="70"/>
        <v>-5736999.4564905483</v>
      </c>
      <c r="D233" s="29">
        <f t="shared" si="71"/>
        <v>28850.168978393704</v>
      </c>
      <c r="E233" s="29">
        <f t="shared" si="72"/>
        <v>-1918849.323202976</v>
      </c>
      <c r="F233" s="29">
        <f t="shared" si="73"/>
        <v>7424468.2084818082</v>
      </c>
      <c r="G233" s="29">
        <f t="shared" si="74"/>
        <v>30901.896682763523</v>
      </c>
      <c r="H233" s="29">
        <f t="shared" si="75"/>
        <v>-1948184.8104406982</v>
      </c>
      <c r="I233" s="29">
        <f t="shared" si="76"/>
        <v>-43676.062505751026</v>
      </c>
      <c r="J233" s="29">
        <f t="shared" si="77"/>
        <v>-3310687.225292258</v>
      </c>
      <c r="K233" s="29">
        <f t="shared" si="78"/>
        <v>97564.954845467117</v>
      </c>
      <c r="L233" s="29">
        <f t="shared" si="79"/>
        <v>13062900.873831255</v>
      </c>
      <c r="M233" s="29">
        <f t="shared" si="80"/>
        <v>29217.420902505706</v>
      </c>
      <c r="N233" s="29">
        <f t="shared" si="81"/>
        <v>1379147.4511465074</v>
      </c>
      <c r="O233" s="29">
        <f t="shared" si="82"/>
        <v>-10365.039499911987</v>
      </c>
      <c r="P233" s="29">
        <f t="shared" si="83"/>
        <v>-97426.24906666069</v>
      </c>
      <c r="Q233" s="29">
        <f t="shared" si="84"/>
        <v>-13520.482973679096</v>
      </c>
      <c r="R233" s="29">
        <f t="shared" si="85"/>
        <v>-1383273.2701089545</v>
      </c>
      <c r="S233" s="29">
        <f t="shared" si="86"/>
        <v>33337574.980448559</v>
      </c>
      <c r="T233" s="29">
        <f t="shared" si="87"/>
        <v>372583.60710318969</v>
      </c>
      <c r="U233" s="3"/>
    </row>
    <row r="234" spans="1:21">
      <c r="A234" s="25"/>
      <c r="B234" s="25">
        <v>1964</v>
      </c>
      <c r="C234" s="29">
        <f t="shared" si="70"/>
        <v>-16635699.604068702</v>
      </c>
      <c r="D234" s="29">
        <f t="shared" si="71"/>
        <v>43505.845580951274</v>
      </c>
      <c r="E234" s="29">
        <f t="shared" si="72"/>
        <v>-2333211.9165017465</v>
      </c>
      <c r="F234" s="29">
        <f t="shared" si="73"/>
        <v>216393577.51593679</v>
      </c>
      <c r="G234" s="29">
        <f t="shared" si="74"/>
        <v>46591.861501484018</v>
      </c>
      <c r="H234" s="29">
        <f t="shared" si="75"/>
        <v>-2366956.7727289004</v>
      </c>
      <c r="I234" s="29">
        <f t="shared" si="76"/>
        <v>-65729.919169493296</v>
      </c>
      <c r="J234" s="29">
        <f t="shared" si="77"/>
        <v>-3978330.2215521489</v>
      </c>
      <c r="K234" s="29">
        <f t="shared" si="78"/>
        <v>160275.91259404703</v>
      </c>
      <c r="L234" s="29">
        <f t="shared" si="79"/>
        <v>15673129.622569537</v>
      </c>
      <c r="M234" s="29">
        <f t="shared" si="80"/>
        <v>45354.558947405545</v>
      </c>
      <c r="N234" s="29">
        <f t="shared" si="81"/>
        <v>1737191.971875214</v>
      </c>
      <c r="O234" s="29">
        <f t="shared" si="82"/>
        <v>-12560.769949146652</v>
      </c>
      <c r="P234" s="29">
        <f t="shared" si="83"/>
        <v>-119336.14327395162</v>
      </c>
      <c r="Q234" s="29">
        <f t="shared" si="84"/>
        <v>-20320.872910119204</v>
      </c>
      <c r="R234" s="29">
        <f t="shared" si="85"/>
        <v>-1655076.378509918</v>
      </c>
      <c r="S234" s="29">
        <f t="shared" si="86"/>
        <v>46447473.415174834</v>
      </c>
      <c r="T234" s="29">
        <f t="shared" si="87"/>
        <v>459688.48847018491</v>
      </c>
      <c r="U234" s="3"/>
    </row>
    <row r="235" spans="1:21">
      <c r="A235" s="25"/>
      <c r="B235" s="25">
        <v>1965</v>
      </c>
      <c r="C235" s="29">
        <f t="shared" si="70"/>
        <v>35756996.119028732</v>
      </c>
      <c r="D235" s="29">
        <f t="shared" si="71"/>
        <v>59349.512625074938</v>
      </c>
      <c r="E235" s="29">
        <f t="shared" si="72"/>
        <v>-2676312.0269435123</v>
      </c>
      <c r="F235" s="29">
        <f t="shared" si="73"/>
        <v>-92465049.87113516</v>
      </c>
      <c r="G235" s="29">
        <f t="shared" si="74"/>
        <v>63549.311333651989</v>
      </c>
      <c r="H235" s="29">
        <f t="shared" si="75"/>
        <v>-2712796.4300518441</v>
      </c>
      <c r="I235" s="29">
        <f t="shared" si="76"/>
        <v>-89522.402294151965</v>
      </c>
      <c r="J235" s="29">
        <f t="shared" si="77"/>
        <v>-4508850.437952633</v>
      </c>
      <c r="K235" s="29">
        <f t="shared" si="78"/>
        <v>236006.59336132038</v>
      </c>
      <c r="L235" s="29">
        <f t="shared" si="79"/>
        <v>17665135.286842588</v>
      </c>
      <c r="M235" s="29">
        <f t="shared" si="80"/>
        <v>63628.163594523801</v>
      </c>
      <c r="N235" s="29">
        <f t="shared" si="81"/>
        <v>2060045.8288864184</v>
      </c>
      <c r="O235" s="29">
        <f t="shared" si="82"/>
        <v>-14354.217540454794</v>
      </c>
      <c r="P235" s="29">
        <f t="shared" si="83"/>
        <v>-137863.18987615421</v>
      </c>
      <c r="Q235" s="29">
        <f t="shared" si="84"/>
        <v>-27643.19567829564</v>
      </c>
      <c r="R235" s="29">
        <f t="shared" si="85"/>
        <v>-1867467.4549890228</v>
      </c>
      <c r="S235" s="29">
        <f t="shared" si="86"/>
        <v>28871992.431248691</v>
      </c>
      <c r="T235" s="29">
        <f t="shared" si="87"/>
        <v>534320.52301916701</v>
      </c>
      <c r="U235" s="3"/>
    </row>
    <row r="236" spans="1:21">
      <c r="A236" s="25"/>
      <c r="B236" s="25">
        <v>1966</v>
      </c>
      <c r="C236" s="29">
        <f t="shared" si="70"/>
        <v>-89689280.123871461</v>
      </c>
      <c r="D236" s="29">
        <f t="shared" si="71"/>
        <v>69549.218843863535</v>
      </c>
      <c r="E236" s="29">
        <f t="shared" si="72"/>
        <v>-2714344.8476606314</v>
      </c>
      <c r="F236" s="29">
        <f t="shared" si="73"/>
        <v>2622535.1528636655</v>
      </c>
      <c r="G236" s="29">
        <f t="shared" si="74"/>
        <v>74459.149170521152</v>
      </c>
      <c r="H236" s="29">
        <f t="shared" si="75"/>
        <v>-2749046.9861092614</v>
      </c>
      <c r="I236" s="29">
        <f t="shared" si="76"/>
        <v>-104761.98808237558</v>
      </c>
      <c r="J236" s="29">
        <f t="shared" si="77"/>
        <v>-4516456.073090489</v>
      </c>
      <c r="K236" s="29">
        <f t="shared" si="78"/>
        <v>297936.90847629268</v>
      </c>
      <c r="L236" s="29">
        <f t="shared" si="79"/>
        <v>17644179.512188215</v>
      </c>
      <c r="M236" s="29">
        <f t="shared" si="80"/>
        <v>76783.271917482212</v>
      </c>
      <c r="N236" s="29">
        <f t="shared" si="81"/>
        <v>2160711.7947910912</v>
      </c>
      <c r="O236" s="29">
        <f t="shared" si="82"/>
        <v>-14505.396686786265</v>
      </c>
      <c r="P236" s="29">
        <f t="shared" si="83"/>
        <v>-140856.00433176907</v>
      </c>
      <c r="Q236" s="29">
        <f t="shared" si="84"/>
        <v>-32310.637764414063</v>
      </c>
      <c r="R236" s="29">
        <f t="shared" si="85"/>
        <v>-1861876.7204656436</v>
      </c>
      <c r="S236" s="29">
        <f t="shared" si="86"/>
        <v>26085439.33574691</v>
      </c>
      <c r="T236" s="29">
        <f t="shared" si="87"/>
        <v>549524.41309074522</v>
      </c>
      <c r="U236" s="3"/>
    </row>
    <row r="237" spans="1:21">
      <c r="A237" s="25"/>
      <c r="B237" s="25">
        <v>1967</v>
      </c>
      <c r="C237" s="29">
        <f t="shared" si="70"/>
        <v>-7123665.4682446299</v>
      </c>
      <c r="D237" s="29">
        <f t="shared" si="71"/>
        <v>87951.73821065361</v>
      </c>
      <c r="E237" s="29">
        <f t="shared" si="72"/>
        <v>-3034238.6086681853</v>
      </c>
      <c r="F237" s="29">
        <f t="shared" si="73"/>
        <v>136199726.57292026</v>
      </c>
      <c r="G237" s="29">
        <f t="shared" si="74"/>
        <v>94146.793750088706</v>
      </c>
      <c r="H237" s="29">
        <f t="shared" si="75"/>
        <v>-3070419.9925785926</v>
      </c>
      <c r="I237" s="29">
        <f t="shared" si="76"/>
        <v>-132339.76016293914</v>
      </c>
      <c r="J237" s="29">
        <f t="shared" si="77"/>
        <v>-4984660.3760887273</v>
      </c>
      <c r="K237" s="29">
        <f t="shared" si="78"/>
        <v>404281.77441466146</v>
      </c>
      <c r="L237" s="29">
        <f t="shared" si="79"/>
        <v>19417628.166716199</v>
      </c>
      <c r="M237" s="29">
        <f t="shared" si="80"/>
        <v>100036.46621537619</v>
      </c>
      <c r="N237" s="29">
        <f t="shared" si="81"/>
        <v>2496603.4308718746</v>
      </c>
      <c r="O237" s="29">
        <f t="shared" si="82"/>
        <v>-16154.803805795596</v>
      </c>
      <c r="P237" s="29">
        <f t="shared" si="83"/>
        <v>-158631.66887967449</v>
      </c>
      <c r="Q237" s="29">
        <f t="shared" si="84"/>
        <v>-40770.36342859509</v>
      </c>
      <c r="R237" s="29">
        <f t="shared" si="85"/>
        <v>-2044848.1080880247</v>
      </c>
      <c r="S237" s="29">
        <f t="shared" si="86"/>
        <v>45244571.788510174</v>
      </c>
      <c r="T237" s="29">
        <f t="shared" si="87"/>
        <v>622868.62669776729</v>
      </c>
      <c r="U237" s="3"/>
    </row>
    <row r="238" spans="1:21">
      <c r="A238" s="25"/>
      <c r="B238" s="25">
        <v>1968</v>
      </c>
      <c r="C238" s="29">
        <f t="shared" si="70"/>
        <v>-1349038.5948281996</v>
      </c>
      <c r="D238" s="29">
        <f t="shared" si="71"/>
        <v>108526.7904886844</v>
      </c>
      <c r="E238" s="29">
        <f t="shared" si="72"/>
        <v>-3363523.5766333966</v>
      </c>
      <c r="F238" s="29">
        <f t="shared" si="73"/>
        <v>-42526427.058042519</v>
      </c>
      <c r="G238" s="29">
        <f t="shared" si="74"/>
        <v>116154.99297822367</v>
      </c>
      <c r="H238" s="29">
        <f t="shared" si="75"/>
        <v>-3400702.0380687914</v>
      </c>
      <c r="I238" s="29">
        <f t="shared" si="76"/>
        <v>-163184.46201311323</v>
      </c>
      <c r="J238" s="29">
        <f t="shared" si="77"/>
        <v>-5453740.6080036173</v>
      </c>
      <c r="K238" s="29">
        <f t="shared" si="78"/>
        <v>532617.60066383344</v>
      </c>
      <c r="L238" s="29">
        <f t="shared" si="79"/>
        <v>21150951.534490664</v>
      </c>
      <c r="M238" s="29">
        <f t="shared" si="80"/>
        <v>127141.35263174299</v>
      </c>
      <c r="N238" s="29">
        <f t="shared" si="81"/>
        <v>2857283.3759326222</v>
      </c>
      <c r="O238" s="29">
        <f t="shared" si="82"/>
        <v>-17837.802078110792</v>
      </c>
      <c r="P238" s="29">
        <f t="shared" si="83"/>
        <v>-177149.18398453959</v>
      </c>
      <c r="Q238" s="29">
        <f t="shared" si="84"/>
        <v>-50220.920282569197</v>
      </c>
      <c r="R238" s="29">
        <f t="shared" si="85"/>
        <v>-2225878.4145985437</v>
      </c>
      <c r="S238" s="29">
        <f t="shared" si="86"/>
        <v>60341596.401949003</v>
      </c>
      <c r="T238" s="29">
        <f t="shared" si="87"/>
        <v>699660.21700676845</v>
      </c>
      <c r="U238" s="3"/>
    </row>
    <row r="239" spans="1:21">
      <c r="A239" s="25"/>
      <c r="B239" s="25">
        <v>1969</v>
      </c>
      <c r="C239" s="29">
        <f t="shared" si="70"/>
        <v>114816891.73302698</v>
      </c>
      <c r="D239" s="29">
        <f t="shared" si="71"/>
        <v>124123.13888664516</v>
      </c>
      <c r="E239" s="29">
        <f t="shared" si="72"/>
        <v>-3500353.7779625137</v>
      </c>
      <c r="F239" s="29">
        <f t="shared" si="73"/>
        <v>-10318511.738819279</v>
      </c>
      <c r="G239" s="29">
        <f t="shared" si="74"/>
        <v>132830.21502271306</v>
      </c>
      <c r="H239" s="29">
        <f t="shared" si="75"/>
        <v>-3535946.0338943088</v>
      </c>
      <c r="I239" s="29">
        <f t="shared" si="76"/>
        <v>-186565.75506173851</v>
      </c>
      <c r="J239" s="29">
        <f t="shared" si="77"/>
        <v>-5599562.7709348416</v>
      </c>
      <c r="K239" s="29">
        <f t="shared" si="78"/>
        <v>648766.11253961583</v>
      </c>
      <c r="L239" s="29">
        <f t="shared" si="79"/>
        <v>21632819.282229617</v>
      </c>
      <c r="M239" s="29">
        <f t="shared" si="80"/>
        <v>149874.81971102566</v>
      </c>
      <c r="N239" s="29">
        <f t="shared" si="81"/>
        <v>3069227.191431406</v>
      </c>
      <c r="O239" s="29">
        <f t="shared" si="82"/>
        <v>-18489.906663863359</v>
      </c>
      <c r="P239" s="29">
        <f t="shared" si="83"/>
        <v>-185742.39063703563</v>
      </c>
      <c r="Q239" s="29">
        <f t="shared" si="84"/>
        <v>-57361.259227714079</v>
      </c>
      <c r="R239" s="29">
        <f t="shared" si="85"/>
        <v>-2273168.7857611286</v>
      </c>
      <c r="S239" s="29">
        <f t="shared" si="86"/>
        <v>32845664.306492645</v>
      </c>
      <c r="T239" s="29">
        <f t="shared" si="87"/>
        <v>737910.01396079792</v>
      </c>
      <c r="U239" s="3"/>
    </row>
    <row r="240" spans="1:21">
      <c r="A240" s="25"/>
      <c r="B240" s="25">
        <v>1970</v>
      </c>
      <c r="C240" s="29">
        <f t="shared" si="70"/>
        <v>-18374039.653659727</v>
      </c>
      <c r="D240" s="29">
        <f t="shared" si="71"/>
        <v>140029.90956658527</v>
      </c>
      <c r="E240" s="29">
        <f t="shared" si="72"/>
        <v>-3630656.4513737033</v>
      </c>
      <c r="F240" s="29">
        <f t="shared" si="73"/>
        <v>-73427429.29407917</v>
      </c>
      <c r="G240" s="29">
        <f t="shared" si="74"/>
        <v>149834.6957790489</v>
      </c>
      <c r="H240" s="29">
        <f t="shared" si="75"/>
        <v>-3664311.0361335319</v>
      </c>
      <c r="I240" s="29">
        <f t="shared" si="76"/>
        <v>-210471.82706934088</v>
      </c>
      <c r="J240" s="29">
        <f t="shared" si="77"/>
        <v>-5727947.0439505586</v>
      </c>
      <c r="K240" s="29">
        <f t="shared" si="78"/>
        <v>777243.86356611352</v>
      </c>
      <c r="L240" s="29">
        <f t="shared" si="79"/>
        <v>22039039.093657833</v>
      </c>
      <c r="M240" s="29">
        <f t="shared" si="80"/>
        <v>174329.6852602289</v>
      </c>
      <c r="N240" s="29">
        <f t="shared" si="81"/>
        <v>3284216.0354973106</v>
      </c>
      <c r="O240" s="29">
        <f t="shared" si="82"/>
        <v>-19100.14892693545</v>
      </c>
      <c r="P240" s="29">
        <f t="shared" si="83"/>
        <v>-194116.40659503185</v>
      </c>
      <c r="Q240" s="29">
        <f t="shared" si="84"/>
        <v>-64654.453626973453</v>
      </c>
      <c r="R240" s="29">
        <f t="shared" si="85"/>
        <v>-2312240.265932899</v>
      </c>
      <c r="S240" s="29">
        <f t="shared" si="86"/>
        <v>91509916.946867019</v>
      </c>
      <c r="T240" s="29">
        <f t="shared" si="87"/>
        <v>775554.91598219902</v>
      </c>
      <c r="U240" s="3"/>
    </row>
    <row r="241" spans="1:21">
      <c r="A241" s="25"/>
      <c r="B241" s="25">
        <v>1971</v>
      </c>
      <c r="C241" s="29">
        <f t="shared" si="70"/>
        <v>56975292.267233804</v>
      </c>
      <c r="D241" s="29">
        <f t="shared" si="71"/>
        <v>150869.36293304942</v>
      </c>
      <c r="E241" s="29">
        <f t="shared" si="72"/>
        <v>-3627467.3203914789</v>
      </c>
      <c r="F241" s="29">
        <f t="shared" si="73"/>
        <v>-136636174.4302443</v>
      </c>
      <c r="G241" s="29">
        <f t="shared" si="74"/>
        <v>161415.34846986097</v>
      </c>
      <c r="H241" s="29">
        <f t="shared" si="75"/>
        <v>-3657783.817904768</v>
      </c>
      <c r="I241" s="29">
        <f t="shared" si="76"/>
        <v>-226847.16539488971</v>
      </c>
      <c r="J241" s="29">
        <f t="shared" si="77"/>
        <v>-5641731.2878891909</v>
      </c>
      <c r="K241" s="29">
        <f t="shared" si="78"/>
        <v>886726.28404079843</v>
      </c>
      <c r="L241" s="29">
        <f t="shared" si="79"/>
        <v>21608433.983413193</v>
      </c>
      <c r="M241" s="29">
        <f t="shared" si="80"/>
        <v>193690.26505692065</v>
      </c>
      <c r="N241" s="29">
        <f t="shared" si="81"/>
        <v>3382955.5486487313</v>
      </c>
      <c r="O241" s="29">
        <f t="shared" si="82"/>
        <v>-19003.036873605433</v>
      </c>
      <c r="P241" s="29">
        <f t="shared" si="83"/>
        <v>-195420.54674542963</v>
      </c>
      <c r="Q241" s="29">
        <f t="shared" si="84"/>
        <v>-69630.054778289807</v>
      </c>
      <c r="R241" s="29">
        <f t="shared" si="85"/>
        <v>-2264024.081761736</v>
      </c>
      <c r="S241" s="29">
        <f t="shared" si="86"/>
        <v>44097668.055495173</v>
      </c>
      <c r="T241" s="29">
        <f t="shared" si="87"/>
        <v>784969.83170842123</v>
      </c>
      <c r="U241" s="3"/>
    </row>
    <row r="242" spans="1:21">
      <c r="A242" s="25"/>
      <c r="B242" s="25">
        <v>1972</v>
      </c>
      <c r="C242" s="29">
        <f t="shared" si="70"/>
        <v>170010368.43786108</v>
      </c>
      <c r="D242" s="29">
        <f t="shared" si="71"/>
        <v>142364.99777542255</v>
      </c>
      <c r="E242" s="29">
        <f t="shared" si="72"/>
        <v>-3197369.7417669189</v>
      </c>
      <c r="F242" s="29">
        <f t="shared" si="73"/>
        <v>-426904700.58193731</v>
      </c>
      <c r="G242" s="29">
        <f t="shared" si="74"/>
        <v>152301.53327917054</v>
      </c>
      <c r="H242" s="29">
        <f t="shared" si="75"/>
        <v>-3221131.1597874383</v>
      </c>
      <c r="I242" s="29">
        <f t="shared" si="76"/>
        <v>-214223.04854396684</v>
      </c>
      <c r="J242" s="29">
        <f t="shared" si="77"/>
        <v>-4900169.0606484804</v>
      </c>
      <c r="K242" s="29">
        <f t="shared" si="78"/>
        <v>883516.24794586899</v>
      </c>
      <c r="L242" s="29">
        <f t="shared" si="79"/>
        <v>18669218.629994106</v>
      </c>
      <c r="M242" s="29">
        <f t="shared" si="80"/>
        <v>188488.73122179968</v>
      </c>
      <c r="N242" s="29">
        <f t="shared" si="81"/>
        <v>3071834.9959454332</v>
      </c>
      <c r="O242" s="29">
        <f t="shared" si="82"/>
        <v>-16676.561002339178</v>
      </c>
      <c r="P242" s="29">
        <f t="shared" si="83"/>
        <v>-173560.11015844689</v>
      </c>
      <c r="Q242" s="29">
        <f t="shared" si="84"/>
        <v>-65710.230838244272</v>
      </c>
      <c r="R242" s="29">
        <f t="shared" si="85"/>
        <v>-1954263.5437950904</v>
      </c>
      <c r="S242" s="29">
        <f t="shared" si="86"/>
        <v>71163930.795745641</v>
      </c>
      <c r="T242" s="29">
        <f t="shared" si="87"/>
        <v>700656.25774545223</v>
      </c>
      <c r="U242" s="3"/>
    </row>
    <row r="243" spans="1:21">
      <c r="A243" s="25"/>
      <c r="B243" s="25">
        <v>1973</v>
      </c>
      <c r="C243" s="29">
        <f t="shared" si="70"/>
        <v>197208367.28220466</v>
      </c>
      <c r="D243" s="29">
        <f t="shared" si="71"/>
        <v>132674.00805452585</v>
      </c>
      <c r="E243" s="29">
        <f t="shared" si="72"/>
        <v>-2800650.351904789</v>
      </c>
      <c r="F243" s="29">
        <f t="shared" si="73"/>
        <v>-164790150.056759</v>
      </c>
      <c r="G243" s="29">
        <f t="shared" si="74"/>
        <v>141921.79421895361</v>
      </c>
      <c r="H243" s="29">
        <f t="shared" si="75"/>
        <v>-2818826.7477700938</v>
      </c>
      <c r="I243" s="29">
        <f t="shared" si="76"/>
        <v>-199869.18843564412</v>
      </c>
      <c r="J243" s="29">
        <f t="shared" si="77"/>
        <v>-4227455.4635005509</v>
      </c>
      <c r="K243" s="29">
        <f t="shared" si="78"/>
        <v>869031.02925721486</v>
      </c>
      <c r="L243" s="29">
        <f t="shared" si="79"/>
        <v>16045018.790044826</v>
      </c>
      <c r="M243" s="29">
        <f t="shared" si="80"/>
        <v>181389.32913486438</v>
      </c>
      <c r="N243" s="29">
        <f t="shared" si="81"/>
        <v>2773332.9562137141</v>
      </c>
      <c r="O243" s="29">
        <f t="shared" si="82"/>
        <v>-14544.307801649147</v>
      </c>
      <c r="P243" s="29">
        <f t="shared" si="83"/>
        <v>-153217.78752912107</v>
      </c>
      <c r="Q243" s="29">
        <f t="shared" si="84"/>
        <v>-61271.238343802062</v>
      </c>
      <c r="R243" s="29">
        <f t="shared" si="85"/>
        <v>-1674963.4500642258</v>
      </c>
      <c r="S243" s="29">
        <f t="shared" si="86"/>
        <v>82058058.695027441</v>
      </c>
      <c r="T243" s="29">
        <f t="shared" si="87"/>
        <v>621884.79099522263</v>
      </c>
      <c r="U243" s="3"/>
    </row>
    <row r="244" spans="1:21">
      <c r="A244" s="25"/>
      <c r="B244" s="25">
        <v>1974</v>
      </c>
      <c r="C244" s="29">
        <f t="shared" si="70"/>
        <v>-14055541.43517017</v>
      </c>
      <c r="D244" s="29">
        <f t="shared" si="71"/>
        <v>135129.24363584231</v>
      </c>
      <c r="E244" s="29">
        <f t="shared" si="72"/>
        <v>-2695528.0355520039</v>
      </c>
      <c r="F244" s="29">
        <f t="shared" si="73"/>
        <v>-50347780.17938447</v>
      </c>
      <c r="G244" s="29">
        <f t="shared" si="74"/>
        <v>144537.62240718518</v>
      </c>
      <c r="H244" s="29">
        <f t="shared" si="75"/>
        <v>-2710446.2904337342</v>
      </c>
      <c r="I244" s="29">
        <f t="shared" si="76"/>
        <v>-203889.82556722863</v>
      </c>
      <c r="J244" s="29">
        <f t="shared" si="77"/>
        <v>-4005566.0735257007</v>
      </c>
      <c r="K244" s="29">
        <f t="shared" si="78"/>
        <v>931641.08158028394</v>
      </c>
      <c r="L244" s="29">
        <f t="shared" si="79"/>
        <v>15128770.508737916</v>
      </c>
      <c r="M244" s="29">
        <f t="shared" si="80"/>
        <v>190751.5268852372</v>
      </c>
      <c r="N244" s="29">
        <f t="shared" si="81"/>
        <v>2748790.8287030668</v>
      </c>
      <c r="O244" s="29">
        <f t="shared" si="82"/>
        <v>-13935.047180042842</v>
      </c>
      <c r="P244" s="29">
        <f t="shared" si="83"/>
        <v>-148619.52995220636</v>
      </c>
      <c r="Q244" s="29">
        <f t="shared" si="84"/>
        <v>-62474.596809295574</v>
      </c>
      <c r="R244" s="29">
        <f t="shared" si="85"/>
        <v>-1576131.3933707334</v>
      </c>
      <c r="S244" s="29">
        <f t="shared" si="86"/>
        <v>-23619543.05082896</v>
      </c>
      <c r="T244" s="29">
        <f t="shared" si="87"/>
        <v>606207.55341564445</v>
      </c>
      <c r="U244" s="3"/>
    </row>
    <row r="245" spans="1:21">
      <c r="A245" s="25"/>
      <c r="B245" s="25">
        <v>1975</v>
      </c>
      <c r="C245" s="29">
        <f t="shared" si="70"/>
        <v>-283552017.36588424</v>
      </c>
      <c r="D245" s="29">
        <f t="shared" si="71"/>
        <v>155412.2483070149</v>
      </c>
      <c r="E245" s="29">
        <f t="shared" si="72"/>
        <v>-2943413.2727104067</v>
      </c>
      <c r="F245" s="29">
        <f t="shared" si="73"/>
        <v>271918764.62971818</v>
      </c>
      <c r="G245" s="29">
        <f t="shared" si="74"/>
        <v>166223.1902088497</v>
      </c>
      <c r="H245" s="29">
        <f t="shared" si="75"/>
        <v>-2956847.3382512811</v>
      </c>
      <c r="I245" s="29">
        <f t="shared" si="76"/>
        <v>-234969.10757434729</v>
      </c>
      <c r="J245" s="29">
        <f t="shared" si="77"/>
        <v>-4303823.6173607754</v>
      </c>
      <c r="K245" s="29">
        <f t="shared" si="78"/>
        <v>1126972.6432475485</v>
      </c>
      <c r="L245" s="29">
        <f t="shared" si="79"/>
        <v>16188067.279793473</v>
      </c>
      <c r="M245" s="29">
        <f t="shared" si="80"/>
        <v>226743.34537890399</v>
      </c>
      <c r="N245" s="29">
        <f t="shared" si="81"/>
        <v>3091850.1550029786</v>
      </c>
      <c r="O245" s="29">
        <f t="shared" si="82"/>
        <v>-15147.624042524538</v>
      </c>
      <c r="P245" s="29">
        <f t="shared" si="83"/>
        <v>-163585.2171814527</v>
      </c>
      <c r="Q245" s="29">
        <f t="shared" si="84"/>
        <v>-71972.924961818891</v>
      </c>
      <c r="R245" s="29">
        <f t="shared" si="85"/>
        <v>-1681189.848500886</v>
      </c>
      <c r="S245" s="29">
        <f t="shared" si="86"/>
        <v>-4182266.0331695136</v>
      </c>
      <c r="T245" s="29">
        <f t="shared" si="87"/>
        <v>670695.85138633009</v>
      </c>
      <c r="U245" s="3"/>
    </row>
    <row r="246" spans="1:21">
      <c r="A246" s="25"/>
      <c r="B246" s="25">
        <v>1976</v>
      </c>
      <c r="C246" s="29">
        <f t="shared" si="70"/>
        <v>-143581955.43967679</v>
      </c>
      <c r="D246" s="29">
        <f t="shared" si="71"/>
        <v>187922.55337800848</v>
      </c>
      <c r="E246" s="29">
        <f t="shared" si="72"/>
        <v>-3393372.0837252811</v>
      </c>
      <c r="F246" s="29">
        <f t="shared" si="73"/>
        <v>85657667.31270881</v>
      </c>
      <c r="G246" s="29">
        <f t="shared" si="74"/>
        <v>200986.45815340348</v>
      </c>
      <c r="H246" s="29">
        <f t="shared" si="75"/>
        <v>-3405513.7129309317</v>
      </c>
      <c r="I246" s="29">
        <f t="shared" si="76"/>
        <v>-284828.57148226735</v>
      </c>
      <c r="J246" s="29">
        <f t="shared" si="77"/>
        <v>-4879642.9911210304</v>
      </c>
      <c r="K246" s="29">
        <f t="shared" si="78"/>
        <v>1428743.067399387</v>
      </c>
      <c r="L246" s="29">
        <f t="shared" si="79"/>
        <v>18243935.42321676</v>
      </c>
      <c r="M246" s="29">
        <f t="shared" si="80"/>
        <v>283183.73397286184</v>
      </c>
      <c r="N246" s="29">
        <f t="shared" si="81"/>
        <v>3666594.1050945111</v>
      </c>
      <c r="O246" s="29">
        <f t="shared" si="82"/>
        <v>-17378.649265617096</v>
      </c>
      <c r="P246" s="29">
        <f t="shared" si="83"/>
        <v>-190077.50321417005</v>
      </c>
      <c r="Q246" s="29">
        <f t="shared" si="84"/>
        <v>-87227.058427466705</v>
      </c>
      <c r="R246" s="29">
        <f t="shared" si="85"/>
        <v>-1891484.2716842205</v>
      </c>
      <c r="S246" s="29">
        <f t="shared" si="86"/>
        <v>15711643.769271102</v>
      </c>
      <c r="T246" s="29">
        <f t="shared" si="87"/>
        <v>782730.04644477321</v>
      </c>
      <c r="U246" s="3"/>
    </row>
    <row r="247" spans="1:21">
      <c r="A247" s="25"/>
      <c r="B247" s="25">
        <v>1977</v>
      </c>
      <c r="C247" s="29">
        <f t="shared" si="70"/>
        <v>-42601136.041064523</v>
      </c>
      <c r="D247" s="29">
        <f t="shared" si="71"/>
        <v>178277.9913982166</v>
      </c>
      <c r="E247" s="29">
        <f t="shared" si="72"/>
        <v>-3080760.5692047495</v>
      </c>
      <c r="F247" s="29">
        <f t="shared" si="73"/>
        <v>-436417359.76649678</v>
      </c>
      <c r="G247" s="29">
        <f t="shared" si="74"/>
        <v>190666.26926439832</v>
      </c>
      <c r="H247" s="29">
        <f t="shared" si="75"/>
        <v>-3088692.4545210162</v>
      </c>
      <c r="I247" s="29">
        <f t="shared" si="76"/>
        <v>-271006.91830774851</v>
      </c>
      <c r="J247" s="29">
        <f t="shared" si="77"/>
        <v>-4354276.4927708013</v>
      </c>
      <c r="K247" s="29">
        <f t="shared" si="78"/>
        <v>1417812.2716614415</v>
      </c>
      <c r="L247" s="29">
        <f t="shared" si="79"/>
        <v>16163954.899618328</v>
      </c>
      <c r="M247" s="29">
        <f t="shared" si="80"/>
        <v>277402.02664789237</v>
      </c>
      <c r="N247" s="29">
        <f t="shared" si="81"/>
        <v>3420811.0819769921</v>
      </c>
      <c r="O247" s="29">
        <f t="shared" si="82"/>
        <v>-15697.360940570443</v>
      </c>
      <c r="P247" s="29">
        <f t="shared" si="83"/>
        <v>-173916.96507761354</v>
      </c>
      <c r="Q247" s="29">
        <f t="shared" si="84"/>
        <v>-82987.962595109435</v>
      </c>
      <c r="R247" s="29">
        <f t="shared" si="85"/>
        <v>-1674096.2686949398</v>
      </c>
      <c r="S247" s="29">
        <f t="shared" si="86"/>
        <v>-1302376.5062821624</v>
      </c>
      <c r="T247" s="29">
        <f t="shared" si="87"/>
        <v>718943.26290099067</v>
      </c>
      <c r="U247" s="3"/>
    </row>
    <row r="248" spans="1:21">
      <c r="A248" s="25"/>
      <c r="B248" s="25">
        <v>1978</v>
      </c>
      <c r="C248" s="29">
        <f t="shared" si="70"/>
        <v>135666272.70682067</v>
      </c>
      <c r="D248" s="29">
        <f t="shared" si="71"/>
        <v>157452.09868651498</v>
      </c>
      <c r="E248" s="29">
        <f t="shared" si="72"/>
        <v>-2612614.9243601854</v>
      </c>
      <c r="F248" s="29">
        <f t="shared" si="73"/>
        <v>-170241232.45892107</v>
      </c>
      <c r="G248" s="29">
        <f t="shared" si="74"/>
        <v>168392.18506877153</v>
      </c>
      <c r="H248" s="29">
        <f t="shared" si="75"/>
        <v>-2616684.6544072805</v>
      </c>
      <c r="I248" s="29">
        <f t="shared" si="76"/>
        <v>-240183.20905653969</v>
      </c>
      <c r="J248" s="29">
        <f t="shared" si="77"/>
        <v>-3627398.4887218322</v>
      </c>
      <c r="K248" s="29">
        <f t="shared" si="78"/>
        <v>1311079.9865734056</v>
      </c>
      <c r="L248" s="29">
        <f t="shared" si="79"/>
        <v>13395711.692610327</v>
      </c>
      <c r="M248" s="29">
        <f t="shared" si="80"/>
        <v>253475.32767825748</v>
      </c>
      <c r="N248" s="29">
        <f t="shared" si="81"/>
        <v>2984967.8630125765</v>
      </c>
      <c r="O248" s="29">
        <f t="shared" si="82"/>
        <v>-13246.344253387117</v>
      </c>
      <c r="P248" s="29">
        <f t="shared" si="83"/>
        <v>-148696.19772327397</v>
      </c>
      <c r="Q248" s="29">
        <f t="shared" si="84"/>
        <v>-73555.396598407548</v>
      </c>
      <c r="R248" s="29">
        <f t="shared" si="85"/>
        <v>-1382600.8684033898</v>
      </c>
      <c r="S248" s="29">
        <f t="shared" si="86"/>
        <v>94623840.467042297</v>
      </c>
      <c r="T248" s="29">
        <f t="shared" si="87"/>
        <v>617526.53696463373</v>
      </c>
      <c r="U248" s="3"/>
    </row>
    <row r="249" spans="1:21">
      <c r="A249" s="25"/>
      <c r="B249" s="25">
        <v>1979</v>
      </c>
      <c r="C249" s="29">
        <f t="shared" si="70"/>
        <v>212569209.04978627</v>
      </c>
      <c r="D249" s="29">
        <f t="shared" si="71"/>
        <v>154395.31774892443</v>
      </c>
      <c r="E249" s="29">
        <f t="shared" si="72"/>
        <v>-2467461.7926826174</v>
      </c>
      <c r="F249" s="29">
        <f t="shared" si="73"/>
        <v>-144030135.69825548</v>
      </c>
      <c r="G249" s="29">
        <f t="shared" si="74"/>
        <v>165125.03947600088</v>
      </c>
      <c r="H249" s="29">
        <f t="shared" si="75"/>
        <v>-2468752.0117601617</v>
      </c>
      <c r="I249" s="29">
        <f t="shared" si="76"/>
        <v>-236460.56896536317</v>
      </c>
      <c r="J249" s="29">
        <f t="shared" si="77"/>
        <v>-3363208.1150140637</v>
      </c>
      <c r="K249" s="29">
        <f t="shared" si="78"/>
        <v>1343082.8813338215</v>
      </c>
      <c r="L249" s="29">
        <f t="shared" si="79"/>
        <v>12338997.102084186</v>
      </c>
      <c r="M249" s="29">
        <f t="shared" si="80"/>
        <v>257065.31899724848</v>
      </c>
      <c r="N249" s="29">
        <f t="shared" si="81"/>
        <v>2897755.3596971817</v>
      </c>
      <c r="O249" s="29">
        <f t="shared" si="82"/>
        <v>-12445.286453959319</v>
      </c>
      <c r="P249" s="29">
        <f t="shared" si="83"/>
        <v>-141575.38464331615</v>
      </c>
      <c r="Q249" s="29">
        <f t="shared" si="84"/>
        <v>-72432.629641933323</v>
      </c>
      <c r="R249" s="29">
        <f t="shared" si="85"/>
        <v>-1270139.4580629254</v>
      </c>
      <c r="S249" s="29">
        <f t="shared" si="86"/>
        <v>43601676.061189651</v>
      </c>
      <c r="T249" s="29">
        <f t="shared" si="87"/>
        <v>590333.63442546525</v>
      </c>
      <c r="U249" s="3"/>
    </row>
    <row r="250" spans="1:21">
      <c r="A250" s="25"/>
      <c r="B250" s="25">
        <v>1980</v>
      </c>
      <c r="C250" s="29">
        <f t="shared" si="70"/>
        <v>-21728762.739022661</v>
      </c>
      <c r="D250" s="29">
        <f t="shared" si="71"/>
        <v>144498.00625545019</v>
      </c>
      <c r="E250" s="29">
        <f t="shared" si="72"/>
        <v>-2230356.1030937391</v>
      </c>
      <c r="F250" s="29">
        <f t="shared" si="73"/>
        <v>-146551420.80627662</v>
      </c>
      <c r="G250" s="29">
        <f t="shared" si="74"/>
        <v>154545.00392843285</v>
      </c>
      <c r="H250" s="29">
        <f t="shared" si="75"/>
        <v>-2229175.2161964313</v>
      </c>
      <c r="I250" s="29">
        <f t="shared" si="76"/>
        <v>-222305.44624012039</v>
      </c>
      <c r="J250" s="29">
        <f t="shared" si="77"/>
        <v>-2982437.0410590898</v>
      </c>
      <c r="K250" s="29">
        <f t="shared" si="78"/>
        <v>1311464.8672873816</v>
      </c>
      <c r="L250" s="29">
        <f t="shared" si="79"/>
        <v>10864718.743872527</v>
      </c>
      <c r="M250" s="29">
        <f t="shared" si="80"/>
        <v>248883.37517826763</v>
      </c>
      <c r="N250" s="29">
        <f t="shared" si="81"/>
        <v>2691214.1803292865</v>
      </c>
      <c r="O250" s="29">
        <f t="shared" si="82"/>
        <v>-11188.93462386916</v>
      </c>
      <c r="P250" s="29">
        <f t="shared" si="83"/>
        <v>-129016.07425336767</v>
      </c>
      <c r="Q250" s="29">
        <f t="shared" si="84"/>
        <v>-68124.121338437631</v>
      </c>
      <c r="R250" s="29">
        <f t="shared" si="85"/>
        <v>-1115325.7038380653</v>
      </c>
      <c r="S250" s="29">
        <f t="shared" si="86"/>
        <v>-15868541.911644895</v>
      </c>
      <c r="T250" s="29">
        <f t="shared" si="87"/>
        <v>540017.00662053342</v>
      </c>
      <c r="U250" s="3"/>
    </row>
    <row r="251" spans="1:21">
      <c r="A251" s="25"/>
      <c r="B251" s="25">
        <v>1981</v>
      </c>
      <c r="C251" s="29">
        <f t="shared" si="70"/>
        <v>40269371.903718144</v>
      </c>
      <c r="D251" s="29">
        <f t="shared" si="71"/>
        <v>137801.46543180966</v>
      </c>
      <c r="E251" s="29">
        <f t="shared" si="72"/>
        <v>-2059537.4626903941</v>
      </c>
      <c r="F251" s="29">
        <f t="shared" si="73"/>
        <v>-27915198.993667312</v>
      </c>
      <c r="G251" s="29">
        <f t="shared" si="74"/>
        <v>147391.36667421262</v>
      </c>
      <c r="H251" s="29">
        <f t="shared" si="75"/>
        <v>-2056247.9991121648</v>
      </c>
      <c r="I251" s="29">
        <f t="shared" si="76"/>
        <v>-213091.70856429794</v>
      </c>
      <c r="J251" s="29">
        <f t="shared" si="77"/>
        <v>-2700045.0423833109</v>
      </c>
      <c r="K251" s="29">
        <f t="shared" si="78"/>
        <v>1304330.8691839883</v>
      </c>
      <c r="L251" s="29">
        <f t="shared" si="79"/>
        <v>9768042.3900276646</v>
      </c>
      <c r="M251" s="29">
        <f t="shared" si="80"/>
        <v>245744.95656153056</v>
      </c>
      <c r="N251" s="29">
        <f t="shared" si="81"/>
        <v>2553861.3550889799</v>
      </c>
      <c r="O251" s="29">
        <f t="shared" si="82"/>
        <v>-10275.826749600095</v>
      </c>
      <c r="P251" s="29">
        <f t="shared" si="83"/>
        <v>-120126.85956553437</v>
      </c>
      <c r="Q251" s="29">
        <f t="shared" si="84"/>
        <v>-65339.416442362417</v>
      </c>
      <c r="R251" s="29">
        <f t="shared" si="85"/>
        <v>-999196.70271625358</v>
      </c>
      <c r="S251" s="29">
        <f t="shared" si="86"/>
        <v>-3852610.2177274851</v>
      </c>
      <c r="T251" s="29">
        <f t="shared" si="87"/>
        <v>504788.21060938737</v>
      </c>
      <c r="U251" s="3"/>
    </row>
    <row r="252" spans="1:21">
      <c r="A252" s="25"/>
      <c r="B252" s="25">
        <v>1982</v>
      </c>
      <c r="C252" s="29">
        <f t="shared" ref="C252:C283" si="88">C109*L182</f>
        <v>149504503.49324003</v>
      </c>
      <c r="D252" s="29">
        <f t="shared" ref="D252:D283" si="89">O182*D109</f>
        <v>127843.08246748192</v>
      </c>
      <c r="E252" s="29">
        <f t="shared" ref="E252:E283" si="90">O182*E109</f>
        <v>-1854464.9016042841</v>
      </c>
      <c r="F252" s="29">
        <f t="shared" ref="F252:F283" si="91">F109*L182</f>
        <v>-193493832.09944826</v>
      </c>
      <c r="G252" s="29">
        <f t="shared" ref="G252:G283" si="92">P182*G109</f>
        <v>136750.69167354709</v>
      </c>
      <c r="H252" s="29">
        <f t="shared" ref="H252:H283" si="93">P182*H109</f>
        <v>-1849482.8037728851</v>
      </c>
      <c r="I252" s="29">
        <f t="shared" ref="I252:I283" si="94">Q182*I109</f>
        <v>-198813.85011194216</v>
      </c>
      <c r="J252" s="29">
        <f t="shared" ref="J252:J283" si="95">Q182*J109</f>
        <v>-2381642.6942506791</v>
      </c>
      <c r="K252" s="29">
        <f t="shared" ref="K252:K283" si="96">R182*K109</f>
        <v>1259506.0871707126</v>
      </c>
      <c r="L252" s="29">
        <f t="shared" ref="L252:L283" si="97">R182*L109</f>
        <v>8544629.2730728835</v>
      </c>
      <c r="M252" s="29">
        <f t="shared" ref="M252:M283" si="98">S182*M109</f>
        <v>235947.5915659678</v>
      </c>
      <c r="N252" s="29">
        <f t="shared" ref="N252:N283" si="99">S182*N109</f>
        <v>2360664.6342289224</v>
      </c>
      <c r="O252" s="29">
        <f t="shared" ref="O252:O283" si="100">T182*O109</f>
        <v>-9199.5491409330734</v>
      </c>
      <c r="P252" s="29">
        <f t="shared" ref="P252:P283" si="101">T182*P109</f>
        <v>-109057.90237620143</v>
      </c>
      <c r="Q252" s="29">
        <f t="shared" ref="Q252:Q283" si="102">U182*Q109</f>
        <v>-61007.605576715068</v>
      </c>
      <c r="R252" s="29">
        <f t="shared" ref="R252:R283" si="103">U182*R109</f>
        <v>-871518.27511733607</v>
      </c>
      <c r="S252" s="29">
        <f t="shared" ref="S252:S283" si="104">S109*L182</f>
        <v>2355504.4277746426</v>
      </c>
      <c r="T252" s="29">
        <f t="shared" ref="T252:T283" si="105">T109*L182</f>
        <v>459799.80723176937</v>
      </c>
      <c r="U252" s="3"/>
    </row>
    <row r="253" spans="1:21">
      <c r="A253" s="25"/>
      <c r="B253" s="25">
        <v>1983</v>
      </c>
      <c r="C253" s="29">
        <f t="shared" si="88"/>
        <v>-74584205.441767782</v>
      </c>
      <c r="D253" s="29">
        <f t="shared" si="89"/>
        <v>125206.08699507502</v>
      </c>
      <c r="E253" s="29">
        <f t="shared" si="90"/>
        <v>-1766608.7687502541</v>
      </c>
      <c r="F253" s="29">
        <f t="shared" si="91"/>
        <v>36312293.113915361</v>
      </c>
      <c r="G253" s="29">
        <f t="shared" si="92"/>
        <v>133944.99016992463</v>
      </c>
      <c r="H253" s="29">
        <f t="shared" si="93"/>
        <v>-1759918.9465948199</v>
      </c>
      <c r="I253" s="29">
        <f t="shared" si="94"/>
        <v>-195961.57166461725</v>
      </c>
      <c r="J253" s="29">
        <f t="shared" si="95"/>
        <v>-2221074.2129563587</v>
      </c>
      <c r="K253" s="29">
        <f t="shared" si="96"/>
        <v>1284746.1663256621</v>
      </c>
      <c r="L253" s="29">
        <f t="shared" si="97"/>
        <v>7909531.7228269083</v>
      </c>
      <c r="M253" s="29">
        <f t="shared" si="98"/>
        <v>239551.10140725016</v>
      </c>
      <c r="N253" s="29">
        <f t="shared" si="99"/>
        <v>2310995.6970986882</v>
      </c>
      <c r="O253" s="29">
        <f t="shared" si="100"/>
        <v>-8714.0472323196427</v>
      </c>
      <c r="P253" s="29">
        <f t="shared" si="101"/>
        <v>-104780.34541683449</v>
      </c>
      <c r="Q253" s="29">
        <f t="shared" si="102"/>
        <v>-60192.541709240599</v>
      </c>
      <c r="R253" s="29">
        <f t="shared" si="103"/>
        <v>-803062.13655975962</v>
      </c>
      <c r="S253" s="29">
        <f t="shared" si="104"/>
        <v>45110396.731434233</v>
      </c>
      <c r="T253" s="29">
        <f t="shared" si="105"/>
        <v>443487.47154348355</v>
      </c>
      <c r="U253" s="3"/>
    </row>
    <row r="254" spans="1:21">
      <c r="A254" s="25"/>
      <c r="B254" s="25">
        <v>1984</v>
      </c>
      <c r="C254" s="29">
        <f t="shared" si="88"/>
        <v>-34682102.934647024</v>
      </c>
      <c r="D254" s="29">
        <f t="shared" si="89"/>
        <v>138541.1697146454</v>
      </c>
      <c r="E254" s="29">
        <f t="shared" si="90"/>
        <v>-1905245.7365179409</v>
      </c>
      <c r="F254" s="29">
        <f t="shared" si="91"/>
        <v>31855179.567067109</v>
      </c>
      <c r="G254" s="29">
        <f t="shared" si="92"/>
        <v>148230.85399187196</v>
      </c>
      <c r="H254" s="29">
        <f t="shared" si="93"/>
        <v>-1895888.9083657518</v>
      </c>
      <c r="I254" s="29">
        <f t="shared" si="94"/>
        <v>-218346.05990760151</v>
      </c>
      <c r="J254" s="29">
        <f t="shared" si="95"/>
        <v>-2342815.2653340744</v>
      </c>
      <c r="K254" s="29">
        <f t="shared" si="96"/>
        <v>1477708.3160310735</v>
      </c>
      <c r="L254" s="29">
        <f t="shared" si="97"/>
        <v>8267782.0862158714</v>
      </c>
      <c r="M254" s="29">
        <f t="shared" si="98"/>
        <v>274622.60759896529</v>
      </c>
      <c r="N254" s="29">
        <f t="shared" si="99"/>
        <v>2558204.2351387483</v>
      </c>
      <c r="O254" s="29">
        <f t="shared" si="100"/>
        <v>-9341.4384133196163</v>
      </c>
      <c r="P254" s="29">
        <f t="shared" si="101"/>
        <v>-113958.91360989405</v>
      </c>
      <c r="Q254" s="29">
        <f t="shared" si="102"/>
        <v>-67146.890640585654</v>
      </c>
      <c r="R254" s="29">
        <f t="shared" si="103"/>
        <v>-836181.84154680592</v>
      </c>
      <c r="S254" s="29">
        <f t="shared" si="104"/>
        <v>17950809.147270825</v>
      </c>
      <c r="T254" s="29">
        <f t="shared" si="105"/>
        <v>483887.29028501513</v>
      </c>
      <c r="U254" s="3"/>
    </row>
    <row r="255" spans="1:21">
      <c r="A255" s="25"/>
      <c r="B255" s="25">
        <v>1985</v>
      </c>
      <c r="C255" s="29">
        <f t="shared" si="88"/>
        <v>63838784.579854541</v>
      </c>
      <c r="D255" s="29">
        <f t="shared" si="89"/>
        <v>144578.15251417231</v>
      </c>
      <c r="E255" s="29">
        <f t="shared" si="90"/>
        <v>-1941598.5890251934</v>
      </c>
      <c r="F255" s="29">
        <f t="shared" si="91"/>
        <v>-56294331.411137216</v>
      </c>
      <c r="G255" s="29">
        <f t="shared" si="92"/>
        <v>154715.52357347717</v>
      </c>
      <c r="H255" s="29">
        <f t="shared" si="93"/>
        <v>-1929840.9925278111</v>
      </c>
      <c r="I255" s="29">
        <f t="shared" si="94"/>
        <v>-229602.14959765581</v>
      </c>
      <c r="J255" s="29">
        <f t="shared" si="95"/>
        <v>-2332999.7958596884</v>
      </c>
      <c r="K255" s="29">
        <f t="shared" si="96"/>
        <v>1601561.3456648688</v>
      </c>
      <c r="L255" s="29">
        <f t="shared" si="97"/>
        <v>8152683.8207868487</v>
      </c>
      <c r="M255" s="29">
        <f t="shared" si="98"/>
        <v>297001.8920430034</v>
      </c>
      <c r="N255" s="29">
        <f t="shared" si="99"/>
        <v>2674970.810252246</v>
      </c>
      <c r="O255" s="29">
        <f t="shared" si="100"/>
        <v>-9460.6193463577274</v>
      </c>
      <c r="P255" s="29">
        <f t="shared" si="101"/>
        <v>-117121.7209168096</v>
      </c>
      <c r="Q255" s="29">
        <f t="shared" si="102"/>
        <v>-70705.817005787059</v>
      </c>
      <c r="R255" s="29">
        <f t="shared" si="103"/>
        <v>-821124.6429812893</v>
      </c>
      <c r="S255" s="29">
        <f t="shared" si="104"/>
        <v>31607337.153887425</v>
      </c>
      <c r="T255" s="29">
        <f t="shared" si="105"/>
        <v>498809.91029130516</v>
      </c>
      <c r="U255" s="3"/>
    </row>
    <row r="256" spans="1:21">
      <c r="A256" s="25"/>
      <c r="B256" s="25">
        <v>1986</v>
      </c>
      <c r="C256" s="29">
        <f t="shared" si="88"/>
        <v>-45109506.981744155</v>
      </c>
      <c r="D256" s="29">
        <f t="shared" si="89"/>
        <v>147640.35906979558</v>
      </c>
      <c r="E256" s="29">
        <f t="shared" si="90"/>
        <v>-1939655.6017274365</v>
      </c>
      <c r="F256" s="29">
        <f t="shared" si="91"/>
        <v>-21451874.739025742</v>
      </c>
      <c r="G256" s="29">
        <f t="shared" si="92"/>
        <v>158023.9887460926</v>
      </c>
      <c r="H256" s="29">
        <f t="shared" si="93"/>
        <v>-1925656.3490181102</v>
      </c>
      <c r="I256" s="29">
        <f t="shared" si="94"/>
        <v>-236432.86751606205</v>
      </c>
      <c r="J256" s="29">
        <f t="shared" si="95"/>
        <v>-2275356.3695385954</v>
      </c>
      <c r="K256" s="29">
        <f t="shared" si="96"/>
        <v>1697929.1219819747</v>
      </c>
      <c r="L256" s="29">
        <f t="shared" si="97"/>
        <v>7870250.3615953997</v>
      </c>
      <c r="M256" s="29">
        <f t="shared" si="98"/>
        <v>314532.49778133514</v>
      </c>
      <c r="N256" s="29">
        <f t="shared" si="99"/>
        <v>2742223.5013615442</v>
      </c>
      <c r="O256" s="29">
        <f t="shared" si="100"/>
        <v>-9391.327441529862</v>
      </c>
      <c r="P256" s="29">
        <f t="shared" si="101"/>
        <v>-118015.88003332009</v>
      </c>
      <c r="Q256" s="29">
        <f t="shared" si="102"/>
        <v>-72927.17544461634</v>
      </c>
      <c r="R256" s="29">
        <f t="shared" si="103"/>
        <v>-788834.41438105784</v>
      </c>
      <c r="S256" s="29">
        <f t="shared" si="104"/>
        <v>34100264.749138735</v>
      </c>
      <c r="T256" s="29">
        <f t="shared" si="105"/>
        <v>504139.37860680022</v>
      </c>
      <c r="U256" s="3"/>
    </row>
    <row r="257" spans="1:21">
      <c r="A257" s="25"/>
      <c r="B257" s="25">
        <v>1987</v>
      </c>
      <c r="C257" s="29">
        <f t="shared" si="88"/>
        <v>44247989.128781401</v>
      </c>
      <c r="D257" s="29">
        <f t="shared" si="89"/>
        <v>148477.96957702356</v>
      </c>
      <c r="E257" s="29">
        <f t="shared" si="90"/>
        <v>-1911521.1758125692</v>
      </c>
      <c r="F257" s="29">
        <f t="shared" si="91"/>
        <v>-118161059.15759906</v>
      </c>
      <c r="G257" s="29">
        <f t="shared" si="92"/>
        <v>158957.36977168798</v>
      </c>
      <c r="H257" s="29">
        <f t="shared" si="93"/>
        <v>-1895460.4114477672</v>
      </c>
      <c r="I257" s="29">
        <f t="shared" si="94"/>
        <v>-239935.41945768669</v>
      </c>
      <c r="J257" s="29">
        <f t="shared" si="95"/>
        <v>-2186802.0785578066</v>
      </c>
      <c r="K257" s="29">
        <f t="shared" si="96"/>
        <v>1771023.6457310878</v>
      </c>
      <c r="L257" s="29">
        <f t="shared" si="97"/>
        <v>7478688.1853521802</v>
      </c>
      <c r="M257" s="29">
        <f t="shared" si="98"/>
        <v>328068.57076563837</v>
      </c>
      <c r="N257" s="29">
        <f t="shared" si="99"/>
        <v>2771757.0420165057</v>
      </c>
      <c r="O257" s="29">
        <f t="shared" si="100"/>
        <v>-9194.2678098385186</v>
      </c>
      <c r="P257" s="29">
        <f t="shared" si="101"/>
        <v>-117311.93511771435</v>
      </c>
      <c r="Q257" s="29">
        <f t="shared" si="102"/>
        <v>-74143.086318493675</v>
      </c>
      <c r="R257" s="29">
        <f t="shared" si="103"/>
        <v>-745794.12128571211</v>
      </c>
      <c r="S257" s="29">
        <f t="shared" si="104"/>
        <v>63592738.573657691</v>
      </c>
      <c r="T257" s="29">
        <f t="shared" si="105"/>
        <v>502492.34800842585</v>
      </c>
      <c r="U257" s="3"/>
    </row>
    <row r="258" spans="1:21">
      <c r="A258" s="25"/>
      <c r="B258" s="25">
        <v>1988</v>
      </c>
      <c r="C258" s="29">
        <f t="shared" si="88"/>
        <v>169880288.05029178</v>
      </c>
      <c r="D258" s="29">
        <f t="shared" si="89"/>
        <v>150964.0946558243</v>
      </c>
      <c r="E258" s="29">
        <f t="shared" si="90"/>
        <v>-1907589.7467685179</v>
      </c>
      <c r="F258" s="29">
        <f t="shared" si="91"/>
        <v>-33007514.991865378</v>
      </c>
      <c r="G258" s="29">
        <f t="shared" si="92"/>
        <v>161663.27483432155</v>
      </c>
      <c r="H258" s="29">
        <f t="shared" si="93"/>
        <v>-1889271.32177251</v>
      </c>
      <c r="I258" s="29">
        <f t="shared" si="94"/>
        <v>-246376.70313310102</v>
      </c>
      <c r="J258" s="29">
        <f t="shared" si="95"/>
        <v>-2126054.9946214878</v>
      </c>
      <c r="K258" s="29">
        <f t="shared" si="96"/>
        <v>1867333.7111511999</v>
      </c>
      <c r="L258" s="29">
        <f t="shared" si="97"/>
        <v>7185168.3731922945</v>
      </c>
      <c r="M258" s="29">
        <f t="shared" si="98"/>
        <v>346247.63657999778</v>
      </c>
      <c r="N258" s="29">
        <f t="shared" si="99"/>
        <v>2837723.5314284991</v>
      </c>
      <c r="O258" s="29">
        <f t="shared" si="100"/>
        <v>-9113.9653034455077</v>
      </c>
      <c r="P258" s="29">
        <f t="shared" si="101"/>
        <v>-118103.81279568208</v>
      </c>
      <c r="Q258" s="29">
        <f t="shared" si="102"/>
        <v>-76293.456558294856</v>
      </c>
      <c r="R258" s="29">
        <f t="shared" si="103"/>
        <v>-712250.20224198513</v>
      </c>
      <c r="S258" s="29">
        <f t="shared" si="104"/>
        <v>65717151.785150781</v>
      </c>
      <c r="T258" s="29">
        <f t="shared" si="105"/>
        <v>507307.3017215592</v>
      </c>
      <c r="U258" s="3"/>
    </row>
    <row r="259" spans="1:21">
      <c r="A259" s="25"/>
      <c r="B259" s="25">
        <v>1989</v>
      </c>
      <c r="C259" s="29">
        <f t="shared" si="88"/>
        <v>218676296.77607828</v>
      </c>
      <c r="D259" s="29">
        <f t="shared" si="89"/>
        <v>166049.31413323054</v>
      </c>
      <c r="E259" s="29">
        <f t="shared" si="90"/>
        <v>-2062555.4902267992</v>
      </c>
      <c r="F259" s="29">
        <f t="shared" si="91"/>
        <v>86589736.051079169</v>
      </c>
      <c r="G259" s="29">
        <f t="shared" si="92"/>
        <v>177873.5474902828</v>
      </c>
      <c r="H259" s="29">
        <f t="shared" si="93"/>
        <v>-2040228.2473997471</v>
      </c>
      <c r="I259" s="29">
        <f t="shared" si="94"/>
        <v>-273906.96169639338</v>
      </c>
      <c r="J259" s="29">
        <f t="shared" si="95"/>
        <v>-2236865.0246717255</v>
      </c>
      <c r="K259" s="29">
        <f t="shared" si="96"/>
        <v>2128618.7371968101</v>
      </c>
      <c r="L259" s="29">
        <f t="shared" si="97"/>
        <v>7462161.0225086445</v>
      </c>
      <c r="M259" s="29">
        <f t="shared" si="98"/>
        <v>395469.15370345971</v>
      </c>
      <c r="N259" s="29">
        <f t="shared" si="99"/>
        <v>3146994.3416286674</v>
      </c>
      <c r="O259" s="29">
        <f t="shared" si="100"/>
        <v>-9786.2923804003112</v>
      </c>
      <c r="P259" s="29">
        <f t="shared" si="101"/>
        <v>-128833.93503226904</v>
      </c>
      <c r="Q259" s="29">
        <f t="shared" si="102"/>
        <v>-85017.539131714599</v>
      </c>
      <c r="R259" s="29">
        <f t="shared" si="103"/>
        <v>-734882.22013149597</v>
      </c>
      <c r="S259" s="29">
        <f t="shared" si="104"/>
        <v>29527654.699989308</v>
      </c>
      <c r="T259" s="29">
        <f t="shared" si="105"/>
        <v>554857.40427483083</v>
      </c>
      <c r="U259" s="3"/>
    </row>
    <row r="260" spans="1:21">
      <c r="A260" s="25"/>
      <c r="B260" s="25">
        <v>1990</v>
      </c>
      <c r="C260" s="29">
        <f t="shared" si="88"/>
        <v>-137440344.24317014</v>
      </c>
      <c r="D260" s="29">
        <f t="shared" si="89"/>
        <v>179111.69635955116</v>
      </c>
      <c r="E260" s="29">
        <f t="shared" si="90"/>
        <v>-2190196.6087117842</v>
      </c>
      <c r="F260" s="29">
        <f t="shared" si="91"/>
        <v>8763273.2365295757</v>
      </c>
      <c r="G260" s="29">
        <f t="shared" si="92"/>
        <v>191933.43345659156</v>
      </c>
      <c r="H260" s="29">
        <f t="shared" si="93"/>
        <v>-2163748.2591766003</v>
      </c>
      <c r="I260" s="29">
        <f t="shared" si="94"/>
        <v>-298844.12417784508</v>
      </c>
      <c r="J260" s="29">
        <f t="shared" si="95"/>
        <v>-2308131.9759362591</v>
      </c>
      <c r="K260" s="29">
        <f t="shared" si="96"/>
        <v>2377014.2659333246</v>
      </c>
      <c r="L260" s="29">
        <f t="shared" si="97"/>
        <v>7588133.2590538189</v>
      </c>
      <c r="M260" s="29">
        <f t="shared" si="98"/>
        <v>442890.57768785622</v>
      </c>
      <c r="N260" s="29">
        <f t="shared" si="99"/>
        <v>3424983.847047959</v>
      </c>
      <c r="O260" s="29">
        <f t="shared" si="100"/>
        <v>-10316.883342229672</v>
      </c>
      <c r="P260" s="29">
        <f t="shared" si="101"/>
        <v>-138020.79371244423</v>
      </c>
      <c r="Q260" s="29">
        <f t="shared" si="102"/>
        <v>-92994.734050479703</v>
      </c>
      <c r="R260" s="29">
        <f t="shared" si="103"/>
        <v>-742166.40012430702</v>
      </c>
      <c r="S260" s="29">
        <f t="shared" si="104"/>
        <v>-8737969.9543578979</v>
      </c>
      <c r="T260" s="29">
        <f t="shared" si="105"/>
        <v>595725.06443844992</v>
      </c>
      <c r="U260" s="3"/>
    </row>
    <row r="261" spans="1:21">
      <c r="A261" s="25"/>
      <c r="B261" s="25">
        <v>1991</v>
      </c>
      <c r="C261" s="29">
        <f t="shared" si="88"/>
        <v>-188910282.49989855</v>
      </c>
      <c r="D261" s="29">
        <f t="shared" si="89"/>
        <v>178596.57008104803</v>
      </c>
      <c r="E261" s="29">
        <f t="shared" si="90"/>
        <v>-2152930.8001774484</v>
      </c>
      <c r="F261" s="29">
        <f t="shared" si="91"/>
        <v>-38831005.4997539</v>
      </c>
      <c r="G261" s="29">
        <f t="shared" si="92"/>
        <v>191457.82645261203</v>
      </c>
      <c r="H261" s="29">
        <f t="shared" si="93"/>
        <v>-2124194.9751093825</v>
      </c>
      <c r="I261" s="29">
        <f t="shared" si="94"/>
        <v>-301672.98845818499</v>
      </c>
      <c r="J261" s="29">
        <f t="shared" si="95"/>
        <v>-2201721.4395466498</v>
      </c>
      <c r="K261" s="29">
        <f t="shared" si="96"/>
        <v>2452987.6950286482</v>
      </c>
      <c r="L261" s="29">
        <f t="shared" si="97"/>
        <v>7124492.1578730661</v>
      </c>
      <c r="M261" s="29">
        <f t="shared" si="98"/>
        <v>458771.52474465198</v>
      </c>
      <c r="N261" s="29">
        <f t="shared" si="99"/>
        <v>3450565.2901338842</v>
      </c>
      <c r="O261" s="29">
        <f t="shared" si="100"/>
        <v>-10066.151949342797</v>
      </c>
      <c r="P261" s="29">
        <f t="shared" si="101"/>
        <v>-136891.45703838655</v>
      </c>
      <c r="Q261" s="29">
        <f t="shared" si="102"/>
        <v>-94140.161065149572</v>
      </c>
      <c r="R261" s="29">
        <f t="shared" si="103"/>
        <v>-691352.07127857872</v>
      </c>
      <c r="S261" s="29">
        <f t="shared" si="104"/>
        <v>-16021238.381176723</v>
      </c>
      <c r="T261" s="29">
        <f t="shared" si="105"/>
        <v>592113.43446099106</v>
      </c>
      <c r="U261" s="3"/>
    </row>
    <row r="262" spans="1:21">
      <c r="A262" s="25"/>
      <c r="B262" s="25">
        <v>1992</v>
      </c>
      <c r="C262" s="29">
        <f t="shared" si="88"/>
        <v>19710384.094441872</v>
      </c>
      <c r="D262" s="29">
        <f t="shared" si="89"/>
        <v>170441.06925070327</v>
      </c>
      <c r="E262" s="29">
        <f t="shared" si="90"/>
        <v>-2028211.2502209274</v>
      </c>
      <c r="F262" s="29">
        <f t="shared" si="91"/>
        <v>-84641770.636286512</v>
      </c>
      <c r="G262" s="29">
        <f t="shared" si="92"/>
        <v>182797.12296252439</v>
      </c>
      <c r="H262" s="29">
        <f t="shared" si="93"/>
        <v>-1998514.871447417</v>
      </c>
      <c r="I262" s="29">
        <f t="shared" si="94"/>
        <v>-291724.86528742203</v>
      </c>
      <c r="J262" s="29">
        <f t="shared" si="95"/>
        <v>-2009790.4576195276</v>
      </c>
      <c r="K262" s="29">
        <f t="shared" si="96"/>
        <v>2421799.1199180651</v>
      </c>
      <c r="L262" s="29">
        <f t="shared" si="97"/>
        <v>6391283.7223148281</v>
      </c>
      <c r="M262" s="29">
        <f t="shared" si="98"/>
        <v>455039.72808115132</v>
      </c>
      <c r="N262" s="29">
        <f t="shared" si="99"/>
        <v>3331230.8144326219</v>
      </c>
      <c r="O262" s="29">
        <f t="shared" si="100"/>
        <v>-9410.5567220874709</v>
      </c>
      <c r="P262" s="29">
        <f t="shared" si="101"/>
        <v>-130131.61176501559</v>
      </c>
      <c r="Q262" s="29">
        <f t="shared" si="102"/>
        <v>-91316.980136619779</v>
      </c>
      <c r="R262" s="29">
        <f t="shared" si="103"/>
        <v>-614681.14621597179</v>
      </c>
      <c r="S262" s="29">
        <f t="shared" si="104"/>
        <v>-6556591.7804696364</v>
      </c>
      <c r="T262" s="29">
        <f t="shared" si="105"/>
        <v>564007.8970225713</v>
      </c>
      <c r="U262" s="3"/>
    </row>
    <row r="263" spans="1:21">
      <c r="A263" s="25"/>
      <c r="B263" s="25">
        <v>1993</v>
      </c>
      <c r="C263" s="29">
        <f t="shared" si="88"/>
        <v>-65555544.336517788</v>
      </c>
      <c r="D263" s="29">
        <f t="shared" si="89"/>
        <v>180566.25417948951</v>
      </c>
      <c r="E263" s="29">
        <f t="shared" si="90"/>
        <v>-2123838.4307985711</v>
      </c>
      <c r="F263" s="29">
        <f t="shared" si="91"/>
        <v>172242754.81693253</v>
      </c>
      <c r="G263" s="29">
        <f t="shared" si="92"/>
        <v>193756.68999402793</v>
      </c>
      <c r="H263" s="29">
        <f t="shared" si="93"/>
        <v>-2089974.5270597918</v>
      </c>
      <c r="I263" s="29">
        <f t="shared" si="94"/>
        <v>-313530.92899812508</v>
      </c>
      <c r="J263" s="29">
        <f t="shared" si="95"/>
        <v>-2036370.5374738148</v>
      </c>
      <c r="K263" s="29">
        <f t="shared" si="96"/>
        <v>2655399.1705010938</v>
      </c>
      <c r="L263" s="29">
        <f t="shared" si="97"/>
        <v>6356259.0941186994</v>
      </c>
      <c r="M263" s="29">
        <f t="shared" si="98"/>
        <v>501705.24162715831</v>
      </c>
      <c r="N263" s="29">
        <f t="shared" si="99"/>
        <v>3577460.0967916888</v>
      </c>
      <c r="O263" s="29">
        <f t="shared" si="100"/>
        <v>-9778.1381259244772</v>
      </c>
      <c r="P263" s="29">
        <f t="shared" si="101"/>
        <v>-137537.50260479917</v>
      </c>
      <c r="Q263" s="29">
        <f t="shared" si="102"/>
        <v>-98481.306365586061</v>
      </c>
      <c r="R263" s="29">
        <f t="shared" si="103"/>
        <v>-604811.73156912951</v>
      </c>
      <c r="S263" s="29">
        <f t="shared" si="104"/>
        <v>41866089.487048164</v>
      </c>
      <c r="T263" s="29">
        <f t="shared" si="105"/>
        <v>597512.31061261101</v>
      </c>
      <c r="U263" s="3"/>
    </row>
    <row r="264" spans="1:21">
      <c r="A264" s="25"/>
      <c r="B264" s="25">
        <v>1994</v>
      </c>
      <c r="C264" s="29">
        <f t="shared" si="88"/>
        <v>99442510.02671133</v>
      </c>
      <c r="D264" s="29">
        <f t="shared" si="89"/>
        <v>200790.57383310015</v>
      </c>
      <c r="E264" s="29">
        <f t="shared" si="90"/>
        <v>-2337332.3009458506</v>
      </c>
      <c r="F264" s="29">
        <f t="shared" si="91"/>
        <v>5873458.2732745148</v>
      </c>
      <c r="G264" s="29">
        <f t="shared" si="92"/>
        <v>215577.91235500496</v>
      </c>
      <c r="H264" s="29">
        <f t="shared" si="93"/>
        <v>-2296913.0535861314</v>
      </c>
      <c r="I264" s="29">
        <f t="shared" si="94"/>
        <v>-353928.73802216264</v>
      </c>
      <c r="J264" s="29">
        <f t="shared" si="95"/>
        <v>-2163912.7958162716</v>
      </c>
      <c r="K264" s="29">
        <f t="shared" si="96"/>
        <v>3051443.1514518</v>
      </c>
      <c r="L264" s="29">
        <f t="shared" si="97"/>
        <v>6609878.0328812087</v>
      </c>
      <c r="M264" s="29">
        <f t="shared" si="98"/>
        <v>580142.26298047311</v>
      </c>
      <c r="N264" s="29">
        <f t="shared" si="99"/>
        <v>4032011.7679063189</v>
      </c>
      <c r="O264" s="29">
        <f t="shared" si="100"/>
        <v>-10672.796208051243</v>
      </c>
      <c r="P264" s="29">
        <f t="shared" si="101"/>
        <v>-152752.6914539437</v>
      </c>
      <c r="Q264" s="29">
        <f t="shared" si="102"/>
        <v>-111569.54379970465</v>
      </c>
      <c r="R264" s="29">
        <f t="shared" si="103"/>
        <v>-621752.43068619084</v>
      </c>
      <c r="S264" s="29">
        <f t="shared" si="104"/>
        <v>28641442.380747136</v>
      </c>
      <c r="T264" s="29">
        <f t="shared" si="105"/>
        <v>664633.19404274318</v>
      </c>
      <c r="U264" s="3"/>
    </row>
    <row r="265" spans="1:21">
      <c r="A265" s="25"/>
      <c r="B265" s="25">
        <v>1995</v>
      </c>
      <c r="C265" s="29">
        <f t="shared" si="88"/>
        <v>-146491668.46342751</v>
      </c>
      <c r="D265" s="29">
        <f t="shared" si="89"/>
        <v>217612.67051955496</v>
      </c>
      <c r="E265" s="29">
        <f t="shared" si="90"/>
        <v>-2510062.5054119118</v>
      </c>
      <c r="F265" s="29">
        <f t="shared" si="91"/>
        <v>169304632.70922339</v>
      </c>
      <c r="G265" s="29">
        <f t="shared" si="92"/>
        <v>233786.24253843946</v>
      </c>
      <c r="H265" s="29">
        <f t="shared" si="93"/>
        <v>-2463244.0297341887</v>
      </c>
      <c r="I265" s="29">
        <f t="shared" si="94"/>
        <v>-389869.08131324465</v>
      </c>
      <c r="J265" s="29">
        <f t="shared" si="95"/>
        <v>-2239918.1121762833</v>
      </c>
      <c r="K265" s="29">
        <f t="shared" si="96"/>
        <v>3418795.3895330979</v>
      </c>
      <c r="L265" s="29">
        <f t="shared" si="97"/>
        <v>6681850.51009975</v>
      </c>
      <c r="M265" s="29">
        <f t="shared" si="98"/>
        <v>654619.32149149326</v>
      </c>
      <c r="N265" s="29">
        <f t="shared" si="99"/>
        <v>4437216.5201006485</v>
      </c>
      <c r="O265" s="29">
        <f t="shared" si="100"/>
        <v>-11366.024570441845</v>
      </c>
      <c r="P265" s="29">
        <f t="shared" si="101"/>
        <v>-165584.17183901792</v>
      </c>
      <c r="Q265" s="29">
        <f t="shared" si="102"/>
        <v>-123383.94379338232</v>
      </c>
      <c r="R265" s="29">
        <f t="shared" si="103"/>
        <v>-619923.42774832016</v>
      </c>
      <c r="S265" s="29">
        <f t="shared" si="104"/>
        <v>11002489.85767106</v>
      </c>
      <c r="T265" s="29">
        <f t="shared" si="105"/>
        <v>721767.06269589195</v>
      </c>
      <c r="U265" s="3"/>
    </row>
    <row r="266" spans="1:21">
      <c r="A266" s="25"/>
      <c r="B266" s="25">
        <v>1996</v>
      </c>
      <c r="C266" s="29">
        <f t="shared" si="88"/>
        <v>-231141821.34650072</v>
      </c>
      <c r="D266" s="29">
        <f t="shared" si="89"/>
        <v>216514.17839252698</v>
      </c>
      <c r="E266" s="29">
        <f t="shared" si="90"/>
        <v>-2477579.9506387841</v>
      </c>
      <c r="F266" s="29">
        <f t="shared" si="91"/>
        <v>-276467924.15401095</v>
      </c>
      <c r="G266" s="29">
        <f t="shared" si="92"/>
        <v>232762.61104850631</v>
      </c>
      <c r="H266" s="29">
        <f t="shared" si="93"/>
        <v>-2427875.9533728538</v>
      </c>
      <c r="I266" s="29">
        <f t="shared" si="94"/>
        <v>-394533.39244281949</v>
      </c>
      <c r="J266" s="29">
        <f t="shared" si="95"/>
        <v>-2125752.619344207</v>
      </c>
      <c r="K266" s="29">
        <f t="shared" si="96"/>
        <v>3511803.5295283878</v>
      </c>
      <c r="L266" s="29">
        <f t="shared" si="97"/>
        <v>6169927.9910395388</v>
      </c>
      <c r="M266" s="29">
        <f t="shared" si="98"/>
        <v>677631.76092352381</v>
      </c>
      <c r="N266" s="29">
        <f t="shared" si="99"/>
        <v>4482373.4439502107</v>
      </c>
      <c r="O266" s="29">
        <f t="shared" si="100"/>
        <v>-11120.001511845541</v>
      </c>
      <c r="P266" s="29">
        <f t="shared" si="101"/>
        <v>-164958.44117827155</v>
      </c>
      <c r="Q266" s="29">
        <f t="shared" si="102"/>
        <v>-125369.17284029051</v>
      </c>
      <c r="R266" s="29">
        <f t="shared" si="103"/>
        <v>-563554.9579364605</v>
      </c>
      <c r="S266" s="29">
        <f t="shared" si="104"/>
        <v>59139744.712150224</v>
      </c>
      <c r="T266" s="29">
        <f t="shared" si="105"/>
        <v>719785.32002598443</v>
      </c>
      <c r="U266" s="3"/>
    </row>
    <row r="267" spans="1:21">
      <c r="A267" s="25"/>
      <c r="B267" s="25">
        <v>1997</v>
      </c>
      <c r="C267" s="29">
        <f t="shared" si="88"/>
        <v>-2496891.216718826</v>
      </c>
      <c r="D267" s="29">
        <f t="shared" si="89"/>
        <v>208403.98154247683</v>
      </c>
      <c r="E267" s="29">
        <f t="shared" si="90"/>
        <v>-2368617.1463643699</v>
      </c>
      <c r="F267" s="29">
        <f t="shared" si="91"/>
        <v>232928893.57627285</v>
      </c>
      <c r="G267" s="29">
        <f t="shared" si="92"/>
        <v>224218.0064556844</v>
      </c>
      <c r="H267" s="29">
        <f t="shared" si="93"/>
        <v>-2317775.3594895699</v>
      </c>
      <c r="I267" s="29">
        <f t="shared" si="94"/>
        <v>-386861.22991861397</v>
      </c>
      <c r="J267" s="29">
        <f t="shared" si="95"/>
        <v>-1950287.7100869534</v>
      </c>
      <c r="K267" s="29">
        <f t="shared" si="96"/>
        <v>3493599.2113326075</v>
      </c>
      <c r="L267" s="29">
        <f t="shared" si="97"/>
        <v>5492125.3266742928</v>
      </c>
      <c r="M267" s="29">
        <f t="shared" si="98"/>
        <v>679987.87812575058</v>
      </c>
      <c r="N267" s="29">
        <f t="shared" si="99"/>
        <v>4391894.155429922</v>
      </c>
      <c r="O267" s="29">
        <f t="shared" si="100"/>
        <v>-10537.011170344555</v>
      </c>
      <c r="P267" s="29">
        <f t="shared" si="101"/>
        <v>-159225.58757045795</v>
      </c>
      <c r="Q267" s="29">
        <f t="shared" si="102"/>
        <v>-123488.75888933204</v>
      </c>
      <c r="R267" s="29">
        <f t="shared" si="103"/>
        <v>-492040.62069819577</v>
      </c>
      <c r="S267" s="29">
        <f t="shared" si="104"/>
        <v>-147756428.15187475</v>
      </c>
      <c r="T267" s="29">
        <f t="shared" si="105"/>
        <v>695968.6005851276</v>
      </c>
      <c r="U267" s="3"/>
    </row>
    <row r="268" spans="1:21">
      <c r="A268" s="25"/>
      <c r="B268" s="25">
        <v>1998</v>
      </c>
      <c r="C268" s="29">
        <f t="shared" si="88"/>
        <v>42590127.743774325</v>
      </c>
      <c r="D268" s="29">
        <f t="shared" si="89"/>
        <v>204850.15582965239</v>
      </c>
      <c r="E268" s="29">
        <f t="shared" si="90"/>
        <v>-2315100.5366963088</v>
      </c>
      <c r="F268" s="29">
        <f t="shared" si="91"/>
        <v>-202429032.54166192</v>
      </c>
      <c r="G268" s="29">
        <f t="shared" si="92"/>
        <v>220576.68459393331</v>
      </c>
      <c r="H268" s="29">
        <f t="shared" si="93"/>
        <v>-2262031.7424761234</v>
      </c>
      <c r="I268" s="29">
        <f t="shared" si="94"/>
        <v>-387661.93850452866</v>
      </c>
      <c r="J268" s="29">
        <f t="shared" si="95"/>
        <v>-1823762.5641327386</v>
      </c>
      <c r="K268" s="29">
        <f t="shared" si="96"/>
        <v>3544700.226745062</v>
      </c>
      <c r="L268" s="29">
        <f t="shared" si="97"/>
        <v>4957452.2251573317</v>
      </c>
      <c r="M268" s="29">
        <f t="shared" si="98"/>
        <v>696309.58267313323</v>
      </c>
      <c r="N268" s="29">
        <f t="shared" si="99"/>
        <v>4393600.8811655873</v>
      </c>
      <c r="O268" s="29">
        <f t="shared" si="100"/>
        <v>-10202.572174256187</v>
      </c>
      <c r="P268" s="29">
        <f t="shared" si="101"/>
        <v>-157109.99657648228</v>
      </c>
      <c r="Q268" s="29">
        <f t="shared" si="102"/>
        <v>-124319.6546266493</v>
      </c>
      <c r="R268" s="29">
        <f t="shared" si="103"/>
        <v>-434094.09548976296</v>
      </c>
      <c r="S268" s="29">
        <f t="shared" si="104"/>
        <v>56260392.835436925</v>
      </c>
      <c r="T268" s="29">
        <f t="shared" si="105"/>
        <v>687360.57412920939</v>
      </c>
      <c r="U268" s="3"/>
    </row>
    <row r="269" spans="1:21">
      <c r="A269" s="25"/>
      <c r="B269" s="25">
        <v>1999</v>
      </c>
      <c r="C269" s="29">
        <f t="shared" si="88"/>
        <v>33455949.065438289</v>
      </c>
      <c r="D269" s="29">
        <f t="shared" si="89"/>
        <v>209252.44408776879</v>
      </c>
      <c r="E269" s="29">
        <f t="shared" si="90"/>
        <v>-2354172.9798183786</v>
      </c>
      <c r="F269" s="29">
        <f t="shared" si="91"/>
        <v>188667795.61317888</v>
      </c>
      <c r="G269" s="29">
        <f t="shared" si="92"/>
        <v>225529.79629093723</v>
      </c>
      <c r="H269" s="29">
        <f t="shared" si="93"/>
        <v>-2296790.0565020465</v>
      </c>
      <c r="I269" s="29">
        <f t="shared" si="94"/>
        <v>-404377.13862396247</v>
      </c>
      <c r="J269" s="29">
        <f t="shared" si="95"/>
        <v>-1769988.9463876821</v>
      </c>
      <c r="K269" s="29">
        <f t="shared" si="96"/>
        <v>3741138.0765102664</v>
      </c>
      <c r="L269" s="29">
        <f t="shared" si="97"/>
        <v>4621202.3965871027</v>
      </c>
      <c r="M269" s="29">
        <f t="shared" si="98"/>
        <v>742390.22492658312</v>
      </c>
      <c r="N269" s="29">
        <f t="shared" si="99"/>
        <v>4578649.8231505184</v>
      </c>
      <c r="O269" s="29">
        <f t="shared" si="100"/>
        <v>-10276.896553019407</v>
      </c>
      <c r="P269" s="29">
        <f t="shared" si="101"/>
        <v>-161337.38701420746</v>
      </c>
      <c r="Q269" s="29">
        <f t="shared" si="102"/>
        <v>-130341.20884717966</v>
      </c>
      <c r="R269" s="29">
        <f t="shared" si="103"/>
        <v>-393172.51912621822</v>
      </c>
      <c r="S269" s="29">
        <f t="shared" si="104"/>
        <v>20062349.946626764</v>
      </c>
      <c r="T269" s="29">
        <f t="shared" si="105"/>
        <v>706934.13531191682</v>
      </c>
      <c r="U269" s="3"/>
    </row>
    <row r="270" spans="1:21">
      <c r="A270" s="25"/>
      <c r="B270" s="25">
        <v>2000</v>
      </c>
      <c r="C270" s="29">
        <f t="shared" si="88"/>
        <v>-310111260.30901682</v>
      </c>
      <c r="D270" s="29">
        <f t="shared" si="89"/>
        <v>215797.82031550864</v>
      </c>
      <c r="E270" s="29">
        <f t="shared" si="90"/>
        <v>-2419539.9994636108</v>
      </c>
      <c r="F270" s="29">
        <f t="shared" si="91"/>
        <v>-267667887.10657349</v>
      </c>
      <c r="G270" s="29">
        <f t="shared" si="92"/>
        <v>232814.97512513425</v>
      </c>
      <c r="H270" s="29">
        <f t="shared" si="93"/>
        <v>-2356879.7898345902</v>
      </c>
      <c r="I270" s="29">
        <f t="shared" si="94"/>
        <v>-426120.07106937643</v>
      </c>
      <c r="J270" s="29">
        <f t="shared" si="95"/>
        <v>-1729414.1424280861</v>
      </c>
      <c r="K270" s="29">
        <f t="shared" si="96"/>
        <v>3980482.3019666513</v>
      </c>
      <c r="L270" s="29">
        <f t="shared" si="97"/>
        <v>4303179.2105701948</v>
      </c>
      <c r="M270" s="29">
        <f t="shared" si="98"/>
        <v>798252.90823169786</v>
      </c>
      <c r="N270" s="29">
        <f t="shared" si="99"/>
        <v>4814390.7899335641</v>
      </c>
      <c r="O270" s="29">
        <f t="shared" si="100"/>
        <v>-10456.109771278536</v>
      </c>
      <c r="P270" s="29">
        <f t="shared" si="101"/>
        <v>-167420.96591663751</v>
      </c>
      <c r="Q270" s="29">
        <f t="shared" si="102"/>
        <v>-138055.26956276203</v>
      </c>
      <c r="R270" s="29">
        <f t="shared" si="103"/>
        <v>-353191.64966972778</v>
      </c>
      <c r="S270" s="29">
        <f t="shared" si="104"/>
        <v>145963842.76552951</v>
      </c>
      <c r="T270" s="29">
        <f t="shared" si="105"/>
        <v>733984.07183579938</v>
      </c>
      <c r="U270" s="3"/>
    </row>
    <row r="271" spans="1:21">
      <c r="A271" s="25"/>
      <c r="B271" s="25">
        <v>2001</v>
      </c>
      <c r="C271" s="29">
        <f t="shared" si="88"/>
        <v>47027566.470711894</v>
      </c>
      <c r="D271" s="29">
        <f t="shared" si="89"/>
        <v>210252.67976816965</v>
      </c>
      <c r="E271" s="29">
        <f t="shared" si="90"/>
        <v>-2351930.8600004883</v>
      </c>
      <c r="F271" s="29">
        <f t="shared" si="91"/>
        <v>30395674.983658936</v>
      </c>
      <c r="G271" s="29">
        <f t="shared" si="92"/>
        <v>227086.75649357244</v>
      </c>
      <c r="H271" s="29">
        <f t="shared" si="93"/>
        <v>-2287444.2197744176</v>
      </c>
      <c r="I271" s="29">
        <f t="shared" si="94"/>
        <v>-424956.55653530592</v>
      </c>
      <c r="J271" s="29">
        <f t="shared" si="95"/>
        <v>-1592929.9550511651</v>
      </c>
      <c r="K271" s="29">
        <f t="shared" si="96"/>
        <v>4004383.3447117135</v>
      </c>
      <c r="L271" s="29">
        <f t="shared" si="97"/>
        <v>3744541.8755447599</v>
      </c>
      <c r="M271" s="29">
        <f t="shared" si="98"/>
        <v>812281.11070050544</v>
      </c>
      <c r="N271" s="29">
        <f t="shared" si="99"/>
        <v>4792936.4523164947</v>
      </c>
      <c r="O271" s="29">
        <f t="shared" si="100"/>
        <v>-10060.276508667459</v>
      </c>
      <c r="P271" s="29">
        <f t="shared" si="101"/>
        <v>-164366.07960024028</v>
      </c>
      <c r="Q271" s="29">
        <f t="shared" si="102"/>
        <v>-138442.76730705792</v>
      </c>
      <c r="R271" s="29">
        <f t="shared" si="103"/>
        <v>-293089.34378320852</v>
      </c>
      <c r="S271" s="29">
        <f t="shared" si="104"/>
        <v>15941514.20709021</v>
      </c>
      <c r="T271" s="29">
        <f t="shared" si="105"/>
        <v>721319.54342567734</v>
      </c>
      <c r="U271" s="3"/>
    </row>
    <row r="272" spans="1:21">
      <c r="A272" s="25"/>
      <c r="B272" s="25">
        <v>2002</v>
      </c>
      <c r="C272" s="29">
        <f t="shared" si="88"/>
        <v>-35218007.223495506</v>
      </c>
      <c r="D272" s="29">
        <f t="shared" si="89"/>
        <v>216213.62277973126</v>
      </c>
      <c r="E272" s="29">
        <f t="shared" si="90"/>
        <v>-2415682.9261569898</v>
      </c>
      <c r="F272" s="29">
        <f t="shared" si="91"/>
        <v>-122226501.4245149</v>
      </c>
      <c r="G272" s="29">
        <f t="shared" si="92"/>
        <v>233808.57993742384</v>
      </c>
      <c r="H272" s="29">
        <f t="shared" si="93"/>
        <v>-2345674.856353783</v>
      </c>
      <c r="I272" s="29">
        <f t="shared" si="94"/>
        <v>-447828.9059041196</v>
      </c>
      <c r="J272" s="29">
        <f t="shared" si="95"/>
        <v>-1543482.6095459575</v>
      </c>
      <c r="K272" s="29">
        <f t="shared" si="96"/>
        <v>4250252.0612118747</v>
      </c>
      <c r="L272" s="29">
        <f t="shared" si="97"/>
        <v>3385433.5193092036</v>
      </c>
      <c r="M272" s="29">
        <f t="shared" si="98"/>
        <v>872582.47025580355</v>
      </c>
      <c r="N272" s="29">
        <f t="shared" si="99"/>
        <v>5039483.9616878396</v>
      </c>
      <c r="O272" s="29">
        <f t="shared" si="100"/>
        <v>-10223.10049277882</v>
      </c>
      <c r="P272" s="29">
        <f t="shared" si="101"/>
        <v>-170510.84952339478</v>
      </c>
      <c r="Q272" s="29">
        <f t="shared" si="102"/>
        <v>-146732.10527670005</v>
      </c>
      <c r="R272" s="29">
        <f t="shared" si="103"/>
        <v>-248332.96579135733</v>
      </c>
      <c r="S272" s="29">
        <f t="shared" si="104"/>
        <v>173690869.63753802</v>
      </c>
      <c r="T272" s="29">
        <f t="shared" si="105"/>
        <v>748789.93890986976</v>
      </c>
      <c r="U272" s="3"/>
    </row>
    <row r="273" spans="1:21">
      <c r="A273" s="25"/>
      <c r="B273" s="25">
        <v>2003</v>
      </c>
      <c r="C273" s="29">
        <f t="shared" si="88"/>
        <v>-56968917.87221618</v>
      </c>
      <c r="D273" s="29">
        <f t="shared" si="89"/>
        <v>220998.57370807489</v>
      </c>
      <c r="E273" s="29">
        <f t="shared" si="90"/>
        <v>-2468855.3508761413</v>
      </c>
      <c r="F273" s="29">
        <f t="shared" si="91"/>
        <v>12528699.962971952</v>
      </c>
      <c r="G273" s="29">
        <f t="shared" si="92"/>
        <v>239299.76447992818</v>
      </c>
      <c r="H273" s="29">
        <f t="shared" si="93"/>
        <v>-2393367.8130399799</v>
      </c>
      <c r="I273" s="29">
        <f t="shared" si="94"/>
        <v>-469708.54435135779</v>
      </c>
      <c r="J273" s="29">
        <f t="shared" si="95"/>
        <v>-1480843.6316506101</v>
      </c>
      <c r="K273" s="29">
        <f t="shared" si="96"/>
        <v>4483526.4459138531</v>
      </c>
      <c r="L273" s="29">
        <f t="shared" si="97"/>
        <v>2979569.6397973471</v>
      </c>
      <c r="M273" s="29">
        <f t="shared" si="98"/>
        <v>932201.94030738261</v>
      </c>
      <c r="N273" s="29">
        <f t="shared" si="99"/>
        <v>5271755.7286993684</v>
      </c>
      <c r="O273" s="29">
        <f t="shared" si="100"/>
        <v>-10332.884904603277</v>
      </c>
      <c r="P273" s="29">
        <f t="shared" si="101"/>
        <v>-176023.98818001078</v>
      </c>
      <c r="Q273" s="29">
        <f t="shared" si="102"/>
        <v>-154819.85603751004</v>
      </c>
      <c r="R273" s="29">
        <f t="shared" si="103"/>
        <v>-198842.45705175024</v>
      </c>
      <c r="S273" s="29">
        <f t="shared" si="104"/>
        <v>22397476.894940864</v>
      </c>
      <c r="T273" s="29">
        <f t="shared" si="105"/>
        <v>773395.05193040241</v>
      </c>
      <c r="U273" s="3"/>
    </row>
    <row r="274" spans="1:21">
      <c r="A274" s="25"/>
      <c r="B274" s="25">
        <v>2004</v>
      </c>
      <c r="C274" s="29">
        <f t="shared" si="88"/>
        <v>-80828930.917214364</v>
      </c>
      <c r="D274" s="29">
        <f t="shared" si="89"/>
        <v>227893.15362948747</v>
      </c>
      <c r="E274" s="29">
        <f t="shared" si="90"/>
        <v>-2548370.4697144781</v>
      </c>
      <c r="F274" s="29">
        <f t="shared" si="91"/>
        <v>81686536.066529945</v>
      </c>
      <c r="G274" s="29">
        <f t="shared" si="92"/>
        <v>247124.07950340543</v>
      </c>
      <c r="H274" s="29">
        <f t="shared" si="93"/>
        <v>-2466317.7687169216</v>
      </c>
      <c r="I274" s="29">
        <f t="shared" si="94"/>
        <v>-497769.64667956857</v>
      </c>
      <c r="J274" s="29">
        <f t="shared" si="95"/>
        <v>-1426889.6656154732</v>
      </c>
      <c r="K274" s="29">
        <f t="shared" si="96"/>
        <v>4772066.8916040258</v>
      </c>
      <c r="L274" s="29">
        <f t="shared" si="97"/>
        <v>2569904.9352279217</v>
      </c>
      <c r="M274" s="29">
        <f t="shared" si="98"/>
        <v>1005517.3344948636</v>
      </c>
      <c r="N274" s="29">
        <f t="shared" si="99"/>
        <v>5570244.2843519216</v>
      </c>
      <c r="O274" s="29">
        <f t="shared" si="100"/>
        <v>-10543.986058582284</v>
      </c>
      <c r="P274" s="29">
        <f t="shared" si="101"/>
        <v>-183552.20083944182</v>
      </c>
      <c r="Q274" s="29">
        <f t="shared" si="102"/>
        <v>-165089.21458988174</v>
      </c>
      <c r="R274" s="29">
        <f t="shared" si="103"/>
        <v>-147379.1961385248</v>
      </c>
      <c r="S274" s="29">
        <f t="shared" si="104"/>
        <v>10337744.890135864</v>
      </c>
      <c r="T274" s="29">
        <f t="shared" si="105"/>
        <v>806842.40895192954</v>
      </c>
      <c r="U274" s="3"/>
    </row>
    <row r="275" spans="1:21">
      <c r="A275" s="25"/>
      <c r="B275" s="25">
        <v>2005</v>
      </c>
      <c r="C275" s="29">
        <f t="shared" si="88"/>
        <v>-118024001.17019361</v>
      </c>
      <c r="D275" s="29">
        <f t="shared" si="89"/>
        <v>233261.50095793273</v>
      </c>
      <c r="E275" s="29">
        <f t="shared" si="90"/>
        <v>-2613829.2792057418</v>
      </c>
      <c r="F275" s="29">
        <f t="shared" si="91"/>
        <v>-100429015.90540302</v>
      </c>
      <c r="G275" s="29">
        <f t="shared" si="92"/>
        <v>253344.01985682116</v>
      </c>
      <c r="H275" s="29">
        <f t="shared" si="93"/>
        <v>-2525314.032822046</v>
      </c>
      <c r="I275" s="29">
        <f t="shared" si="94"/>
        <v>-524293.38709045795</v>
      </c>
      <c r="J275" s="29">
        <f t="shared" si="95"/>
        <v>-1356927.5460699836</v>
      </c>
      <c r="K275" s="29">
        <f t="shared" si="96"/>
        <v>5040564.602930462</v>
      </c>
      <c r="L275" s="29">
        <f t="shared" si="97"/>
        <v>2106049.8754895213</v>
      </c>
      <c r="M275" s="29">
        <f t="shared" si="98"/>
        <v>1076958.5656807804</v>
      </c>
      <c r="N275" s="29">
        <f t="shared" si="99"/>
        <v>5846415.137515936</v>
      </c>
      <c r="O275" s="29">
        <f t="shared" si="100"/>
        <v>-10686.244312851648</v>
      </c>
      <c r="P275" s="29">
        <f t="shared" si="101"/>
        <v>-190203.53063613718</v>
      </c>
      <c r="Q275" s="29">
        <f t="shared" si="102"/>
        <v>-174995.94560292229</v>
      </c>
      <c r="R275" s="29">
        <f t="shared" si="103"/>
        <v>-90559.944994168458</v>
      </c>
      <c r="S275" s="29">
        <f t="shared" si="104"/>
        <v>122161438.84036024</v>
      </c>
      <c r="T275" s="29">
        <f t="shared" si="105"/>
        <v>836223.14192901587</v>
      </c>
      <c r="U275" s="3"/>
    </row>
    <row r="276" spans="1:21">
      <c r="A276" s="25"/>
      <c r="B276" s="25">
        <v>2006</v>
      </c>
      <c r="C276" s="29">
        <f t="shared" si="88"/>
        <v>9863053.3701585736</v>
      </c>
      <c r="D276" s="29">
        <f t="shared" si="89"/>
        <v>231770.79891439955</v>
      </c>
      <c r="E276" s="29">
        <f t="shared" si="90"/>
        <v>-2605415.7459877059</v>
      </c>
      <c r="F276" s="29">
        <f t="shared" si="91"/>
        <v>-63733802.039435081</v>
      </c>
      <c r="G276" s="29">
        <f t="shared" si="92"/>
        <v>252158.83998803486</v>
      </c>
      <c r="H276" s="29">
        <f t="shared" si="93"/>
        <v>-2512764.5328962686</v>
      </c>
      <c r="I276" s="29">
        <f t="shared" si="94"/>
        <v>-536916.16208875948</v>
      </c>
      <c r="J276" s="29">
        <f t="shared" si="95"/>
        <v>-1244159.7992508933</v>
      </c>
      <c r="K276" s="29">
        <f t="shared" si="96"/>
        <v>5169149.3732057409</v>
      </c>
      <c r="L276" s="29">
        <f t="shared" si="97"/>
        <v>1560375.940419253</v>
      </c>
      <c r="M276" s="29">
        <f t="shared" si="98"/>
        <v>1120618.4685603059</v>
      </c>
      <c r="N276" s="29">
        <f t="shared" si="99"/>
        <v>5963680.4006709764</v>
      </c>
      <c r="O276" s="29">
        <f t="shared" si="100"/>
        <v>-10520.58786922523</v>
      </c>
      <c r="P276" s="29">
        <f t="shared" si="101"/>
        <v>-191565.67955112338</v>
      </c>
      <c r="Q276" s="29">
        <f t="shared" si="102"/>
        <v>-180391.17264956198</v>
      </c>
      <c r="R276" s="29">
        <f t="shared" si="103"/>
        <v>-28614.443008582341</v>
      </c>
      <c r="S276" s="29">
        <f t="shared" si="104"/>
        <v>62891508.745931827</v>
      </c>
      <c r="T276" s="29">
        <f t="shared" si="105"/>
        <v>842293.29350337561</v>
      </c>
      <c r="U276" s="3"/>
    </row>
    <row r="277" spans="1:21">
      <c r="A277" s="25"/>
      <c r="B277" s="25">
        <v>2007</v>
      </c>
      <c r="C277" s="29">
        <f t="shared" si="88"/>
        <v>3343348.579915361</v>
      </c>
      <c r="D277" s="29">
        <f t="shared" si="89"/>
        <v>230580.59397513387</v>
      </c>
      <c r="E277" s="29">
        <f t="shared" si="90"/>
        <v>-2603225.0399466958</v>
      </c>
      <c r="F277" s="29">
        <f t="shared" si="91"/>
        <v>-10441596.334118227</v>
      </c>
      <c r="G277" s="29">
        <f t="shared" si="92"/>
        <v>251336.80530342564</v>
      </c>
      <c r="H277" s="29">
        <f t="shared" si="93"/>
        <v>-2506154.7126459777</v>
      </c>
      <c r="I277" s="29">
        <f t="shared" si="94"/>
        <v>-551438.48537703848</v>
      </c>
      <c r="J277" s="29">
        <f t="shared" si="95"/>
        <v>-1132603.1478402787</v>
      </c>
      <c r="K277" s="29">
        <f t="shared" si="96"/>
        <v>5308702.839263062</v>
      </c>
      <c r="L277" s="29">
        <f t="shared" si="97"/>
        <v>1009411.8212270255</v>
      </c>
      <c r="M277" s="29">
        <f t="shared" si="98"/>
        <v>1168496.2141336447</v>
      </c>
      <c r="N277" s="29">
        <f t="shared" si="99"/>
        <v>6098227.6795024797</v>
      </c>
      <c r="O277" s="29">
        <f t="shared" si="100"/>
        <v>-10377.399843019157</v>
      </c>
      <c r="P277" s="29">
        <f t="shared" si="101"/>
        <v>-193423.01676103455</v>
      </c>
      <c r="Q277" s="29">
        <f t="shared" si="102"/>
        <v>-186529.22894395277</v>
      </c>
      <c r="R277" s="29">
        <f t="shared" si="103"/>
        <v>34308.138857676677</v>
      </c>
      <c r="S277" s="29">
        <f t="shared" si="104"/>
        <v>41412963.39800287</v>
      </c>
      <c r="T277" s="29">
        <f t="shared" si="105"/>
        <v>850482.10684074054</v>
      </c>
      <c r="U277" s="3"/>
    </row>
    <row r="278" spans="1:21">
      <c r="A278" s="25"/>
      <c r="B278" s="25">
        <v>2008</v>
      </c>
      <c r="C278" s="29">
        <f t="shared" si="88"/>
        <v>34159642.085365139</v>
      </c>
      <c r="D278" s="29">
        <f t="shared" si="89"/>
        <v>212034.74420341809</v>
      </c>
      <c r="E278" s="29">
        <f t="shared" si="90"/>
        <v>-2406910.8924417277</v>
      </c>
      <c r="F278" s="29">
        <f t="shared" si="91"/>
        <v>-91955468.965601057</v>
      </c>
      <c r="G278" s="29">
        <f t="shared" si="92"/>
        <v>231587.86937209134</v>
      </c>
      <c r="H278" s="29">
        <f t="shared" si="93"/>
        <v>-2312828.7510096189</v>
      </c>
      <c r="I278" s="29">
        <f t="shared" si="94"/>
        <v>-524107.94170817354</v>
      </c>
      <c r="J278" s="29">
        <f t="shared" si="95"/>
        <v>-942412.06798110995</v>
      </c>
      <c r="K278" s="29">
        <f t="shared" si="96"/>
        <v>5037272.5463102153</v>
      </c>
      <c r="L278" s="29">
        <f t="shared" si="97"/>
        <v>413982.70116328227</v>
      </c>
      <c r="M278" s="29">
        <f t="shared" si="98"/>
        <v>1126180.5358385188</v>
      </c>
      <c r="N278" s="29">
        <f t="shared" si="99"/>
        <v>5765701.781497376</v>
      </c>
      <c r="O278" s="29">
        <f t="shared" si="100"/>
        <v>-9466.052594901168</v>
      </c>
      <c r="P278" s="29">
        <f t="shared" si="101"/>
        <v>-180717.90968333583</v>
      </c>
      <c r="Q278" s="29">
        <f t="shared" si="102"/>
        <v>-178495.35406291083</v>
      </c>
      <c r="R278" s="29">
        <f t="shared" si="103"/>
        <v>91068.387093980986</v>
      </c>
      <c r="S278" s="29">
        <f t="shared" si="104"/>
        <v>-171186785.47011507</v>
      </c>
      <c r="T278" s="29">
        <f t="shared" si="105"/>
        <v>794199.18529739534</v>
      </c>
      <c r="U278" s="3"/>
    </row>
    <row r="279" spans="1:21">
      <c r="A279" s="25"/>
      <c r="B279" s="25">
        <v>2009</v>
      </c>
      <c r="C279" s="29">
        <f t="shared" si="88"/>
        <v>-91222661.487000212</v>
      </c>
      <c r="D279" s="29">
        <f t="shared" si="89"/>
        <v>172160.10954922877</v>
      </c>
      <c r="E279" s="29">
        <f t="shared" si="90"/>
        <v>-1967214.0339696459</v>
      </c>
      <c r="F279" s="29">
        <f t="shared" si="91"/>
        <v>-107689566.80833726</v>
      </c>
      <c r="G279" s="29">
        <f t="shared" si="92"/>
        <v>188453.47212539433</v>
      </c>
      <c r="H279" s="29">
        <f t="shared" si="93"/>
        <v>-1886734.906633155</v>
      </c>
      <c r="I279" s="29">
        <f t="shared" si="94"/>
        <v>-440664.58758416248</v>
      </c>
      <c r="J279" s="29">
        <f t="shared" si="95"/>
        <v>-682993.29648026684</v>
      </c>
      <c r="K279" s="29">
        <f t="shared" si="96"/>
        <v>4222341.9806607701</v>
      </c>
      <c r="L279" s="29">
        <f t="shared" si="97"/>
        <v>-94803.025775304268</v>
      </c>
      <c r="M279" s="29">
        <f t="shared" si="98"/>
        <v>959507.97181505361</v>
      </c>
      <c r="N279" s="29">
        <f t="shared" si="99"/>
        <v>4820624.985323674</v>
      </c>
      <c r="O279" s="29">
        <f t="shared" si="100"/>
        <v>-7629.3605579340447</v>
      </c>
      <c r="P279" s="29">
        <f t="shared" si="101"/>
        <v>-149285.62295524075</v>
      </c>
      <c r="Q279" s="29">
        <f t="shared" si="102"/>
        <v>-151133.73734187541</v>
      </c>
      <c r="R279" s="29">
        <f t="shared" si="103"/>
        <v>123965.63055354243</v>
      </c>
      <c r="S279" s="29">
        <f t="shared" si="104"/>
        <v>-202393708.05072227</v>
      </c>
      <c r="T279" s="29">
        <f t="shared" si="105"/>
        <v>655773.23645219335</v>
      </c>
      <c r="U279" s="3"/>
    </row>
    <row r="280" spans="1:21">
      <c r="A280" s="25"/>
      <c r="B280" s="25">
        <v>2010</v>
      </c>
      <c r="C280" s="29">
        <f t="shared" si="88"/>
        <v>176020715.28891972</v>
      </c>
      <c r="D280" s="29">
        <f t="shared" si="89"/>
        <v>146977.5025043374</v>
      </c>
      <c r="E280" s="29">
        <f t="shared" si="90"/>
        <v>-1692578.2135546184</v>
      </c>
      <c r="F280" s="29">
        <f t="shared" si="91"/>
        <v>-44078123.339101397</v>
      </c>
      <c r="G280" s="29">
        <f t="shared" si="92"/>
        <v>161285.85971805433</v>
      </c>
      <c r="H280" s="29">
        <f t="shared" si="93"/>
        <v>-1620272.0888131298</v>
      </c>
      <c r="I280" s="29">
        <f t="shared" si="94"/>
        <v>-390494.1350562498</v>
      </c>
      <c r="J280" s="29">
        <f t="shared" si="95"/>
        <v>-511284.32004049665</v>
      </c>
      <c r="K280" s="29">
        <f t="shared" si="96"/>
        <v>3724931.5462938487</v>
      </c>
      <c r="L280" s="29">
        <f t="shared" si="97"/>
        <v>-462542.20621019992</v>
      </c>
      <c r="M280" s="29">
        <f t="shared" si="98"/>
        <v>861161.52653368586</v>
      </c>
      <c r="N280" s="29">
        <f t="shared" si="99"/>
        <v>4247053.9516550805</v>
      </c>
      <c r="O280" s="29">
        <f t="shared" si="100"/>
        <v>-6470.5529355261269</v>
      </c>
      <c r="P280" s="29">
        <f t="shared" si="101"/>
        <v>-129858.06494812385</v>
      </c>
      <c r="Q280" s="29">
        <f t="shared" si="102"/>
        <v>-134909.13612094425</v>
      </c>
      <c r="R280" s="29">
        <f t="shared" si="103"/>
        <v>150303.4336496068</v>
      </c>
      <c r="S280" s="29">
        <f t="shared" si="104"/>
        <v>-6267062.6097253989</v>
      </c>
      <c r="T280" s="29">
        <f t="shared" si="105"/>
        <v>570420.00176696235</v>
      </c>
      <c r="U280" s="3"/>
    </row>
    <row r="281" spans="1:21">
      <c r="A281" s="25"/>
      <c r="B281" s="25">
        <v>2011</v>
      </c>
      <c r="C281" s="29">
        <f t="shared" si="88"/>
        <v>-256111425.10251153</v>
      </c>
      <c r="D281" s="29">
        <f t="shared" si="89"/>
        <v>133232.40307605083</v>
      </c>
      <c r="E281" s="29">
        <f t="shared" si="90"/>
        <v>-1548146.0009238091</v>
      </c>
      <c r="F281" s="29">
        <f t="shared" si="91"/>
        <v>-116375203.89828235</v>
      </c>
      <c r="G281" s="29">
        <f t="shared" si="92"/>
        <v>146589.00525957069</v>
      </c>
      <c r="H281" s="29">
        <f t="shared" si="93"/>
        <v>-1479066.4046964245</v>
      </c>
      <c r="I281" s="29">
        <f t="shared" si="94"/>
        <v>-367854.22550890705</v>
      </c>
      <c r="J281" s="29">
        <f t="shared" si="95"/>
        <v>-395966.22861846589</v>
      </c>
      <c r="K281" s="29">
        <f t="shared" si="96"/>
        <v>3487654.453831831</v>
      </c>
      <c r="L281" s="29">
        <f t="shared" si="97"/>
        <v>-779011.42119542253</v>
      </c>
      <c r="M281" s="29">
        <f t="shared" si="98"/>
        <v>820554.79029208096</v>
      </c>
      <c r="N281" s="29">
        <f t="shared" si="99"/>
        <v>3973674.5480452515</v>
      </c>
      <c r="O281" s="29">
        <f t="shared" si="100"/>
        <v>-5829.3285687323323</v>
      </c>
      <c r="P281" s="29">
        <f t="shared" si="101"/>
        <v>-120077.15031910071</v>
      </c>
      <c r="Q281" s="29">
        <f t="shared" si="102"/>
        <v>-128011.8335113661</v>
      </c>
      <c r="R281" s="29">
        <f t="shared" si="103"/>
        <v>178180.06222749778</v>
      </c>
      <c r="S281" s="29">
        <f t="shared" si="104"/>
        <v>264126.60894914664</v>
      </c>
      <c r="T281" s="29">
        <f t="shared" si="105"/>
        <v>527084.74297176045</v>
      </c>
      <c r="U281" s="3"/>
    </row>
    <row r="282" spans="1:21">
      <c r="A282" s="25"/>
      <c r="B282" s="25">
        <v>2012</v>
      </c>
      <c r="C282" s="29">
        <f t="shared" si="88"/>
        <v>183935245.38931465</v>
      </c>
      <c r="D282" s="29">
        <f t="shared" si="89"/>
        <v>121907.21455462833</v>
      </c>
      <c r="E282" s="29">
        <f t="shared" si="90"/>
        <v>-1431119.5204519932</v>
      </c>
      <c r="F282" s="29">
        <f t="shared" si="91"/>
        <v>-2134421.0605903817</v>
      </c>
      <c r="G282" s="29">
        <f t="shared" si="92"/>
        <v>134520.44729322247</v>
      </c>
      <c r="H282" s="29">
        <f t="shared" si="93"/>
        <v>-1364532.8640076155</v>
      </c>
      <c r="I282" s="29">
        <f t="shared" si="94"/>
        <v>-350580.86420401995</v>
      </c>
      <c r="J282" s="29">
        <f t="shared" si="95"/>
        <v>-298442.30192485097</v>
      </c>
      <c r="K282" s="29">
        <f t="shared" si="96"/>
        <v>3298732.5967544243</v>
      </c>
      <c r="L282" s="29">
        <f t="shared" si="97"/>
        <v>-1056826.5157181167</v>
      </c>
      <c r="M282" s="29">
        <f t="shared" si="98"/>
        <v>790446.52091704996</v>
      </c>
      <c r="N282" s="29">
        <f t="shared" si="99"/>
        <v>3759824.3268774436</v>
      </c>
      <c r="O282" s="29">
        <f t="shared" si="100"/>
        <v>-5304.7391170713563</v>
      </c>
      <c r="P282" s="29">
        <f t="shared" si="101"/>
        <v>-112241.81464708196</v>
      </c>
      <c r="Q282" s="29">
        <f t="shared" si="102"/>
        <v>-122911.28860713968</v>
      </c>
      <c r="R282" s="29">
        <f t="shared" si="103"/>
        <v>203263.41696998221</v>
      </c>
      <c r="S282" s="29">
        <f t="shared" si="104"/>
        <v>-16336777.799468733</v>
      </c>
      <c r="T282" s="29">
        <f t="shared" si="105"/>
        <v>492451.93444232602</v>
      </c>
      <c r="U282" s="3"/>
    </row>
    <row r="283" spans="1:21">
      <c r="A283" s="25"/>
      <c r="B283" s="25">
        <v>2013</v>
      </c>
      <c r="C283" s="29">
        <f t="shared" si="88"/>
        <v>147405675.51872978</v>
      </c>
      <c r="D283" s="29">
        <f t="shared" si="89"/>
        <v>118031.39809714975</v>
      </c>
      <c r="E283" s="29">
        <f t="shared" si="90"/>
        <v>-1401671.0257736526</v>
      </c>
      <c r="F283" s="29">
        <f t="shared" si="91"/>
        <v>-3099252.5197205693</v>
      </c>
      <c r="G283" s="29">
        <f t="shared" si="92"/>
        <v>130656.91382775233</v>
      </c>
      <c r="H283" s="29">
        <f t="shared" si="93"/>
        <v>-1333701.7890874695</v>
      </c>
      <c r="I283" s="29">
        <f t="shared" si="94"/>
        <v>-354173.46469049982</v>
      </c>
      <c r="J283" s="29">
        <f t="shared" si="95"/>
        <v>-224540.83585653166</v>
      </c>
      <c r="K283" s="29">
        <f t="shared" si="96"/>
        <v>3302138.5367919053</v>
      </c>
      <c r="L283" s="29">
        <f t="shared" si="97"/>
        <v>-1372186.3833831409</v>
      </c>
      <c r="M283" s="29">
        <f t="shared" si="98"/>
        <v>806305.85780044214</v>
      </c>
      <c r="N283" s="29">
        <f t="shared" si="99"/>
        <v>3768165.3381878585</v>
      </c>
      <c r="O283" s="29">
        <f t="shared" si="100"/>
        <v>-5110.8782929094032</v>
      </c>
      <c r="P283" s="29">
        <f t="shared" si="101"/>
        <v>-111170.34423667267</v>
      </c>
      <c r="Q283" s="29">
        <f t="shared" si="102"/>
        <v>-125099.9401341148</v>
      </c>
      <c r="R283" s="29">
        <f t="shared" si="103"/>
        <v>237661.62098900444</v>
      </c>
      <c r="S283" s="29">
        <f t="shared" si="104"/>
        <v>10180767.94477319</v>
      </c>
      <c r="T283" s="29">
        <f t="shared" si="105"/>
        <v>487379.04776774184</v>
      </c>
      <c r="U283" s="3"/>
    </row>
    <row r="284" spans="1:21">
      <c r="A284" s="25"/>
      <c r="B284" s="25">
        <v>2014</v>
      </c>
      <c r="C284" s="29">
        <f t="shared" ref="C284" si="106">C141*L214</f>
        <v>101971881.87835774</v>
      </c>
      <c r="D284" s="29">
        <f t="shared" ref="D284" si="107">O214*D141</f>
        <v>117077.67766297203</v>
      </c>
      <c r="E284" s="29">
        <f t="shared" ref="E284" si="108">O214*E141</f>
        <v>-1408323.1032208421</v>
      </c>
      <c r="F284" s="29">
        <f t="shared" ref="F284" si="109">F141*L214</f>
        <v>-6504489.9483859539</v>
      </c>
      <c r="G284" s="29">
        <f t="shared" ref="G284" si="110">P214*G141</f>
        <v>130050.37395067733</v>
      </c>
      <c r="H284" s="29">
        <f t="shared" ref="H284" si="111">P214*H141</f>
        <v>-1337203.8111946615</v>
      </c>
      <c r="I284" s="29">
        <f t="shared" ref="I284" si="112">Q214*I141</f>
        <v>-367301.66362895723</v>
      </c>
      <c r="J284" s="29">
        <f t="shared" ref="J284" si="113">Q214*J141</f>
        <v>-155966.47378641419</v>
      </c>
      <c r="K284" s="29">
        <f t="shared" ref="K284" si="114">R214*K141</f>
        <v>3388001.4277039832</v>
      </c>
      <c r="L284" s="29">
        <f t="shared" ref="L284" si="115">R214*L141</f>
        <v>-1725159.4396485945</v>
      </c>
      <c r="M284" s="29">
        <f t="shared" ref="M284" si="116">S214*M141</f>
        <v>843507.95812641282</v>
      </c>
      <c r="N284" s="29">
        <f t="shared" ref="N284" si="117">S214*N141</f>
        <v>3874139.7743737842</v>
      </c>
      <c r="O284" s="29">
        <f t="shared" ref="O284" si="118">T214*O141</f>
        <v>-5047.6940171507176</v>
      </c>
      <c r="P284" s="29">
        <f t="shared" ref="P284" si="119">T214*P141</f>
        <v>-112970.31347618384</v>
      </c>
      <c r="Q284" s="29">
        <f t="shared" ref="Q284" si="120">U214*Q141</f>
        <v>-130713.0264821923</v>
      </c>
      <c r="R284" s="29">
        <f t="shared" ref="R284" si="121">U214*R141</f>
        <v>278443.56146247283</v>
      </c>
      <c r="S284" s="29">
        <f t="shared" ref="S284" si="122">S141*L214</f>
        <v>38916635.496936664</v>
      </c>
      <c r="T284" s="29">
        <f t="shared" ref="T284" si="123">T141*L214</f>
        <v>494826.48477413179</v>
      </c>
      <c r="U284" s="3"/>
    </row>
    <row r="289" spans="1:8">
      <c r="A289" s="26" t="s">
        <v>186</v>
      </c>
      <c r="B289" s="25" t="s">
        <v>0</v>
      </c>
      <c r="C289" s="8" t="s">
        <v>44</v>
      </c>
      <c r="D289" s="8" t="s">
        <v>40</v>
      </c>
      <c r="E289" s="8" t="s">
        <v>41</v>
      </c>
      <c r="F289" s="8" t="s">
        <v>47</v>
      </c>
      <c r="G289" s="8" t="s">
        <v>42</v>
      </c>
      <c r="H289" s="8" t="s">
        <v>43</v>
      </c>
    </row>
    <row r="290" spans="1:8">
      <c r="B290" s="25">
        <v>1950</v>
      </c>
      <c r="C290"/>
      <c r="D290"/>
      <c r="E290"/>
      <c r="F290"/>
      <c r="G290"/>
      <c r="H290"/>
    </row>
    <row r="291" spans="1:8">
      <c r="B291" s="25">
        <v>1951</v>
      </c>
      <c r="C291" s="26">
        <v>1282785602.4641042</v>
      </c>
      <c r="D291" s="26">
        <v>-110319.57231016147</v>
      </c>
      <c r="E291" s="26">
        <v>15115901.849334981</v>
      </c>
      <c r="F291" s="26">
        <v>-270460139.04558504</v>
      </c>
      <c r="G291" s="26">
        <v>42423025.232271552</v>
      </c>
      <c r="H291" s="26">
        <v>928968.18294795044</v>
      </c>
    </row>
    <row r="292" spans="1:8">
      <c r="B292" s="25">
        <v>1952</v>
      </c>
      <c r="C292" s="26">
        <v>-2363122591.2112169</v>
      </c>
      <c r="D292" s="26">
        <v>-157976.50270937767</v>
      </c>
      <c r="E292" s="26">
        <v>16169477.885509441</v>
      </c>
      <c r="F292" s="26">
        <v>619445122.25332189</v>
      </c>
      <c r="G292" s="26">
        <v>-6216969.9367630007</v>
      </c>
      <c r="H292" s="26">
        <v>990623.98116223013</v>
      </c>
    </row>
    <row r="293" spans="1:8">
      <c r="B293" s="25">
        <v>1953</v>
      </c>
      <c r="C293" s="26">
        <v>-3270671344.3864713</v>
      </c>
      <c r="D293" s="26">
        <v>-194595.10321837437</v>
      </c>
      <c r="E293" s="26">
        <v>16917929.432211556</v>
      </c>
      <c r="F293" s="26">
        <v>462861717.28265786</v>
      </c>
      <c r="G293" s="26">
        <v>87094752.864145607</v>
      </c>
      <c r="H293" s="26">
        <v>1086598.6421452989</v>
      </c>
    </row>
    <row r="294" spans="1:8">
      <c r="B294" s="25">
        <v>1954</v>
      </c>
      <c r="C294" s="26">
        <v>-516581112.83277422</v>
      </c>
      <c r="D294" s="26">
        <v>-200896.4565397554</v>
      </c>
      <c r="E294" s="26">
        <v>16307488.428293614</v>
      </c>
      <c r="F294" s="26">
        <v>-118862938.31007408</v>
      </c>
      <c r="G294" s="26">
        <v>77618960.540734753</v>
      </c>
      <c r="H294" s="26">
        <v>1086729.9589855366</v>
      </c>
    </row>
    <row r="295" spans="1:8">
      <c r="B295" s="25">
        <v>1955</v>
      </c>
      <c r="C295" s="26">
        <v>1983783777.5326247</v>
      </c>
      <c r="D295" s="26">
        <v>-189626.13870346831</v>
      </c>
      <c r="E295" s="26">
        <v>15561653.259290805</v>
      </c>
      <c r="F295" s="26">
        <v>-368791972.50890648</v>
      </c>
      <c r="G295" s="26">
        <v>78250514.656643942</v>
      </c>
      <c r="H295" s="26">
        <v>1065001.4283030892</v>
      </c>
    </row>
    <row r="296" spans="1:8">
      <c r="B296" s="25">
        <v>1956</v>
      </c>
      <c r="C296" s="26">
        <v>1461504794.4540944</v>
      </c>
      <c r="D296" s="26">
        <v>-172431.76771561886</v>
      </c>
      <c r="E296" s="26">
        <v>15409598.208830293</v>
      </c>
      <c r="F296" s="26">
        <v>-221916604.06115893</v>
      </c>
      <c r="G296" s="26">
        <v>72931563.1853019</v>
      </c>
      <c r="H296" s="26">
        <v>1085000.6519663648</v>
      </c>
    </row>
    <row r="297" spans="1:8">
      <c r="B297" s="25">
        <v>1957</v>
      </c>
      <c r="C297" s="26">
        <v>-869054119.08138943</v>
      </c>
      <c r="D297" s="26">
        <v>-138990.95158562611</v>
      </c>
      <c r="E297" s="26">
        <v>14928577.596543439</v>
      </c>
      <c r="F297" s="26">
        <v>-21020167.462578055</v>
      </c>
      <c r="G297" s="26">
        <v>57697317.028238304</v>
      </c>
      <c r="H297" s="26">
        <v>1085581.7639688125</v>
      </c>
    </row>
    <row r="298" spans="1:8">
      <c r="B298" s="25">
        <v>1958</v>
      </c>
      <c r="C298" s="26">
        <v>1399732765.9519634</v>
      </c>
      <c r="D298" s="26">
        <v>-96030.304602322925</v>
      </c>
      <c r="E298" s="26">
        <v>14936814.326047042</v>
      </c>
      <c r="F298" s="26">
        <v>-57605517.937508926</v>
      </c>
      <c r="G298" s="26">
        <v>37181278.482742801</v>
      </c>
      <c r="H298" s="26">
        <v>1114360.0370541352</v>
      </c>
    </row>
    <row r="299" spans="1:8">
      <c r="B299" s="25">
        <v>1959</v>
      </c>
      <c r="C299" s="26">
        <v>1488068240.8076725</v>
      </c>
      <c r="D299" s="26">
        <v>-37790.378788406997</v>
      </c>
      <c r="E299" s="26">
        <v>14553242.912124798</v>
      </c>
      <c r="F299" s="26">
        <v>-476979124.55887455</v>
      </c>
      <c r="G299" s="26">
        <v>92459704.588946059</v>
      </c>
      <c r="H299" s="26">
        <v>1123511.9252167635</v>
      </c>
    </row>
    <row r="300" spans="1:8">
      <c r="B300" s="25">
        <v>1960</v>
      </c>
      <c r="C300" s="26">
        <v>141915543.16387337</v>
      </c>
      <c r="D300" s="26">
        <v>32465.671939247732</v>
      </c>
      <c r="E300" s="26">
        <v>14132671.316722475</v>
      </c>
      <c r="F300" s="26">
        <v>-42722251.562367998</v>
      </c>
      <c r="G300" s="26">
        <v>149742818.92478818</v>
      </c>
      <c r="H300" s="26">
        <v>1119737.029443213</v>
      </c>
    </row>
    <row r="301" spans="1:8">
      <c r="B301" s="25">
        <v>1961</v>
      </c>
      <c r="C301" s="26">
        <v>1868562097.4669611</v>
      </c>
      <c r="D301" s="26">
        <v>120705.98858476864</v>
      </c>
      <c r="E301" s="26">
        <v>14608999.611693824</v>
      </c>
      <c r="F301" s="26">
        <v>-191885886.48249766</v>
      </c>
      <c r="G301" s="26">
        <v>70048290.639833808</v>
      </c>
      <c r="H301" s="26">
        <v>1192230.3340842945</v>
      </c>
    </row>
    <row r="302" spans="1:8">
      <c r="B302" s="25">
        <v>1962</v>
      </c>
      <c r="C302" s="26">
        <v>-548375636.26472569</v>
      </c>
      <c r="D302" s="26">
        <v>219910.76873572206</v>
      </c>
      <c r="E302" s="26">
        <v>14296652.411960902</v>
      </c>
      <c r="F302" s="26">
        <v>-39581448.627209805</v>
      </c>
      <c r="G302" s="26">
        <v>-5198028.263474063</v>
      </c>
      <c r="H302" s="26">
        <v>1204797.7088513754</v>
      </c>
    </row>
    <row r="303" spans="1:8">
      <c r="B303" s="25">
        <v>1963</v>
      </c>
      <c r="C303" s="26">
        <v>-130353183.78153153</v>
      </c>
      <c r="D303" s="26">
        <v>329881.06439694203</v>
      </c>
      <c r="E303" s="26">
        <v>13959027.811018633</v>
      </c>
      <c r="F303" s="26">
        <v>24099284.358367715</v>
      </c>
      <c r="G303" s="26">
        <v>108211346.14791764</v>
      </c>
      <c r="H303" s="26">
        <v>1209379.3175096903</v>
      </c>
    </row>
    <row r="304" spans="1:8">
      <c r="B304" s="25">
        <v>1964</v>
      </c>
      <c r="C304" s="26">
        <v>-359454701.19838774</v>
      </c>
      <c r="D304" s="26">
        <v>527253.50411843171</v>
      </c>
      <c r="E304" s="26">
        <v>15960263.573257603</v>
      </c>
      <c r="F304" s="26">
        <v>667958414.72170174</v>
      </c>
      <c r="G304" s="26">
        <v>143372927.54422745</v>
      </c>
      <c r="H304" s="26">
        <v>1418955.209064587</v>
      </c>
    </row>
    <row r="305" spans="2:8">
      <c r="B305" s="25">
        <v>1965</v>
      </c>
      <c r="C305" s="26">
        <v>748622300.19305944</v>
      </c>
      <c r="D305" s="26">
        <v>762837.40040900116</v>
      </c>
      <c r="E305" s="26">
        <v>17350011.645337269</v>
      </c>
      <c r="F305" s="26">
        <v>-276554863.72340894</v>
      </c>
      <c r="G305" s="26">
        <v>86353600.018333599</v>
      </c>
      <c r="H305" s="26">
        <v>1598105.8749670924</v>
      </c>
    </row>
    <row r="306" spans="2:8">
      <c r="B306" s="25">
        <v>1966</v>
      </c>
      <c r="C306" s="26">
        <v>-1765306268.8150139</v>
      </c>
      <c r="D306" s="26">
        <v>913203.8793019047</v>
      </c>
      <c r="E306" s="26">
        <v>16267817.27124754</v>
      </c>
      <c r="F306" s="26">
        <v>7373994.399878555</v>
      </c>
      <c r="G306" s="26">
        <v>73346541.559273094</v>
      </c>
      <c r="H306" s="26">
        <v>1545142.2797147003</v>
      </c>
    </row>
    <row r="307" spans="2:8">
      <c r="B307" s="25">
        <v>1967</v>
      </c>
      <c r="C307" s="26">
        <v>-129597580.46835765</v>
      </c>
      <c r="D307" s="26">
        <v>1153110.7143763332</v>
      </c>
      <c r="E307" s="26">
        <v>16582553.513640769</v>
      </c>
      <c r="F307" s="26">
        <v>353974170.48019952</v>
      </c>
      <c r="G307" s="26">
        <v>117587679.2894676</v>
      </c>
      <c r="H307" s="26">
        <v>1618794.7729501522</v>
      </c>
    </row>
    <row r="308" spans="2:8">
      <c r="B308" s="25">
        <v>1968</v>
      </c>
      <c r="C308" s="26">
        <v>-23603491.908830497</v>
      </c>
      <c r="D308" s="26">
        <v>1468132.8132935257</v>
      </c>
      <c r="E308" s="26">
        <v>17335650.758653224</v>
      </c>
      <c r="F308" s="26">
        <v>-106294976.16452104</v>
      </c>
      <c r="G308" s="26">
        <v>150824063.8819741</v>
      </c>
      <c r="H308" s="26">
        <v>1748803.5378211553</v>
      </c>
    </row>
    <row r="309" spans="2:8">
      <c r="B309" s="25">
        <v>1969</v>
      </c>
      <c r="C309" s="26">
        <v>2014031071.9792728</v>
      </c>
      <c r="D309" s="26">
        <v>1800233.9490032273</v>
      </c>
      <c r="E309" s="26">
        <v>17787729.748470262</v>
      </c>
      <c r="F309" s="26">
        <v>-25857075.488866087</v>
      </c>
      <c r="G309" s="26">
        <v>82307685.735318765</v>
      </c>
      <c r="H309" s="26">
        <v>1849122.762848926</v>
      </c>
    </row>
    <row r="310" spans="2:8">
      <c r="B310" s="25">
        <v>1970</v>
      </c>
      <c r="C310" s="26">
        <v>-322131388.56872821</v>
      </c>
      <c r="D310" s="26">
        <v>2161939.3223893326</v>
      </c>
      <c r="E310" s="26">
        <v>18079483.139953256</v>
      </c>
      <c r="F310" s="26">
        <v>-183902942.90504271</v>
      </c>
      <c r="G310" s="26">
        <v>229191505.04540259</v>
      </c>
      <c r="H310" s="26">
        <v>1942418.9680177225</v>
      </c>
    </row>
    <row r="311" spans="2:8">
      <c r="B311" s="25">
        <v>1971</v>
      </c>
      <c r="C311" s="26">
        <v>981021353.26375496</v>
      </c>
      <c r="D311" s="26">
        <v>2429445.9966731607</v>
      </c>
      <c r="E311" s="26">
        <v>17398690.327933032</v>
      </c>
      <c r="F311" s="26">
        <v>-336093066.23558038</v>
      </c>
      <c r="G311" s="26">
        <v>108469960.69973092</v>
      </c>
      <c r="H311" s="26">
        <v>1930842.3903217376</v>
      </c>
    </row>
    <row r="312" spans="2:8">
      <c r="B312" s="25">
        <v>1972</v>
      </c>
      <c r="C312" s="26">
        <v>3061319994.580276</v>
      </c>
      <c r="D312" s="26">
        <v>2538307.2994587799</v>
      </c>
      <c r="E312" s="26">
        <v>15696965.975787202</v>
      </c>
      <c r="F312" s="26">
        <v>-1098161505.9970052</v>
      </c>
      <c r="G312" s="26">
        <v>183060737.6981158</v>
      </c>
      <c r="H312" s="26">
        <v>1802354.7881836721</v>
      </c>
    </row>
    <row r="313" spans="2:8">
      <c r="B313" s="25">
        <v>1973</v>
      </c>
      <c r="C313" s="26">
        <v>3941867706.8293133</v>
      </c>
      <c r="D313" s="26">
        <v>2778170.8578853584</v>
      </c>
      <c r="E313" s="26">
        <v>15001897.026821103</v>
      </c>
      <c r="F313" s="26">
        <v>-470554484.26337105</v>
      </c>
      <c r="G313" s="26">
        <v>234314899.74123207</v>
      </c>
      <c r="H313" s="26">
        <v>1775777.7209208191</v>
      </c>
    </row>
    <row r="314" spans="2:8">
      <c r="B314" s="25">
        <v>1974</v>
      </c>
      <c r="C314" s="26">
        <v>-292244650.32988793</v>
      </c>
      <c r="D314" s="26">
        <v>3103716.2279941887</v>
      </c>
      <c r="E314" s="26">
        <v>14673576.45118239</v>
      </c>
      <c r="F314" s="26">
        <v>-149548230.10327157</v>
      </c>
      <c r="G314" s="26">
        <v>-70157231.292310819</v>
      </c>
      <c r="H314" s="26">
        <v>1800620.9283813639</v>
      </c>
    </row>
    <row r="315" spans="2:8">
      <c r="B315" s="25">
        <v>1975</v>
      </c>
      <c r="C315" s="26">
        <v>-5141070468.2776127</v>
      </c>
      <c r="D315" s="26">
        <v>3279671.0849461523</v>
      </c>
      <c r="E315" s="26">
        <v>13682877.762398234</v>
      </c>
      <c r="F315" s="26">
        <v>704306917.24570966</v>
      </c>
      <c r="G315" s="26">
        <v>-10832642.980465854</v>
      </c>
      <c r="H315" s="26">
        <v>1737194.2982406688</v>
      </c>
    </row>
    <row r="316" spans="2:8">
      <c r="B316" s="25">
        <v>1976</v>
      </c>
      <c r="C316" s="26">
        <v>-2199931269.3580813</v>
      </c>
      <c r="D316" s="26">
        <v>3521865.3218100937</v>
      </c>
      <c r="E316" s="26">
        <v>13019248.034646107</v>
      </c>
      <c r="F316" s="26">
        <v>187489716.44248709</v>
      </c>
      <c r="G316" s="26">
        <v>34390052.024087176</v>
      </c>
      <c r="H316" s="26">
        <v>1713259.7590265195</v>
      </c>
    </row>
    <row r="317" spans="2:8">
      <c r="B317" s="25">
        <v>1977</v>
      </c>
      <c r="C317" s="26">
        <v>-603229222.9136765</v>
      </c>
      <c r="D317" s="26">
        <v>3236785.2856337419</v>
      </c>
      <c r="E317" s="26">
        <v>10616711.845212724</v>
      </c>
      <c r="F317" s="26">
        <v>-882805782.93974614</v>
      </c>
      <c r="G317" s="26">
        <v>-2634509.1128499606</v>
      </c>
      <c r="H317" s="26">
        <v>1454312.6112906036</v>
      </c>
    </row>
    <row r="318" spans="2:8">
      <c r="B318" s="25">
        <v>1978</v>
      </c>
      <c r="C318" s="26">
        <v>1952343751.1723862</v>
      </c>
      <c r="D318" s="26">
        <v>3049021.7267735973</v>
      </c>
      <c r="E318" s="26">
        <v>8962961.9924048036</v>
      </c>
      <c r="F318" s="26">
        <v>-349986351.22538787</v>
      </c>
      <c r="G318" s="26">
        <v>194530151.04307604</v>
      </c>
      <c r="H318" s="26">
        <v>1269527.1077131834</v>
      </c>
    </row>
    <row r="319" spans="2:8">
      <c r="B319" s="25">
        <v>1979</v>
      </c>
      <c r="C319" s="26">
        <v>3443470083.8203325</v>
      </c>
      <c r="D319" s="26">
        <v>3523525.219681554</v>
      </c>
      <c r="E319" s="26">
        <v>9280766.9556827508</v>
      </c>
      <c r="F319" s="26">
        <v>-333312259.40990555</v>
      </c>
      <c r="G319" s="26">
        <v>100902308.33678192</v>
      </c>
      <c r="H319" s="26">
        <v>1366140.7492404126</v>
      </c>
    </row>
    <row r="320" spans="2:8">
      <c r="B320" s="25">
        <v>1980</v>
      </c>
      <c r="C320" s="26">
        <v>-373073502.71313721</v>
      </c>
      <c r="D320" s="26">
        <v>3652856.7808845113</v>
      </c>
      <c r="E320" s="26">
        <v>8617229.6946523786</v>
      </c>
      <c r="F320" s="26">
        <v>-359460687.09849316</v>
      </c>
      <c r="G320" s="26">
        <v>-38922290.534127735</v>
      </c>
      <c r="H320" s="26">
        <v>1324551.3634513654</v>
      </c>
    </row>
    <row r="321" spans="2:8">
      <c r="B321" s="25">
        <v>1981</v>
      </c>
      <c r="C321" s="26">
        <v>686913682.45849705</v>
      </c>
      <c r="D321" s="26">
        <v>3617216.2413008558</v>
      </c>
      <c r="E321" s="26">
        <v>7689039.4441752313</v>
      </c>
      <c r="F321" s="26">
        <v>-68025226.939751461</v>
      </c>
      <c r="G321" s="26">
        <v>-9388243.4594419431</v>
      </c>
      <c r="H321" s="26">
        <v>1230094.4940784564</v>
      </c>
    </row>
    <row r="322" spans="2:8">
      <c r="B322" s="25">
        <v>1982</v>
      </c>
      <c r="C322" s="26">
        <v>2763186201.843617</v>
      </c>
      <c r="D322" s="26">
        <v>3792920.2281796047</v>
      </c>
      <c r="E322" s="26">
        <v>7260356.3422568999</v>
      </c>
      <c r="F322" s="26">
        <v>-510887130.01613569</v>
      </c>
      <c r="G322" s="26">
        <v>6219303.6531913234</v>
      </c>
      <c r="H322" s="26">
        <v>1214022.1801895923</v>
      </c>
    </row>
    <row r="323" spans="2:8">
      <c r="B323" s="25">
        <v>1983</v>
      </c>
      <c r="C323" s="26">
        <v>-1409821191.4296052</v>
      </c>
      <c r="D323" s="26">
        <v>3963952.532589443</v>
      </c>
      <c r="E323" s="26">
        <v>6846711.6687538736</v>
      </c>
      <c r="F323" s="26">
        <v>98055690.474135503</v>
      </c>
      <c r="G323" s="26">
        <v>121813598.63962679</v>
      </c>
      <c r="H323" s="26">
        <v>1197568.8261383909</v>
      </c>
    </row>
    <row r="324" spans="2:8">
      <c r="B324" s="25">
        <v>1984</v>
      </c>
      <c r="C324" s="26">
        <v>-610172172.8959707</v>
      </c>
      <c r="D324" s="26">
        <v>4252741.5815082807</v>
      </c>
      <c r="E324" s="26">
        <v>6629383.2221296774</v>
      </c>
      <c r="F324" s="26">
        <v>80062471.459105939</v>
      </c>
      <c r="G324" s="26">
        <v>45116246.8569801</v>
      </c>
      <c r="H324" s="26">
        <v>1216166.8179048665</v>
      </c>
    </row>
    <row r="325" spans="2:8">
      <c r="B325" s="25">
        <v>1985</v>
      </c>
      <c r="C325" s="26">
        <v>1123197597.6542122</v>
      </c>
      <c r="D325" s="26">
        <v>4619751.4907112438</v>
      </c>
      <c r="E325" s="26">
        <v>6501216.9247081149</v>
      </c>
      <c r="F325" s="26">
        <v>-141494051.25667268</v>
      </c>
      <c r="G325" s="26">
        <v>79444058.952875257</v>
      </c>
      <c r="H325" s="26">
        <v>1253743.1966041795</v>
      </c>
    </row>
    <row r="326" spans="2:8">
      <c r="B326" s="25">
        <v>1986</v>
      </c>
      <c r="C326" s="26">
        <v>-791207639.01074338</v>
      </c>
      <c r="D326" s="26">
        <v>4892390.9470071532</v>
      </c>
      <c r="E326" s="26">
        <v>6207628.8432139419</v>
      </c>
      <c r="F326" s="26">
        <v>-53751378.115380116</v>
      </c>
      <c r="G326" s="26">
        <v>85444104.380816862</v>
      </c>
      <c r="H326" s="26">
        <v>1263208.3065937939</v>
      </c>
    </row>
    <row r="327" spans="2:8">
      <c r="B327" s="25">
        <v>1987</v>
      </c>
      <c r="C327" s="26">
        <v>766227634.26387</v>
      </c>
      <c r="D327" s="26">
        <v>5049457.8245804589</v>
      </c>
      <c r="E327" s="26">
        <v>5776555.0869560465</v>
      </c>
      <c r="F327" s="26">
        <v>-292307936.64489979</v>
      </c>
      <c r="G327" s="26">
        <v>157316313.26418209</v>
      </c>
      <c r="H327" s="26">
        <v>1243070.2845197686</v>
      </c>
    </row>
    <row r="328" spans="2:8">
      <c r="B328" s="25">
        <v>1988</v>
      </c>
      <c r="C328" s="26">
        <v>3206618652.9161973</v>
      </c>
      <c r="D328" s="26">
        <v>5816903.2649389543</v>
      </c>
      <c r="E328" s="26">
        <v>6001910.8980772877</v>
      </c>
      <c r="F328" s="26">
        <v>-89005965.380576581</v>
      </c>
      <c r="G328" s="26">
        <v>177208691.35833922</v>
      </c>
      <c r="H328" s="26">
        <v>1367972.6009507456</v>
      </c>
    </row>
    <row r="329" spans="2:8">
      <c r="B329" s="25">
        <v>1989</v>
      </c>
      <c r="C329" s="26">
        <v>4818518140.6226082</v>
      </c>
      <c r="D329" s="26">
        <v>7757971.0114517361</v>
      </c>
      <c r="E329" s="26">
        <v>7197113.0765393265</v>
      </c>
      <c r="F329" s="26">
        <v>272571323.85375661</v>
      </c>
      <c r="G329" s="26">
        <v>92948567.56607908</v>
      </c>
      <c r="H329" s="26">
        <v>1746606.7472943265</v>
      </c>
    </row>
    <row r="330" spans="2:8">
      <c r="B330" s="25">
        <v>1990</v>
      </c>
      <c r="C330" s="26">
        <v>-3085001250.4010863</v>
      </c>
      <c r="D330" s="26">
        <v>8841771.0552383102</v>
      </c>
      <c r="E330" s="26">
        <v>7314796.1039751293</v>
      </c>
      <c r="F330" s="26">
        <v>28100200.793265313</v>
      </c>
      <c r="G330" s="26">
        <v>-28019063.609639805</v>
      </c>
      <c r="H330" s="26">
        <v>1910244.4345248695</v>
      </c>
    </row>
    <row r="331" spans="2:8">
      <c r="B331" s="25">
        <v>1991</v>
      </c>
      <c r="C331" s="26">
        <v>-3681288380.3929324</v>
      </c>
      <c r="D331" s="26">
        <v>7939040.5026317071</v>
      </c>
      <c r="E331" s="26">
        <v>5853185.4458473567</v>
      </c>
      <c r="F331" s="26">
        <v>-108099787.18359137</v>
      </c>
      <c r="G331" s="26">
        <v>-44600762.641435221</v>
      </c>
      <c r="H331" s="26">
        <v>1648356.3953599955</v>
      </c>
    </row>
    <row r="332" spans="2:8">
      <c r="B332" s="25">
        <v>1992</v>
      </c>
      <c r="C332" s="26">
        <v>355769957.94006777</v>
      </c>
      <c r="D332" s="26">
        <v>7277766.6971411724</v>
      </c>
      <c r="E332" s="26">
        <v>4769889.2722553117</v>
      </c>
      <c r="F332" s="26">
        <v>-218253333.11588991</v>
      </c>
      <c r="G332" s="26">
        <v>-16906522.62128206</v>
      </c>
      <c r="H332" s="26">
        <v>1454324.5315344033</v>
      </c>
    </row>
    <row r="333" spans="2:8">
      <c r="B333" s="25">
        <v>1993</v>
      </c>
      <c r="C333" s="26">
        <v>-1154729203.0190382</v>
      </c>
      <c r="D333" s="26">
        <v>7805230.9952881141</v>
      </c>
      <c r="E333" s="26">
        <v>4521636.1362059657</v>
      </c>
      <c r="F333" s="26">
        <v>433424686.99862969</v>
      </c>
      <c r="G333" s="26">
        <v>105350130.69819196</v>
      </c>
      <c r="H333" s="26">
        <v>1503555.7604750986</v>
      </c>
    </row>
    <row r="334" spans="2:8">
      <c r="B334" s="25">
        <v>1994</v>
      </c>
      <c r="C334" s="26">
        <v>1758536417.2861338</v>
      </c>
      <c r="D334" s="26">
        <v>9026379.4434317071</v>
      </c>
      <c r="E334" s="26">
        <v>4573144.4241131758</v>
      </c>
      <c r="F334" s="26">
        <v>14837992.131174039</v>
      </c>
      <c r="G334" s="26">
        <v>72356263.873492867</v>
      </c>
      <c r="H334" s="26">
        <v>1679048.6361666482</v>
      </c>
    </row>
    <row r="335" spans="2:8">
      <c r="B335" s="25">
        <v>1995</v>
      </c>
      <c r="C335" s="26">
        <v>-2538841609.9108224</v>
      </c>
      <c r="D335" s="26">
        <v>9933524.1485790871</v>
      </c>
      <c r="E335" s="26">
        <v>4351433.2278578682</v>
      </c>
      <c r="F335" s="26">
        <v>419173176.76198149</v>
      </c>
      <c r="G335" s="26">
        <v>27240534.131469216</v>
      </c>
      <c r="H335" s="26">
        <v>1786988.2690807148</v>
      </c>
    </row>
    <row r="336" spans="2:8">
      <c r="B336" s="25">
        <v>1996</v>
      </c>
      <c r="C336" s="26">
        <v>-3530082364.0792966</v>
      </c>
      <c r="D336" s="26">
        <v>9012422.9511206523</v>
      </c>
      <c r="E336" s="26">
        <v>3352259.9782089638</v>
      </c>
      <c r="F336" s="26">
        <v>-603188452.87546277</v>
      </c>
      <c r="G336" s="26">
        <v>129029113.32491441</v>
      </c>
      <c r="H336" s="26">
        <v>1570403.492258596</v>
      </c>
    </row>
    <row r="337" spans="2:8">
      <c r="B337" s="25">
        <v>1997</v>
      </c>
      <c r="C337" s="26">
        <v>-35010203.817839354</v>
      </c>
      <c r="D337" s="26">
        <v>8252661.7615552265</v>
      </c>
      <c r="E337" s="26">
        <v>2584830.238153493</v>
      </c>
      <c r="F337" s="26">
        <v>466573792.96103221</v>
      </c>
      <c r="G337" s="26">
        <v>-295967048.39290446</v>
      </c>
      <c r="H337" s="26">
        <v>1394076.556030411</v>
      </c>
    </row>
    <row r="338" spans="2:8">
      <c r="B338" s="25">
        <v>1998</v>
      </c>
      <c r="C338" s="26">
        <v>602335020.54966676</v>
      </c>
      <c r="D338" s="26">
        <v>8466330.2774896994</v>
      </c>
      <c r="E338" s="26">
        <v>2156786.0830191225</v>
      </c>
      <c r="F338" s="26">
        <v>-408981752.12733561</v>
      </c>
      <c r="G338" s="26">
        <v>113666867.58468607</v>
      </c>
      <c r="H338" s="26">
        <v>1388723.3882459945</v>
      </c>
    </row>
    <row r="339" spans="2:8">
      <c r="B339" s="25">
        <v>1999</v>
      </c>
      <c r="C339" s="26">
        <v>483599693.02297282</v>
      </c>
      <c r="D339" s="26">
        <v>9156063.6278656032</v>
      </c>
      <c r="E339" s="26">
        <v>1838624.9033360514</v>
      </c>
      <c r="F339" s="26">
        <v>389594123.40513653</v>
      </c>
      <c r="G339" s="26">
        <v>41428234.296691835</v>
      </c>
      <c r="H339" s="26">
        <v>1459800.7246382216</v>
      </c>
    </row>
    <row r="340" spans="2:8">
      <c r="B340" s="25">
        <v>2000</v>
      </c>
      <c r="C340" s="26">
        <v>-4096429445.1044869</v>
      </c>
      <c r="D340" s="26">
        <v>8923546.4766826089</v>
      </c>
      <c r="E340" s="26">
        <v>1302313.6226159334</v>
      </c>
      <c r="F340" s="26">
        <v>-505110241.10676485</v>
      </c>
      <c r="G340" s="26">
        <v>275445189.21992075</v>
      </c>
      <c r="H340" s="26">
        <v>1385085.3589541439</v>
      </c>
    </row>
    <row r="341" spans="2:8">
      <c r="B341" s="25">
        <v>2001</v>
      </c>
      <c r="C341" s="26">
        <v>567422050.81114399</v>
      </c>
      <c r="D341" s="26">
        <v>8222209.0548054492</v>
      </c>
      <c r="E341" s="26">
        <v>796021.56691433489</v>
      </c>
      <c r="F341" s="26">
        <v>52392298.904570714</v>
      </c>
      <c r="G341" s="26">
        <v>27478007.242094498</v>
      </c>
      <c r="H341" s="26">
        <v>1243321.2667652143</v>
      </c>
    </row>
    <row r="342" spans="2:8">
      <c r="B342" s="25">
        <v>2002</v>
      </c>
      <c r="C342" s="26">
        <v>-425590563.9056077</v>
      </c>
      <c r="D342" s="26">
        <v>8763242.7562660761</v>
      </c>
      <c r="E342" s="26">
        <v>417876.44696194271</v>
      </c>
      <c r="F342" s="26">
        <v>-211005877.6602419</v>
      </c>
      <c r="G342" s="26">
        <v>299851455.79965478</v>
      </c>
      <c r="H342" s="26">
        <v>1292674.4724049363</v>
      </c>
    </row>
    <row r="343" spans="2:8">
      <c r="B343" s="25">
        <v>2003</v>
      </c>
      <c r="C343" s="26">
        <v>-667675877.22451854</v>
      </c>
      <c r="D343" s="26">
        <v>8989221.0306473859</v>
      </c>
      <c r="E343" s="26">
        <v>2304.0967795669567</v>
      </c>
      <c r="F343" s="26">
        <v>20976628.385884307</v>
      </c>
      <c r="G343" s="26">
        <v>37499784.574229427</v>
      </c>
      <c r="H343" s="26">
        <v>1294884.5967875994</v>
      </c>
    </row>
    <row r="344" spans="2:8">
      <c r="B344" s="25">
        <v>2004</v>
      </c>
      <c r="C344" s="26">
        <v>-907849247.2779994</v>
      </c>
      <c r="D344" s="26">
        <v>9194027.1024480686</v>
      </c>
      <c r="E344" s="26">
        <v>-419608.93570753647</v>
      </c>
      <c r="F344" s="26">
        <v>131068806.03838082</v>
      </c>
      <c r="G344" s="26">
        <v>16587260.828099387</v>
      </c>
      <c r="H344" s="26">
        <v>1294605.8958398032</v>
      </c>
    </row>
    <row r="345" spans="2:8">
      <c r="B345" s="25">
        <v>2005</v>
      </c>
      <c r="C345" s="26">
        <v>-1252932196.0067093</v>
      </c>
      <c r="D345" s="26">
        <v>9204060.295332877</v>
      </c>
      <c r="E345" s="26">
        <v>-834690.40974300785</v>
      </c>
      <c r="F345" s="26">
        <v>-152306487.53468159</v>
      </c>
      <c r="G345" s="26">
        <v>185264980.38658071</v>
      </c>
      <c r="H345" s="26">
        <v>1268181.395528062</v>
      </c>
    </row>
    <row r="346" spans="2:8">
      <c r="B346" s="25">
        <v>2006</v>
      </c>
      <c r="C346" s="26">
        <v>101722766.53593516</v>
      </c>
      <c r="D346" s="26">
        <v>9196044.6576605476</v>
      </c>
      <c r="E346" s="26">
        <v>-1235087.8943113682</v>
      </c>
      <c r="F346" s="26">
        <v>-93902805.348295644</v>
      </c>
      <c r="G346" s="26">
        <v>92661804.487605244</v>
      </c>
      <c r="H346" s="26">
        <v>1241000.8606905856</v>
      </c>
    </row>
    <row r="347" spans="2:8">
      <c r="B347" s="25">
        <v>2007</v>
      </c>
      <c r="C347" s="26">
        <v>34666645.328339413</v>
      </c>
      <c r="D347" s="26">
        <v>9522292.9000919852</v>
      </c>
      <c r="E347" s="26">
        <v>-1688226.8568293161</v>
      </c>
      <c r="F347" s="26">
        <v>-15466748.301007215</v>
      </c>
      <c r="G347" s="26">
        <v>61343482.431206815</v>
      </c>
      <c r="H347" s="26">
        <v>1259787.5133359008</v>
      </c>
    </row>
    <row r="348" spans="2:8">
      <c r="B348" s="25">
        <v>2008</v>
      </c>
      <c r="C348" s="26">
        <v>359071187.00181824</v>
      </c>
      <c r="D348" s="26">
        <v>9186278.9353130534</v>
      </c>
      <c r="E348" s="26">
        <v>-2022903.6873776913</v>
      </c>
      <c r="F348" s="26">
        <v>-138085084.27356496</v>
      </c>
      <c r="G348" s="26">
        <v>-257062923.65279785</v>
      </c>
      <c r="H348" s="26">
        <v>1192610.5392688718</v>
      </c>
    </row>
    <row r="349" spans="2:8">
      <c r="B349" s="25">
        <v>2009</v>
      </c>
      <c r="C349" s="26">
        <v>-944627853.81191039</v>
      </c>
      <c r="D349" s="26">
        <v>7607994.5561505239</v>
      </c>
      <c r="E349" s="26">
        <v>-1997789.0456327975</v>
      </c>
      <c r="F349" s="26">
        <v>-159306537.45441881</v>
      </c>
      <c r="G349" s="26">
        <v>-299403570.72385299</v>
      </c>
      <c r="H349" s="26">
        <v>970093.63813680841</v>
      </c>
    </row>
    <row r="350" spans="2:8">
      <c r="B350" s="25">
        <v>2010</v>
      </c>
      <c r="C350" s="26">
        <v>1910447162.6446588</v>
      </c>
      <c r="D350" s="26">
        <v>7057064.5564293219</v>
      </c>
      <c r="E350" s="26">
        <v>-2136930.1857253523</v>
      </c>
      <c r="F350" s="26">
        <v>-68343356.656846866</v>
      </c>
      <c r="G350" s="26">
        <v>-9717112.768893674</v>
      </c>
      <c r="H350" s="26">
        <v>884439.14286105568</v>
      </c>
    </row>
    <row r="351" spans="2:8">
      <c r="B351" s="25">
        <v>2011</v>
      </c>
      <c r="C351" s="26">
        <v>-2701276555.1023173</v>
      </c>
      <c r="D351" s="26">
        <v>6440603.9574785745</v>
      </c>
      <c r="E351" s="26">
        <v>-2225328.3820334524</v>
      </c>
      <c r="F351" s="26">
        <v>-175348684.24657357</v>
      </c>
      <c r="G351" s="26">
        <v>397973.55280445365</v>
      </c>
      <c r="H351" s="26">
        <v>794186.50254159293</v>
      </c>
    </row>
    <row r="352" spans="2:8">
      <c r="B352" s="25">
        <v>2012</v>
      </c>
      <c r="C352" s="26">
        <v>1901376820.1189201</v>
      </c>
      <c r="D352" s="26">
        <v>5990243.428423034</v>
      </c>
      <c r="E352" s="26">
        <v>-2307047.1187995123</v>
      </c>
      <c r="F352" s="26">
        <v>-3151993.3786560688</v>
      </c>
      <c r="G352" s="26">
        <v>-24125237.706499115</v>
      </c>
      <c r="H352" s="26">
        <v>727225.41270242305</v>
      </c>
    </row>
    <row r="353" spans="2:8">
      <c r="B353" s="25">
        <v>2013</v>
      </c>
      <c r="C353" s="26">
        <v>1798899882.4632742</v>
      </c>
      <c r="D353" s="26">
        <v>7102523.8468004894</v>
      </c>
      <c r="E353" s="26">
        <v>-3028443.0172304842</v>
      </c>
      <c r="F353" s="26">
        <v>-5403208.3072104082</v>
      </c>
      <c r="G353" s="26">
        <v>17749057.09778678</v>
      </c>
      <c r="H353" s="26">
        <v>849692.14444532944</v>
      </c>
    </row>
    <row r="354" spans="2:8">
      <c r="B354" s="25">
        <v>2014</v>
      </c>
      <c r="C354" s="26">
        <v>1410141305.2405775</v>
      </c>
      <c r="D354" s="26">
        <v>8285504.7765916232</v>
      </c>
      <c r="E354" s="26">
        <v>-3876212.9674467882</v>
      </c>
      <c r="F354" s="26">
        <v>-12849830.724740883</v>
      </c>
      <c r="G354" s="26">
        <v>76881074.839106783</v>
      </c>
      <c r="H354" s="26">
        <v>977545.75960932474</v>
      </c>
    </row>
    <row r="355" spans="2:8">
      <c r="B355" s="26" t="s">
        <v>215</v>
      </c>
      <c r="C355" s="26">
        <f t="shared" ref="C355:H355" si="124">SUM(C290:C354)</f>
        <v>3677343616.8814888</v>
      </c>
      <c r="D355" s="26">
        <f t="shared" si="124"/>
        <v>292463738.61584711</v>
      </c>
      <c r="E355" s="26">
        <f t="shared" si="124"/>
        <v>525385219.31907982</v>
      </c>
      <c r="F355" s="26">
        <f t="shared" si="124"/>
        <v>-4982293615.4086838</v>
      </c>
      <c r="G355" s="26">
        <f t="shared" si="124"/>
        <v>3838901626.2524729</v>
      </c>
      <c r="H355" s="26">
        <f t="shared" si="124"/>
        <v>86391756.22625415</v>
      </c>
    </row>
  </sheetData>
  <mergeCells count="21">
    <mergeCell ref="Q217:R217"/>
    <mergeCell ref="D217:E217"/>
    <mergeCell ref="G217:H217"/>
    <mergeCell ref="I217:J217"/>
    <mergeCell ref="K217:L217"/>
    <mergeCell ref="M217:N217"/>
    <mergeCell ref="O217:P217"/>
    <mergeCell ref="Q1:R1"/>
    <mergeCell ref="D74:E74"/>
    <mergeCell ref="G74:H74"/>
    <mergeCell ref="I74:J74"/>
    <mergeCell ref="K74:L74"/>
    <mergeCell ref="M74:N74"/>
    <mergeCell ref="O74:P74"/>
    <mergeCell ref="Q74:R74"/>
    <mergeCell ref="D1:E1"/>
    <mergeCell ref="G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44B1-E52D-4ABF-BCB2-2764EC6D3ECA}">
  <dimension ref="A1:U355"/>
  <sheetViews>
    <sheetView zoomScale="55" zoomScaleNormal="55" workbookViewId="0"/>
  </sheetViews>
  <sheetFormatPr defaultColWidth="8.77734375" defaultRowHeight="15.6"/>
  <cols>
    <col min="1" max="1" width="8.77734375" style="26"/>
    <col min="2" max="2" width="8.77734375" style="26" bestFit="1" customWidth="1"/>
    <col min="3" max="3" width="11.77734375" style="26" bestFit="1" customWidth="1"/>
    <col min="4" max="7" width="12.44140625" style="26" bestFit="1" customWidth="1"/>
    <col min="8" max="8" width="12.77734375" style="26" bestFit="1" customWidth="1"/>
    <col min="9" max="9" width="12.44140625" style="26" bestFit="1" customWidth="1"/>
    <col min="10" max="10" width="12.77734375" style="26" bestFit="1" customWidth="1"/>
    <col min="11" max="11" width="11.77734375" style="26" bestFit="1" customWidth="1"/>
    <col min="12" max="12" width="12.77734375" style="26" bestFit="1" customWidth="1"/>
    <col min="13" max="13" width="10.5546875" style="26" bestFit="1" customWidth="1"/>
    <col min="14" max="14" width="11.5546875" style="26" bestFit="1" customWidth="1"/>
    <col min="15" max="16" width="11.77734375" style="26" bestFit="1" customWidth="1"/>
    <col min="17" max="17" width="12.44140625" style="26" bestFit="1" customWidth="1"/>
    <col min="18" max="18" width="11.77734375" style="26" bestFit="1" customWidth="1"/>
    <col min="19" max="19" width="12.44140625" style="26" bestFit="1" customWidth="1"/>
    <col min="20" max="20" width="12.77734375" style="26" bestFit="1" customWidth="1"/>
    <col min="21" max="21" width="11.77734375" style="26" bestFit="1" customWidth="1"/>
    <col min="22" max="16384" width="8.77734375" style="26"/>
  </cols>
  <sheetData>
    <row r="1" spans="1:20" ht="43.5" customHeight="1">
      <c r="A1" s="25" t="s">
        <v>14</v>
      </c>
      <c r="B1" s="25"/>
      <c r="C1" s="25"/>
      <c r="D1" s="79" t="s">
        <v>77</v>
      </c>
      <c r="E1" s="79"/>
      <c r="G1" s="79" t="s">
        <v>78</v>
      </c>
      <c r="H1" s="79"/>
      <c r="I1" s="79" t="s">
        <v>79</v>
      </c>
      <c r="J1" s="79"/>
      <c r="K1" s="79" t="s">
        <v>80</v>
      </c>
      <c r="L1" s="79"/>
      <c r="M1" s="79" t="s">
        <v>81</v>
      </c>
      <c r="N1" s="79"/>
      <c r="O1" s="79" t="s">
        <v>82</v>
      </c>
      <c r="P1" s="79"/>
      <c r="Q1" s="79" t="s">
        <v>83</v>
      </c>
      <c r="R1" s="79"/>
      <c r="S1" s="25"/>
      <c r="T1" s="25"/>
    </row>
    <row r="3" spans="1:20">
      <c r="A3" s="25"/>
      <c r="B3" s="25" t="s">
        <v>0</v>
      </c>
      <c r="C3" s="25" t="s">
        <v>178</v>
      </c>
      <c r="D3" s="25" t="s">
        <v>1</v>
      </c>
      <c r="E3" s="25" t="s">
        <v>2</v>
      </c>
      <c r="F3" s="25" t="s">
        <v>179</v>
      </c>
      <c r="G3" s="25" t="s">
        <v>1</v>
      </c>
      <c r="H3" s="25" t="s">
        <v>2</v>
      </c>
      <c r="I3" s="25" t="s">
        <v>1</v>
      </c>
      <c r="J3" s="25" t="s">
        <v>2</v>
      </c>
      <c r="K3" s="25" t="s">
        <v>1</v>
      </c>
      <c r="L3" s="25" t="s">
        <v>2</v>
      </c>
      <c r="M3" s="25" t="s">
        <v>1</v>
      </c>
      <c r="N3" s="25" t="s">
        <v>2</v>
      </c>
      <c r="O3" s="25" t="s">
        <v>1</v>
      </c>
      <c r="P3" s="25" t="s">
        <v>2</v>
      </c>
      <c r="Q3" s="25" t="s">
        <v>1</v>
      </c>
      <c r="R3" s="25" t="s">
        <v>2</v>
      </c>
      <c r="S3" s="25" t="s">
        <v>3</v>
      </c>
      <c r="T3" s="25" t="s">
        <v>4</v>
      </c>
    </row>
    <row r="4" spans="1:20">
      <c r="B4" s="26">
        <v>1950</v>
      </c>
      <c r="C4" s="26">
        <v>930.11335316569659</v>
      </c>
      <c r="D4" s="26">
        <v>82.830613977438588</v>
      </c>
      <c r="E4" s="26">
        <v>9.1161547342968149E-2</v>
      </c>
      <c r="F4" s="26">
        <v>388.80095959839679</v>
      </c>
      <c r="G4" s="26">
        <v>77.830613977438588</v>
      </c>
      <c r="H4" s="26">
        <v>9.5932112778966599E-2</v>
      </c>
      <c r="I4" s="26">
        <v>95.197617026321652</v>
      </c>
      <c r="J4" s="26">
        <v>0.4477686432878677</v>
      </c>
      <c r="K4" s="26">
        <v>131.46361092855554</v>
      </c>
      <c r="L4" s="26">
        <v>1.1320216873710367E-2</v>
      </c>
      <c r="M4" s="26">
        <v>62.887075984959054</v>
      </c>
      <c r="N4" s="26">
        <v>0.15791349208812563</v>
      </c>
      <c r="O4" s="26">
        <v>70.493741557856822</v>
      </c>
      <c r="P4" s="26">
        <v>1.7591457419349473E-2</v>
      </c>
      <c r="Q4" s="26">
        <v>69.112924015040946</v>
      </c>
      <c r="R4" s="26">
        <v>0.16984177995965993</v>
      </c>
      <c r="S4" s="26">
        <v>9.1748149043737885E-6</v>
      </c>
      <c r="T4" s="26">
        <v>2528610.2728325352</v>
      </c>
    </row>
    <row r="5" spans="1:20">
      <c r="B5" s="26">
        <v>1951</v>
      </c>
      <c r="C5" s="26">
        <v>1023.2881223042897</v>
      </c>
      <c r="D5" s="26">
        <v>82.786554179799879</v>
      </c>
      <c r="E5" s="26">
        <v>9.1176055932758612E-2</v>
      </c>
      <c r="F5" s="26">
        <v>405.1901953719684</v>
      </c>
      <c r="G5" s="26">
        <v>77.786554179799879</v>
      </c>
      <c r="H5" s="26">
        <v>9.6690084746099067E-2</v>
      </c>
      <c r="I5" s="26">
        <v>95.249020123566822</v>
      </c>
      <c r="J5" s="26">
        <v>0.43473878284831069</v>
      </c>
      <c r="K5" s="26">
        <v>131.32408823603294</v>
      </c>
      <c r="L5" s="26">
        <v>2.3935643676447349E-2</v>
      </c>
      <c r="M5" s="26">
        <v>62.857702786533238</v>
      </c>
      <c r="N5" s="26">
        <v>0.15836722517786786</v>
      </c>
      <c r="O5" s="26">
        <v>70.405853219270611</v>
      </c>
      <c r="P5" s="26">
        <v>1.7347090539762126E-2</v>
      </c>
      <c r="Q5" s="26">
        <v>69.142297213466762</v>
      </c>
      <c r="R5" s="26">
        <v>0.1699834447142464</v>
      </c>
      <c r="S5" s="26">
        <v>9.36035299746661E-6</v>
      </c>
      <c r="T5" s="26">
        <v>2536436.0489940643</v>
      </c>
    </row>
    <row r="6" spans="1:20">
      <c r="B6" s="26">
        <v>1952</v>
      </c>
      <c r="C6" s="26">
        <v>867.77248085165229</v>
      </c>
      <c r="D6" s="26">
        <v>82.747965995962232</v>
      </c>
      <c r="E6" s="26">
        <v>9.121998414299505E-2</v>
      </c>
      <c r="F6" s="26">
        <v>508.56855747502016</v>
      </c>
      <c r="G6" s="26">
        <v>77.747965995962232</v>
      </c>
      <c r="H6" s="26">
        <v>9.7424629840472482E-2</v>
      </c>
      <c r="I6" s="26">
        <v>95.294039671377405</v>
      </c>
      <c r="J6" s="26">
        <v>0.42197041300026006</v>
      </c>
      <c r="K6" s="26">
        <v>131.20189232054707</v>
      </c>
      <c r="L6" s="26">
        <v>3.6242623651661823E-2</v>
      </c>
      <c r="M6" s="26">
        <v>62.831977330641472</v>
      </c>
      <c r="N6" s="26">
        <v>0.15872940860901907</v>
      </c>
      <c r="O6" s="26">
        <v>70.317964880684386</v>
      </c>
      <c r="P6" s="26">
        <v>1.7102723660174776E-2</v>
      </c>
      <c r="Q6" s="26">
        <v>69.168022669358521</v>
      </c>
      <c r="R6" s="26">
        <v>0.17023564461331195</v>
      </c>
      <c r="S6" s="26">
        <v>9.3127027071816551E-6</v>
      </c>
      <c r="T6" s="26">
        <v>2544261.8251555935</v>
      </c>
    </row>
    <row r="7" spans="1:20">
      <c r="B7" s="26">
        <v>1953</v>
      </c>
      <c r="C7" s="26">
        <v>704.87925380229456</v>
      </c>
      <c r="D7" s="26">
        <v>82.714849425925664</v>
      </c>
      <c r="E7" s="26">
        <v>9.1293331973677491E-2</v>
      </c>
      <c r="F7" s="26">
        <v>631.50887191440711</v>
      </c>
      <c r="G7" s="26">
        <v>77.714849425925664</v>
      </c>
      <c r="H7" s="26">
        <v>9.8135748062086831E-2</v>
      </c>
      <c r="I7" s="26">
        <v>95.332675669753399</v>
      </c>
      <c r="J7" s="26">
        <v>0.40946353374371597</v>
      </c>
      <c r="K7" s="26">
        <v>131.09702318209796</v>
      </c>
      <c r="L7" s="26">
        <v>4.8241156799353799E-2</v>
      </c>
      <c r="M7" s="26">
        <v>62.809899617283769</v>
      </c>
      <c r="N7" s="26">
        <v>0.1590000423815793</v>
      </c>
      <c r="O7" s="26">
        <v>70.230076542098161</v>
      </c>
      <c r="P7" s="26">
        <v>1.6858356780587429E-2</v>
      </c>
      <c r="Q7" s="26">
        <v>69.190100382716224</v>
      </c>
      <c r="R7" s="26">
        <v>0.17059837965685656</v>
      </c>
      <c r="S7" s="26">
        <v>9.6608108415833301E-6</v>
      </c>
      <c r="T7" s="26">
        <v>2552087.6013171207</v>
      </c>
    </row>
    <row r="8" spans="1:20">
      <c r="B8" s="26">
        <v>1954</v>
      </c>
      <c r="C8" s="26">
        <v>682.12261412727503</v>
      </c>
      <c r="D8" s="26">
        <v>82.687204469690172</v>
      </c>
      <c r="E8" s="26">
        <v>9.1396099424805907E-2</v>
      </c>
      <c r="F8" s="26">
        <v>620.03092307543625</v>
      </c>
      <c r="G8" s="26">
        <v>77.687204469690187</v>
      </c>
      <c r="H8" s="26">
        <v>9.8823439410942154E-2</v>
      </c>
      <c r="I8" s="26">
        <v>95.364928118694792</v>
      </c>
      <c r="J8" s="26">
        <v>0.39721814507867836</v>
      </c>
      <c r="K8" s="26">
        <v>131.00948082068555</v>
      </c>
      <c r="L8" s="26">
        <v>5.9931243119523261E-2</v>
      </c>
      <c r="M8" s="26">
        <v>62.791469646460115</v>
      </c>
      <c r="N8" s="26">
        <v>0.15917912649554858</v>
      </c>
      <c r="O8" s="26">
        <v>70.142188203511935</v>
      </c>
      <c r="P8" s="26">
        <v>1.6613989901000083E-2</v>
      </c>
      <c r="Q8" s="26">
        <v>69.208530353539885</v>
      </c>
      <c r="R8" s="26">
        <v>0.1710716498448803</v>
      </c>
      <c r="S8" s="26">
        <v>9.9796786623964481E-6</v>
      </c>
      <c r="T8" s="26">
        <v>2559913.3774786498</v>
      </c>
    </row>
    <row r="9" spans="1:20">
      <c r="B9" s="26">
        <v>1955</v>
      </c>
      <c r="C9" s="26">
        <v>775.68248703357813</v>
      </c>
      <c r="D9" s="26">
        <v>82.665031127255773</v>
      </c>
      <c r="E9" s="26">
        <v>9.1528286496380326E-2</v>
      </c>
      <c r="F9" s="26">
        <v>502.69620729017737</v>
      </c>
      <c r="G9" s="26">
        <v>77.665031127255773</v>
      </c>
      <c r="H9" s="26">
        <v>9.9487703887038412E-2</v>
      </c>
      <c r="I9" s="26">
        <v>95.390797018201596</v>
      </c>
      <c r="J9" s="26">
        <v>0.38523424700514725</v>
      </c>
      <c r="K9" s="26">
        <v>130.93926523630995</v>
      </c>
      <c r="L9" s="26">
        <v>7.1312882612170225E-2</v>
      </c>
      <c r="M9" s="26">
        <v>62.776687418170511</v>
      </c>
      <c r="N9" s="26">
        <v>0.15926666095092684</v>
      </c>
      <c r="O9" s="26">
        <v>70.05429986492571</v>
      </c>
      <c r="P9" s="26">
        <v>1.6369623021412736E-2</v>
      </c>
      <c r="Q9" s="26">
        <v>69.223312581829504</v>
      </c>
      <c r="R9" s="26">
        <v>0.17165545517738307</v>
      </c>
      <c r="S9" s="26">
        <v>1.031923999162772E-5</v>
      </c>
      <c r="T9" s="26">
        <v>2567739.1536401771</v>
      </c>
    </row>
    <row r="10" spans="1:20">
      <c r="B10" s="26">
        <v>1956</v>
      </c>
      <c r="C10" s="26">
        <v>851.20002957822646</v>
      </c>
      <c r="D10" s="26">
        <v>82.648329398622437</v>
      </c>
      <c r="E10" s="26">
        <v>9.1689893188400734E-2</v>
      </c>
      <c r="F10" s="26">
        <v>460.9628759121814</v>
      </c>
      <c r="G10" s="26">
        <v>77.648329398622437</v>
      </c>
      <c r="H10" s="26">
        <v>0.10012854149037563</v>
      </c>
      <c r="I10" s="26">
        <v>95.410282368273812</v>
      </c>
      <c r="J10" s="26">
        <v>0.37351183952312261</v>
      </c>
      <c r="K10" s="26">
        <v>130.88637642897106</v>
      </c>
      <c r="L10" s="26">
        <v>8.2386075277294676E-2</v>
      </c>
      <c r="M10" s="26">
        <v>62.765552932414948</v>
      </c>
      <c r="N10" s="26">
        <v>0.15926264574771418</v>
      </c>
      <c r="O10" s="26">
        <v>69.966411526339499</v>
      </c>
      <c r="P10" s="26">
        <v>1.6125256141825389E-2</v>
      </c>
      <c r="Q10" s="26">
        <v>69.234447067585037</v>
      </c>
      <c r="R10" s="26">
        <v>0.17234979565436495</v>
      </c>
      <c r="S10" s="26">
        <v>1.0638120300265498E-5</v>
      </c>
      <c r="T10" s="26">
        <v>2575564.9298017062</v>
      </c>
    </row>
    <row r="11" spans="1:20">
      <c r="B11" s="26">
        <v>1957</v>
      </c>
      <c r="C11" s="26">
        <v>805.4973908831505</v>
      </c>
      <c r="D11" s="26">
        <v>82.637099283790192</v>
      </c>
      <c r="E11" s="26">
        <v>9.1880919500867117E-2</v>
      </c>
      <c r="F11" s="26">
        <v>436.74681395264111</v>
      </c>
      <c r="G11" s="26">
        <v>77.637099283790192</v>
      </c>
      <c r="H11" s="26">
        <v>0.10074595222095378</v>
      </c>
      <c r="I11" s="26">
        <v>95.42338416891144</v>
      </c>
      <c r="J11" s="26">
        <v>0.36205092263260447</v>
      </c>
      <c r="K11" s="26">
        <v>130.85081439866894</v>
      </c>
      <c r="L11" s="26">
        <v>9.3150821114896629E-2</v>
      </c>
      <c r="M11" s="26">
        <v>62.758066189193457</v>
      </c>
      <c r="N11" s="26">
        <v>0.1591670808859105</v>
      </c>
      <c r="O11" s="26">
        <v>69.878523187753274</v>
      </c>
      <c r="P11" s="26">
        <v>1.5880889262238039E-2</v>
      </c>
      <c r="Q11" s="26">
        <v>69.241933810806543</v>
      </c>
      <c r="R11" s="26">
        <v>0.1731546712758259</v>
      </c>
      <c r="S11" s="26">
        <v>1.0892612261429173E-5</v>
      </c>
      <c r="T11" s="26">
        <v>2583390.7059632353</v>
      </c>
    </row>
    <row r="12" spans="1:20">
      <c r="B12" s="26">
        <v>1958</v>
      </c>
      <c r="C12" s="26">
        <v>878.31857190981793</v>
      </c>
      <c r="D12" s="26">
        <v>82.631340782759011</v>
      </c>
      <c r="E12" s="26">
        <v>9.2101365433779489E-2</v>
      </c>
      <c r="F12" s="26">
        <v>362.60899406254941</v>
      </c>
      <c r="G12" s="26">
        <v>77.631340782759011</v>
      </c>
      <c r="H12" s="26">
        <v>0.1013399360787729</v>
      </c>
      <c r="I12" s="26">
        <v>95.43010242011448</v>
      </c>
      <c r="J12" s="26">
        <v>0.3508514963335928</v>
      </c>
      <c r="K12" s="26">
        <v>130.83257914540354</v>
      </c>
      <c r="L12" s="26">
        <v>0.1036071201249761</v>
      </c>
      <c r="M12" s="26">
        <v>62.754227188506007</v>
      </c>
      <c r="N12" s="26">
        <v>0.15897996636551584</v>
      </c>
      <c r="O12" s="26">
        <v>69.790634849167049</v>
      </c>
      <c r="P12" s="26">
        <v>1.5636522382650692E-2</v>
      </c>
      <c r="Q12" s="26">
        <v>69.245772811493993</v>
      </c>
      <c r="R12" s="26">
        <v>0.17407008204176594</v>
      </c>
      <c r="S12" s="26">
        <v>1.1047272939278296E-5</v>
      </c>
      <c r="T12" s="26">
        <v>2591216.4821247626</v>
      </c>
    </row>
    <row r="13" spans="1:20">
      <c r="B13" s="26">
        <v>1959</v>
      </c>
      <c r="C13" s="26">
        <v>962.2047792000443</v>
      </c>
      <c r="D13" s="26">
        <v>82.631053895528936</v>
      </c>
      <c r="E13" s="26">
        <v>9.2351230987137864E-2</v>
      </c>
      <c r="F13" s="26">
        <v>361.89584323539168</v>
      </c>
      <c r="G13" s="26">
        <v>77.631053895528936</v>
      </c>
      <c r="H13" s="26">
        <v>0.10191049306383294</v>
      </c>
      <c r="I13" s="26">
        <v>95.430437121882917</v>
      </c>
      <c r="J13" s="26">
        <v>0.33991356062608757</v>
      </c>
      <c r="K13" s="26">
        <v>130.83167066917494</v>
      </c>
      <c r="L13" s="26">
        <v>0.11375497230753301</v>
      </c>
      <c r="M13" s="26">
        <v>62.754035930352607</v>
      </c>
      <c r="N13" s="26">
        <v>0.15870130218653022</v>
      </c>
      <c r="O13" s="26">
        <v>69.702746510580823</v>
      </c>
      <c r="P13" s="26">
        <v>1.5392155503063346E-2</v>
      </c>
      <c r="Q13" s="26">
        <v>69.245964069647385</v>
      </c>
      <c r="R13" s="26">
        <v>0.17509602795218504</v>
      </c>
      <c r="S13" s="26">
        <v>1.1471613570713449E-5</v>
      </c>
      <c r="T13" s="26">
        <v>2599042.2582862917</v>
      </c>
    </row>
    <row r="14" spans="1:20">
      <c r="B14" s="26">
        <v>1960</v>
      </c>
      <c r="C14" s="26">
        <v>970.63624414785158</v>
      </c>
      <c r="D14" s="26">
        <v>82.63623862209991</v>
      </c>
      <c r="E14" s="26">
        <v>9.2630516160942228E-2</v>
      </c>
      <c r="F14" s="26">
        <v>364.40488790440219</v>
      </c>
      <c r="G14" s="26">
        <v>77.63623862209991</v>
      </c>
      <c r="H14" s="26">
        <v>0.10245762317613395</v>
      </c>
      <c r="I14" s="26">
        <v>95.424388274216767</v>
      </c>
      <c r="J14" s="26">
        <v>0.32923711551008894</v>
      </c>
      <c r="K14" s="26">
        <v>130.84808896998308</v>
      </c>
      <c r="L14" s="26">
        <v>0.12359437766256746</v>
      </c>
      <c r="M14" s="26">
        <v>62.757492414733264</v>
      </c>
      <c r="N14" s="26">
        <v>0.15833108834895362</v>
      </c>
      <c r="O14" s="26">
        <v>69.614858171994598</v>
      </c>
      <c r="P14" s="26">
        <v>1.5147788623475999E-2</v>
      </c>
      <c r="Q14" s="26">
        <v>69.242507585266736</v>
      </c>
      <c r="R14" s="26">
        <v>0.17623250900708326</v>
      </c>
      <c r="S14" s="26">
        <v>1.2211098902256692E-5</v>
      </c>
      <c r="T14" s="26">
        <v>2606868.0344478209</v>
      </c>
    </row>
    <row r="15" spans="1:20">
      <c r="B15" s="26">
        <v>1961</v>
      </c>
      <c r="C15" s="26">
        <v>1081.1578241997136</v>
      </c>
      <c r="D15" s="26">
        <v>82.646894962471976</v>
      </c>
      <c r="E15" s="26">
        <v>9.2939220955192581E-2</v>
      </c>
      <c r="F15" s="26">
        <v>387.42612088709785</v>
      </c>
      <c r="G15" s="26">
        <v>77.646894962471976</v>
      </c>
      <c r="H15" s="26">
        <v>0.10298132641567591</v>
      </c>
      <c r="I15" s="26">
        <v>95.411955877116043</v>
      </c>
      <c r="J15" s="26">
        <v>0.31882216098559674</v>
      </c>
      <c r="K15" s="26">
        <v>130.88183404782794</v>
      </c>
      <c r="L15" s="26">
        <v>0.13312533619007938</v>
      </c>
      <c r="M15" s="26">
        <v>62.764596641647977</v>
      </c>
      <c r="N15" s="26">
        <v>0.15786932485278601</v>
      </c>
      <c r="O15" s="26">
        <v>69.526969833408387</v>
      </c>
      <c r="P15" s="26">
        <v>1.4903421743888652E-2</v>
      </c>
      <c r="Q15" s="26">
        <v>69.235403358352031</v>
      </c>
      <c r="R15" s="26">
        <v>0.17747952520646051</v>
      </c>
      <c r="S15" s="26">
        <v>1.2537010336052715E-5</v>
      </c>
      <c r="T15" s="26">
        <v>2614693.8106093481</v>
      </c>
    </row>
    <row r="16" spans="1:20">
      <c r="B16" s="26">
        <v>1962</v>
      </c>
      <c r="C16" s="26">
        <v>1047.8396569801673</v>
      </c>
      <c r="D16" s="26">
        <v>82.663022916645119</v>
      </c>
      <c r="E16" s="26">
        <v>9.3277345369888923E-2</v>
      </c>
      <c r="F16" s="26">
        <v>461.42256537264171</v>
      </c>
      <c r="G16" s="26">
        <v>77.663022916645119</v>
      </c>
      <c r="H16" s="26">
        <v>0.10348160278245883</v>
      </c>
      <c r="I16" s="26">
        <v>95.393139930580702</v>
      </c>
      <c r="J16" s="26">
        <v>0.30866869705261102</v>
      </c>
      <c r="K16" s="26">
        <v>130.93290590270956</v>
      </c>
      <c r="L16" s="26">
        <v>0.14234784789006882</v>
      </c>
      <c r="M16" s="26">
        <v>62.775348611096739</v>
      </c>
      <c r="N16" s="26">
        <v>0.15731601169802747</v>
      </c>
      <c r="O16" s="26">
        <v>69.439081494822162</v>
      </c>
      <c r="P16" s="26">
        <v>1.4659054864301304E-2</v>
      </c>
      <c r="Q16" s="26">
        <v>69.224651388903254</v>
      </c>
      <c r="R16" s="26">
        <v>0.17883707655031689</v>
      </c>
      <c r="S16" s="26">
        <v>1.2486677480899424E-5</v>
      </c>
      <c r="T16" s="26">
        <v>2622519.5867708772</v>
      </c>
    </row>
    <row r="17" spans="2:20">
      <c r="B17" s="26">
        <v>1963</v>
      </c>
      <c r="C17" s="26">
        <v>1040.1049392895943</v>
      </c>
      <c r="D17" s="26">
        <v>82.684622484619339</v>
      </c>
      <c r="E17" s="26">
        <v>9.364488940503124E-2</v>
      </c>
      <c r="F17" s="26">
        <v>411.41962084494799</v>
      </c>
      <c r="G17" s="26">
        <v>77.684622484619339</v>
      </c>
      <c r="H17" s="26">
        <v>0.10395845227648266</v>
      </c>
      <c r="I17" s="26">
        <v>95.367940434610787</v>
      </c>
      <c r="J17" s="26">
        <v>0.29877672371113179</v>
      </c>
      <c r="K17" s="26">
        <v>131.00130453462791</v>
      </c>
      <c r="L17" s="26">
        <v>0.15126191276253573</v>
      </c>
      <c r="M17" s="26">
        <v>62.789748323079543</v>
      </c>
      <c r="N17" s="26">
        <v>0.15667114888467795</v>
      </c>
      <c r="O17" s="26">
        <v>69.351193156235936</v>
      </c>
      <c r="P17" s="26">
        <v>1.4414687984713957E-2</v>
      </c>
      <c r="Q17" s="26">
        <v>69.21025167692045</v>
      </c>
      <c r="R17" s="26">
        <v>0.18030516303865232</v>
      </c>
      <c r="S17" s="26">
        <v>1.3010826342960451E-5</v>
      </c>
      <c r="T17" s="26">
        <v>2630345.3629324064</v>
      </c>
    </row>
    <row r="18" spans="2:20">
      <c r="B18" s="26">
        <v>1964</v>
      </c>
      <c r="C18" s="26">
        <v>1022.1589167925205</v>
      </c>
      <c r="D18" s="26">
        <v>82.711693666394638</v>
      </c>
      <c r="E18" s="26">
        <v>9.4041853060619574E-2</v>
      </c>
      <c r="F18" s="26">
        <v>527.46035641950368</v>
      </c>
      <c r="G18" s="26">
        <v>77.711693666394638</v>
      </c>
      <c r="H18" s="26">
        <v>0.10441187489774746</v>
      </c>
      <c r="I18" s="26">
        <v>95.33635738920627</v>
      </c>
      <c r="J18" s="26">
        <v>0.28914624096115904</v>
      </c>
      <c r="K18" s="26">
        <v>131.08702994358302</v>
      </c>
      <c r="L18" s="26">
        <v>0.15986753080748017</v>
      </c>
      <c r="M18" s="26">
        <v>62.807795777596418</v>
      </c>
      <c r="N18" s="26">
        <v>0.15593473641273739</v>
      </c>
      <c r="O18" s="26">
        <v>69.263304817649711</v>
      </c>
      <c r="P18" s="26">
        <v>1.4170321105126608E-2</v>
      </c>
      <c r="Q18" s="26">
        <v>69.192204222403589</v>
      </c>
      <c r="R18" s="26">
        <v>0.18188378467146682</v>
      </c>
      <c r="S18" s="26">
        <v>1.363246972960473E-5</v>
      </c>
      <c r="T18" s="26">
        <v>2638171.1390939336</v>
      </c>
    </row>
    <row r="19" spans="2:20">
      <c r="B19" s="26">
        <v>1965</v>
      </c>
      <c r="C19" s="26">
        <v>1055.5753744861843</v>
      </c>
      <c r="D19" s="26">
        <v>82.744236461971013</v>
      </c>
      <c r="E19" s="26">
        <v>9.4468236336653869E-2</v>
      </c>
      <c r="F19" s="26">
        <v>528.28049373581268</v>
      </c>
      <c r="G19" s="26">
        <v>77.744236461971013</v>
      </c>
      <c r="H19" s="26">
        <v>0.10484187064625322</v>
      </c>
      <c r="I19" s="26">
        <v>95.298390794367151</v>
      </c>
      <c r="J19" s="26">
        <v>0.27977724880269278</v>
      </c>
      <c r="K19" s="26">
        <v>131.19008212957488</v>
      </c>
      <c r="L19" s="26">
        <v>0.16816470202490208</v>
      </c>
      <c r="M19" s="26">
        <v>62.829490974647328</v>
      </c>
      <c r="N19" s="26">
        <v>0.1551067742822059</v>
      </c>
      <c r="O19" s="26">
        <v>69.175416479063486</v>
      </c>
      <c r="P19" s="26">
        <v>1.3925954225539262E-2</v>
      </c>
      <c r="Q19" s="26">
        <v>69.170509025352658</v>
      </c>
      <c r="R19" s="26">
        <v>0.18357294144876043</v>
      </c>
      <c r="S19" s="26">
        <v>1.3964516538768293E-5</v>
      </c>
      <c r="T19" s="26">
        <v>2645996.9152554628</v>
      </c>
    </row>
    <row r="20" spans="2:20">
      <c r="B20" s="26">
        <v>1966</v>
      </c>
      <c r="C20" s="26">
        <v>975.96026880795353</v>
      </c>
      <c r="D20" s="26">
        <v>82.782250871348467</v>
      </c>
      <c r="E20" s="26">
        <v>9.4924039233134166E-2</v>
      </c>
      <c r="F20" s="26">
        <v>511.59520899162999</v>
      </c>
      <c r="G20" s="26">
        <v>77.782250871348467</v>
      </c>
      <c r="H20" s="26">
        <v>0.10524843952199994</v>
      </c>
      <c r="I20" s="26">
        <v>95.254040650093444</v>
      </c>
      <c r="J20" s="26">
        <v>0.270669747235733</v>
      </c>
      <c r="K20" s="26">
        <v>131.3104610926035</v>
      </c>
      <c r="L20" s="26">
        <v>0.17615342641480147</v>
      </c>
      <c r="M20" s="26">
        <v>62.854833914232294</v>
      </c>
      <c r="N20" s="26">
        <v>0.15418726249308343</v>
      </c>
      <c r="O20" s="26">
        <v>69.087528140477275</v>
      </c>
      <c r="P20" s="26">
        <v>1.3681587345951913E-2</v>
      </c>
      <c r="Q20" s="26">
        <v>69.145166085767698</v>
      </c>
      <c r="R20" s="26">
        <v>0.18537263337053309</v>
      </c>
      <c r="S20" s="26">
        <v>1.4259588110364223E-5</v>
      </c>
      <c r="T20" s="26">
        <v>2653822.69141699</v>
      </c>
    </row>
    <row r="21" spans="2:20">
      <c r="B21" s="26">
        <v>1967</v>
      </c>
      <c r="C21" s="26">
        <v>970.61452169721326</v>
      </c>
      <c r="D21" s="26">
        <v>82.825736894527012</v>
      </c>
      <c r="E21" s="26">
        <v>9.5409261750060453E-2</v>
      </c>
      <c r="F21" s="26">
        <v>513.92733119648881</v>
      </c>
      <c r="G21" s="26">
        <v>77.825736894527012</v>
      </c>
      <c r="H21" s="26">
        <v>0.10563158152498757</v>
      </c>
      <c r="I21" s="26">
        <v>95.203306956385163</v>
      </c>
      <c r="J21" s="26">
        <v>0.26182373626027966</v>
      </c>
      <c r="K21" s="26">
        <v>131.44816683266885</v>
      </c>
      <c r="L21" s="26">
        <v>0.18383370397717841</v>
      </c>
      <c r="M21" s="26">
        <v>62.883824596351332</v>
      </c>
      <c r="N21" s="26">
        <v>0.15317620104536997</v>
      </c>
      <c r="O21" s="26">
        <v>68.99963980189105</v>
      </c>
      <c r="P21" s="26">
        <v>1.343722046636457E-2</v>
      </c>
      <c r="Q21" s="26">
        <v>69.116175403648683</v>
      </c>
      <c r="R21" s="26">
        <v>0.18728286043678488</v>
      </c>
      <c r="S21" s="26">
        <v>1.4737985230737478E-5</v>
      </c>
      <c r="T21" s="26">
        <v>2661648.4675785191</v>
      </c>
    </row>
    <row r="22" spans="2:20">
      <c r="B22" s="26">
        <v>1968</v>
      </c>
      <c r="C22" s="26">
        <v>969.71660542103871</v>
      </c>
      <c r="D22" s="26">
        <v>82.874694531506606</v>
      </c>
      <c r="E22" s="26">
        <v>9.5923903887432743E-2</v>
      </c>
      <c r="F22" s="26">
        <v>468.61854969824213</v>
      </c>
      <c r="G22" s="26">
        <v>77.874694531506606</v>
      </c>
      <c r="H22" s="26">
        <v>0.10599129665521617</v>
      </c>
      <c r="I22" s="26">
        <v>95.146189713242279</v>
      </c>
      <c r="J22" s="26">
        <v>0.25323921587633286</v>
      </c>
      <c r="K22" s="26">
        <v>131.60319934977096</v>
      </c>
      <c r="L22" s="26">
        <v>0.1912055347120328</v>
      </c>
      <c r="M22" s="26">
        <v>62.916463021004418</v>
      </c>
      <c r="N22" s="26">
        <v>0.15207358993906556</v>
      </c>
      <c r="O22" s="26">
        <v>68.911751463304824</v>
      </c>
      <c r="P22" s="26">
        <v>1.319285358677722E-2</v>
      </c>
      <c r="Q22" s="26">
        <v>69.083536978995596</v>
      </c>
      <c r="R22" s="26">
        <v>0.18930362264751568</v>
      </c>
      <c r="S22" s="26">
        <v>1.5332161748954228E-5</v>
      </c>
      <c r="T22" s="26">
        <v>2669474.2437400483</v>
      </c>
    </row>
    <row r="23" spans="2:20">
      <c r="B23" s="26">
        <v>1969</v>
      </c>
      <c r="C23" s="26">
        <v>1044.8794384808</v>
      </c>
      <c r="D23" s="26">
        <v>82.929123782287306</v>
      </c>
      <c r="E23" s="26">
        <v>9.6467965645251008E-2</v>
      </c>
      <c r="F23" s="26">
        <v>413.31339707667166</v>
      </c>
      <c r="G23" s="26">
        <v>77.929123782287306</v>
      </c>
      <c r="H23" s="26">
        <v>0.10632758491268572</v>
      </c>
      <c r="I23" s="26">
        <v>95.082688920664808</v>
      </c>
      <c r="J23" s="26">
        <v>0.24491618608389254</v>
      </c>
      <c r="K23" s="26">
        <v>131.77555864390982</v>
      </c>
      <c r="L23" s="26">
        <v>0.19826891861936466</v>
      </c>
      <c r="M23" s="26">
        <v>62.952749188191532</v>
      </c>
      <c r="N23" s="26">
        <v>0.1508794291741701</v>
      </c>
      <c r="O23" s="26">
        <v>68.823863124718599</v>
      </c>
      <c r="P23" s="26">
        <v>1.2948486707189873E-2</v>
      </c>
      <c r="Q23" s="26">
        <v>69.047250811808468</v>
      </c>
      <c r="R23" s="26">
        <v>0.19143492000272563</v>
      </c>
      <c r="S23" s="26">
        <v>1.5633980979077688E-5</v>
      </c>
      <c r="T23" s="26">
        <v>2677300.0199015755</v>
      </c>
    </row>
    <row r="24" spans="2:20">
      <c r="B24" s="26">
        <v>1970</v>
      </c>
      <c r="C24" s="26">
        <v>1033.07542684236</v>
      </c>
      <c r="D24" s="26">
        <v>82.989024646869069</v>
      </c>
      <c r="E24" s="26">
        <v>9.7041447023515262E-2</v>
      </c>
      <c r="F24" s="26">
        <v>348.88756942128441</v>
      </c>
      <c r="G24" s="26">
        <v>77.989024646869069</v>
      </c>
      <c r="H24" s="26">
        <v>0.10664044629739622</v>
      </c>
      <c r="I24" s="26">
        <v>95.012804578652748</v>
      </c>
      <c r="J24" s="26">
        <v>0.23685464688295874</v>
      </c>
      <c r="K24" s="26">
        <v>131.96524471508542</v>
      </c>
      <c r="L24" s="26">
        <v>0.20502385569917406</v>
      </c>
      <c r="M24" s="26">
        <v>62.99268309791271</v>
      </c>
      <c r="N24" s="26">
        <v>0.14959371875068372</v>
      </c>
      <c r="O24" s="26">
        <v>68.735974786132374</v>
      </c>
      <c r="P24" s="26">
        <v>1.2704119827602525E-2</v>
      </c>
      <c r="Q24" s="26">
        <v>69.007316902087297</v>
      </c>
      <c r="R24" s="26">
        <v>0.19367675250241462</v>
      </c>
      <c r="S24" s="26">
        <v>1.651353992047315E-5</v>
      </c>
      <c r="T24" s="26">
        <v>2685125.7960631046</v>
      </c>
    </row>
    <row r="25" spans="2:20">
      <c r="B25" s="26">
        <v>1971</v>
      </c>
      <c r="C25" s="26">
        <v>1069.6492262877368</v>
      </c>
      <c r="D25" s="26">
        <v>83.054397125251924</v>
      </c>
      <c r="E25" s="26">
        <v>9.7644348022225505E-2</v>
      </c>
      <c r="F25" s="26">
        <v>331.14037829517133</v>
      </c>
      <c r="G25" s="26">
        <v>78.054397125251924</v>
      </c>
      <c r="H25" s="26">
        <v>0.10692988080934766</v>
      </c>
      <c r="I25" s="26">
        <v>94.936536687206086</v>
      </c>
      <c r="J25" s="26">
        <v>0.22905459827353136</v>
      </c>
      <c r="K25" s="26">
        <v>132.17225756329776</v>
      </c>
      <c r="L25" s="26">
        <v>0.21147034595146097</v>
      </c>
      <c r="M25" s="26">
        <v>63.036264750167945</v>
      </c>
      <c r="N25" s="26">
        <v>0.14821645866860636</v>
      </c>
      <c r="O25" s="26">
        <v>68.648086447546163</v>
      </c>
      <c r="P25" s="26">
        <v>1.2459752948015178E-2</v>
      </c>
      <c r="Q25" s="26">
        <v>68.963735249832055</v>
      </c>
      <c r="R25" s="26">
        <v>0.19602912014658272</v>
      </c>
      <c r="S25" s="26">
        <v>1.6933091814462651E-5</v>
      </c>
      <c r="T25" s="26">
        <v>2692951.5722246338</v>
      </c>
    </row>
    <row r="26" spans="2:20">
      <c r="B26" s="26">
        <v>1972</v>
      </c>
      <c r="C26" s="26">
        <v>1201.511105457897</v>
      </c>
      <c r="D26" s="26">
        <v>83.125241217435843</v>
      </c>
      <c r="E26" s="26">
        <v>9.8276668641381737E-2</v>
      </c>
      <c r="F26" s="26">
        <v>308.18792714833836</v>
      </c>
      <c r="G26" s="26">
        <v>78.125241217435843</v>
      </c>
      <c r="H26" s="26">
        <v>0.10719588844854007</v>
      </c>
      <c r="I26" s="26">
        <v>94.853885246324836</v>
      </c>
      <c r="J26" s="26">
        <v>0.22151604025561053</v>
      </c>
      <c r="K26" s="26">
        <v>132.39659718854688</v>
      </c>
      <c r="L26" s="26">
        <v>0.21760838937622534</v>
      </c>
      <c r="M26" s="26">
        <v>63.083494144957236</v>
      </c>
      <c r="N26" s="26">
        <v>0.14674764892793801</v>
      </c>
      <c r="O26" s="26">
        <v>68.560198108959938</v>
      </c>
      <c r="P26" s="26">
        <v>1.2215386068427831E-2</v>
      </c>
      <c r="Q26" s="26">
        <v>68.916505855042772</v>
      </c>
      <c r="R26" s="26">
        <v>0.19849202293522988</v>
      </c>
      <c r="S26" s="26">
        <v>1.7745003567797947E-5</v>
      </c>
      <c r="T26" s="26">
        <v>2700777.348386161</v>
      </c>
    </row>
    <row r="27" spans="2:20">
      <c r="B27" s="26">
        <v>1973</v>
      </c>
      <c r="C27" s="26">
        <v>1398.5476925942096</v>
      </c>
      <c r="D27" s="26">
        <v>83.201556923420853</v>
      </c>
      <c r="E27" s="26">
        <v>9.8938408880983958E-2</v>
      </c>
      <c r="F27" s="26">
        <v>280.39557895275817</v>
      </c>
      <c r="G27" s="26">
        <v>78.201556923420853</v>
      </c>
      <c r="H27" s="26">
        <v>0.10743846921497341</v>
      </c>
      <c r="I27" s="26">
        <v>94.764850256008998</v>
      </c>
      <c r="J27" s="26">
        <v>0.21423897282919613</v>
      </c>
      <c r="K27" s="26">
        <v>132.63826359083271</v>
      </c>
      <c r="L27" s="26">
        <v>0.22343798597346723</v>
      </c>
      <c r="M27" s="26">
        <v>63.134371282280561</v>
      </c>
      <c r="N27" s="26">
        <v>0.14518728952867868</v>
      </c>
      <c r="O27" s="26">
        <v>68.472309770373712</v>
      </c>
      <c r="P27" s="26">
        <v>1.1971019188840484E-2</v>
      </c>
      <c r="Q27" s="26">
        <v>68.865628717719446</v>
      </c>
      <c r="R27" s="26">
        <v>0.20106546086835614</v>
      </c>
      <c r="S27" s="26">
        <v>1.8868164482323571E-5</v>
      </c>
      <c r="T27" s="26">
        <v>2708603.1245476902</v>
      </c>
    </row>
    <row r="28" spans="2:20">
      <c r="B28" s="26">
        <v>1974</v>
      </c>
      <c r="C28" s="26">
        <v>1383.1129372759376</v>
      </c>
      <c r="D28" s="26">
        <v>83.28334424320694</v>
      </c>
      <c r="E28" s="26">
        <v>9.9629568741032168E-2</v>
      </c>
      <c r="F28" s="26">
        <v>236.17752806949684</v>
      </c>
      <c r="G28" s="26">
        <v>78.28334424320694</v>
      </c>
      <c r="H28" s="26">
        <v>0.10765762310864771</v>
      </c>
      <c r="I28" s="26">
        <v>94.669431716258572</v>
      </c>
      <c r="J28" s="26">
        <v>0.20722339599428824</v>
      </c>
      <c r="K28" s="26">
        <v>132.89725677015531</v>
      </c>
      <c r="L28" s="26">
        <v>0.22895913574318655</v>
      </c>
      <c r="M28" s="26">
        <v>63.188896162137951</v>
      </c>
      <c r="N28" s="26">
        <v>0.14353538047082837</v>
      </c>
      <c r="O28" s="26">
        <v>68.384421431787487</v>
      </c>
      <c r="P28" s="26">
        <v>1.1726652309253136E-2</v>
      </c>
      <c r="Q28" s="26">
        <v>68.811103837862049</v>
      </c>
      <c r="R28" s="26">
        <v>0.20374943394596146</v>
      </c>
      <c r="S28" s="26">
        <v>1.8486205387009384E-5</v>
      </c>
      <c r="T28" s="26">
        <v>2716428.9007092174</v>
      </c>
    </row>
    <row r="29" spans="2:20">
      <c r="B29" s="26">
        <v>1975</v>
      </c>
      <c r="C29" s="26">
        <v>1129.8443881855198</v>
      </c>
      <c r="D29" s="26">
        <v>83.370603176794106</v>
      </c>
      <c r="E29" s="26">
        <v>0.10035014822152638</v>
      </c>
      <c r="F29" s="26">
        <v>345.16266392481498</v>
      </c>
      <c r="G29" s="26">
        <v>78.370603176794106</v>
      </c>
      <c r="H29" s="26">
        <v>0.10785335012956294</v>
      </c>
      <c r="I29" s="26">
        <v>94.567629627073558</v>
      </c>
      <c r="J29" s="26">
        <v>0.20046930975088684</v>
      </c>
      <c r="K29" s="26">
        <v>133.17357672651465</v>
      </c>
      <c r="L29" s="26">
        <v>0.23417183868538344</v>
      </c>
      <c r="M29" s="26">
        <v>63.247068784529397</v>
      </c>
      <c r="N29" s="26">
        <v>0.1417919217543871</v>
      </c>
      <c r="O29" s="26">
        <v>68.296533093201262</v>
      </c>
      <c r="P29" s="26">
        <v>1.1482285429665787E-2</v>
      </c>
      <c r="Q29" s="26">
        <v>68.75293121547061</v>
      </c>
      <c r="R29" s="26">
        <v>0.20654394216804589</v>
      </c>
      <c r="S29" s="26">
        <v>1.8398168236680418E-5</v>
      </c>
      <c r="T29" s="26">
        <v>2724254.6768707465</v>
      </c>
    </row>
    <row r="30" spans="2:20">
      <c r="B30" s="26">
        <v>1976</v>
      </c>
      <c r="C30" s="26">
        <v>1034.9617341517253</v>
      </c>
      <c r="D30" s="26">
        <v>83.463333724182334</v>
      </c>
      <c r="E30" s="26">
        <v>0.10110014732246655</v>
      </c>
      <c r="F30" s="26">
        <v>302.01415271829319</v>
      </c>
      <c r="G30" s="26">
        <v>78.463333724182334</v>
      </c>
      <c r="H30" s="26">
        <v>0.10802565027771914</v>
      </c>
      <c r="I30" s="26">
        <v>94.459443988453941</v>
      </c>
      <c r="J30" s="26">
        <v>0.19397671409899189</v>
      </c>
      <c r="K30" s="26">
        <v>133.46722345991074</v>
      </c>
      <c r="L30" s="26">
        <v>0.23907609480005781</v>
      </c>
      <c r="M30" s="26">
        <v>63.308889149454892</v>
      </c>
      <c r="N30" s="26">
        <v>0.13995691337935484</v>
      </c>
      <c r="O30" s="26">
        <v>68.208644754615051</v>
      </c>
      <c r="P30" s="26">
        <v>1.1237918550078441E-2</v>
      </c>
      <c r="Q30" s="26">
        <v>68.691110850545115</v>
      </c>
      <c r="R30" s="26">
        <v>0.20944898553460936</v>
      </c>
      <c r="S30" s="26">
        <v>1.8542600936249326E-5</v>
      </c>
      <c r="T30" s="26">
        <v>2732080.4530322757</v>
      </c>
    </row>
    <row r="31" spans="2:20">
      <c r="B31" s="26">
        <v>1977</v>
      </c>
      <c r="C31" s="26">
        <v>1006.061841766247</v>
      </c>
      <c r="D31" s="26">
        <v>83.561535885371654</v>
      </c>
      <c r="E31" s="26">
        <v>0.10187956604385273</v>
      </c>
      <c r="F31" s="26">
        <v>285.76270230522817</v>
      </c>
      <c r="G31" s="26">
        <v>78.561535885371669</v>
      </c>
      <c r="H31" s="26">
        <v>0.10817452355311627</v>
      </c>
      <c r="I31" s="26">
        <v>94.344874800399722</v>
      </c>
      <c r="J31" s="26">
        <v>0.18774560903860343</v>
      </c>
      <c r="K31" s="26">
        <v>133.7781969703436</v>
      </c>
      <c r="L31" s="26">
        <v>0.24367190408720968</v>
      </c>
      <c r="M31" s="26">
        <v>63.374357256914436</v>
      </c>
      <c r="N31" s="26">
        <v>0.1380303553457316</v>
      </c>
      <c r="O31" s="26">
        <v>68.120756416028826</v>
      </c>
      <c r="P31" s="26">
        <v>1.0993551670491094E-2</v>
      </c>
      <c r="Q31" s="26">
        <v>68.625642743085564</v>
      </c>
      <c r="R31" s="26">
        <v>0.21246456404565195</v>
      </c>
      <c r="S31" s="26">
        <v>1.8493849453778748E-5</v>
      </c>
      <c r="T31" s="26">
        <v>2739906.2291938029</v>
      </c>
    </row>
    <row r="32" spans="2:20">
      <c r="B32" s="26">
        <v>1978</v>
      </c>
      <c r="C32" s="26">
        <v>1117.3895733563268</v>
      </c>
      <c r="D32" s="26">
        <v>83.665209660362052</v>
      </c>
      <c r="E32" s="26">
        <v>0.1026884043856849</v>
      </c>
      <c r="F32" s="26">
        <v>232.87087375132231</v>
      </c>
      <c r="G32" s="26">
        <v>78.665209660362052</v>
      </c>
      <c r="H32" s="26">
        <v>0.10829996995575437</v>
      </c>
      <c r="I32" s="26">
        <v>94.22392206291093</v>
      </c>
      <c r="J32" s="26">
        <v>0.18177599456972149</v>
      </c>
      <c r="K32" s="26">
        <v>134.1064972578132</v>
      </c>
      <c r="L32" s="26">
        <v>0.24795926654683897</v>
      </c>
      <c r="M32" s="26">
        <v>63.44347310690803</v>
      </c>
      <c r="N32" s="26">
        <v>0.13601224765351741</v>
      </c>
      <c r="O32" s="26">
        <v>68.0328680774426</v>
      </c>
      <c r="P32" s="26">
        <v>1.0749184790903747E-2</v>
      </c>
      <c r="Q32" s="26">
        <v>68.55652689309197</v>
      </c>
      <c r="R32" s="26">
        <v>0.21559067770117357</v>
      </c>
      <c r="S32" s="26">
        <v>1.9863510554294906E-5</v>
      </c>
      <c r="T32" s="26">
        <v>2747732.005355332</v>
      </c>
    </row>
    <row r="33" spans="2:20">
      <c r="B33" s="26">
        <v>1979</v>
      </c>
      <c r="C33" s="26">
        <v>1327.014805684267</v>
      </c>
      <c r="D33" s="26">
        <v>83.774355049153542</v>
      </c>
      <c r="E33" s="26">
        <v>0.10352666234796307</v>
      </c>
      <c r="F33" s="26">
        <v>200.17280164592188</v>
      </c>
      <c r="G33" s="26">
        <v>78.774355049153542</v>
      </c>
      <c r="H33" s="26">
        <v>0.10840198948563341</v>
      </c>
      <c r="I33" s="26">
        <v>94.096585775987535</v>
      </c>
      <c r="J33" s="26">
        <v>0.17606787069234606</v>
      </c>
      <c r="K33" s="26">
        <v>134.45212432231955</v>
      </c>
      <c r="L33" s="26">
        <v>0.25193818217894581</v>
      </c>
      <c r="M33" s="26">
        <v>63.516236699435687</v>
      </c>
      <c r="N33" s="26">
        <v>0.13390259030271218</v>
      </c>
      <c r="O33" s="26">
        <v>67.944979738856375</v>
      </c>
      <c r="P33" s="26">
        <v>1.05048179113164E-2</v>
      </c>
      <c r="Q33" s="26">
        <v>68.48376330056432</v>
      </c>
      <c r="R33" s="26">
        <v>0.21882732650117431</v>
      </c>
      <c r="S33" s="26">
        <v>2.0540703797520097E-5</v>
      </c>
      <c r="T33" s="26">
        <v>2755557.7815168612</v>
      </c>
    </row>
    <row r="34" spans="2:20">
      <c r="B34" s="26">
        <v>1980</v>
      </c>
      <c r="C34" s="26">
        <v>1301.7742819779039</v>
      </c>
      <c r="D34" s="26">
        <v>83.88897205174608</v>
      </c>
      <c r="E34" s="26">
        <v>0.10439433993068721</v>
      </c>
      <c r="F34" s="26">
        <v>189.17388858491324</v>
      </c>
      <c r="G34" s="26">
        <v>78.88897205174608</v>
      </c>
      <c r="H34" s="26">
        <v>0.1084805821427534</v>
      </c>
      <c r="I34" s="26">
        <v>93.962865939629566</v>
      </c>
      <c r="J34" s="26">
        <v>0.17062123740647703</v>
      </c>
      <c r="K34" s="26">
        <v>134.81507816386264</v>
      </c>
      <c r="L34" s="26">
        <v>0.25560865098353019</v>
      </c>
      <c r="M34" s="26">
        <v>63.59264803449738</v>
      </c>
      <c r="N34" s="26">
        <v>0.13170138329331599</v>
      </c>
      <c r="O34" s="26">
        <v>67.85709140027015</v>
      </c>
      <c r="P34" s="26">
        <v>1.0260451031729052E-2</v>
      </c>
      <c r="Q34" s="26">
        <v>68.407351965502613</v>
      </c>
      <c r="R34" s="26">
        <v>0.22217451044565412</v>
      </c>
      <c r="S34" s="26">
        <v>2.0219603129420634E-5</v>
      </c>
      <c r="T34" s="26">
        <v>2763383.5576783884</v>
      </c>
    </row>
    <row r="35" spans="2:20">
      <c r="B35" s="26">
        <v>1981</v>
      </c>
      <c r="C35" s="26">
        <v>1352.2685821522773</v>
      </c>
      <c r="D35" s="26">
        <v>84.009060668139725</v>
      </c>
      <c r="E35" s="26">
        <v>0.10529143713385736</v>
      </c>
      <c r="F35" s="26">
        <v>164.89273744952462</v>
      </c>
      <c r="G35" s="26">
        <v>79.009060668139725</v>
      </c>
      <c r="H35" s="26">
        <v>0.10853574792711435</v>
      </c>
      <c r="I35" s="26">
        <v>93.822762553836981</v>
      </c>
      <c r="J35" s="26">
        <v>0.16543609471211451</v>
      </c>
      <c r="K35" s="26">
        <v>135.19535878244247</v>
      </c>
      <c r="L35" s="26">
        <v>0.25897067296059206</v>
      </c>
      <c r="M35" s="26">
        <v>63.67270711209315</v>
      </c>
      <c r="N35" s="26">
        <v>0.12940862662532884</v>
      </c>
      <c r="O35" s="26">
        <v>67.769203061683925</v>
      </c>
      <c r="P35" s="26">
        <v>1.0016084152141705E-2</v>
      </c>
      <c r="Q35" s="26">
        <v>68.327292887906864</v>
      </c>
      <c r="R35" s="26">
        <v>0.22563222953461301</v>
      </c>
      <c r="S35" s="26">
        <v>2.0111508660134498E-5</v>
      </c>
      <c r="T35" s="26">
        <v>2771209.3338399176</v>
      </c>
    </row>
    <row r="36" spans="2:20">
      <c r="B36" s="26">
        <v>1982</v>
      </c>
      <c r="C36" s="26">
        <v>1579.0423216134695</v>
      </c>
      <c r="D36" s="26">
        <v>84.134620898334433</v>
      </c>
      <c r="E36" s="26">
        <v>0.10621795395747348</v>
      </c>
      <c r="F36" s="26">
        <v>138.91949139328969</v>
      </c>
      <c r="G36" s="26">
        <v>79.134620898334433</v>
      </c>
      <c r="H36" s="26">
        <v>0.10856748683871623</v>
      </c>
      <c r="I36" s="26">
        <v>93.676275618609822</v>
      </c>
      <c r="J36" s="26">
        <v>0.16051244260925851</v>
      </c>
      <c r="K36" s="26">
        <v>135.59296617805904</v>
      </c>
      <c r="L36" s="26">
        <v>0.26202424811013136</v>
      </c>
      <c r="M36" s="26">
        <v>63.756413932222948</v>
      </c>
      <c r="N36" s="26">
        <v>0.12702432029875071</v>
      </c>
      <c r="O36" s="26">
        <v>67.681314723097714</v>
      </c>
      <c r="P36" s="26">
        <v>9.7717172725543568E-3</v>
      </c>
      <c r="Q36" s="26">
        <v>68.243586067777059</v>
      </c>
      <c r="R36" s="26">
        <v>0.22920048376805099</v>
      </c>
      <c r="S36" s="26">
        <v>2.0126293447420572E-5</v>
      </c>
      <c r="T36" s="26">
        <v>2779035.1100014467</v>
      </c>
    </row>
    <row r="37" spans="2:20">
      <c r="B37" s="26">
        <v>1983</v>
      </c>
      <c r="C37" s="26">
        <v>1457.4214152082259</v>
      </c>
      <c r="D37" s="26">
        <v>84.265652742330232</v>
      </c>
      <c r="E37" s="26">
        <v>0.10717389040153559</v>
      </c>
      <c r="F37" s="26">
        <v>130.66689030142442</v>
      </c>
      <c r="G37" s="26">
        <v>79.265652742330232</v>
      </c>
      <c r="H37" s="26">
        <v>0.10857579887755905</v>
      </c>
      <c r="I37" s="26">
        <v>93.523405133948074</v>
      </c>
      <c r="J37" s="26">
        <v>0.15585028109790897</v>
      </c>
      <c r="K37" s="26">
        <v>136.00790035071239</v>
      </c>
      <c r="L37" s="26">
        <v>0.26476937643214815</v>
      </c>
      <c r="M37" s="26">
        <v>63.84376849488681</v>
      </c>
      <c r="N37" s="26">
        <v>0.12454846431358157</v>
      </c>
      <c r="O37" s="26">
        <v>67.593426384511488</v>
      </c>
      <c r="P37" s="26">
        <v>9.52735039296701E-3</v>
      </c>
      <c r="Q37" s="26">
        <v>68.156231505113183</v>
      </c>
      <c r="R37" s="26">
        <v>0.23287927314596804</v>
      </c>
      <c r="S37" s="26">
        <v>2.1090184265153777E-5</v>
      </c>
      <c r="T37" s="26">
        <v>2786860.8861629739</v>
      </c>
    </row>
    <row r="38" spans="2:20">
      <c r="B38" s="26">
        <v>1984</v>
      </c>
      <c r="C38" s="26">
        <v>1408.501728712881</v>
      </c>
      <c r="D38" s="26">
        <v>84.402156200127081</v>
      </c>
      <c r="E38" s="26">
        <v>0.1081592464660437</v>
      </c>
      <c r="F38" s="26">
        <v>150.7756179330847</v>
      </c>
      <c r="G38" s="26">
        <v>79.402156200127081</v>
      </c>
      <c r="H38" s="26">
        <v>0.10856068404364284</v>
      </c>
      <c r="I38" s="26">
        <v>93.364151099851711</v>
      </c>
      <c r="J38" s="26">
        <v>0.15144961017806594</v>
      </c>
      <c r="K38" s="26">
        <v>136.44016130040248</v>
      </c>
      <c r="L38" s="26">
        <v>0.26720605792664254</v>
      </c>
      <c r="M38" s="26">
        <v>63.934770800084721</v>
      </c>
      <c r="N38" s="26">
        <v>0.12198105866982152</v>
      </c>
      <c r="O38" s="26">
        <v>67.505538045925263</v>
      </c>
      <c r="P38" s="26">
        <v>9.2829835133796633E-3</v>
      </c>
      <c r="Q38" s="26">
        <v>68.065229199915279</v>
      </c>
      <c r="R38" s="26">
        <v>0.23666859766836418</v>
      </c>
      <c r="S38" s="26">
        <v>2.1430066120184475E-5</v>
      </c>
      <c r="T38" s="26">
        <v>2794686.6623245031</v>
      </c>
    </row>
    <row r="39" spans="2:20">
      <c r="B39" s="26">
        <v>1985</v>
      </c>
      <c r="C39" s="26">
        <v>1496.9989083390019</v>
      </c>
      <c r="D39" s="26">
        <v>84.544131271725036</v>
      </c>
      <c r="E39" s="26">
        <v>0.10917402215099779</v>
      </c>
      <c r="F39" s="26">
        <v>133.50776329130326</v>
      </c>
      <c r="G39" s="26">
        <v>79.54413127172505</v>
      </c>
      <c r="H39" s="26">
        <v>0.10852214233696755</v>
      </c>
      <c r="I39" s="26">
        <v>93.198513516320787</v>
      </c>
      <c r="J39" s="26">
        <v>0.14731042984972936</v>
      </c>
      <c r="K39" s="26">
        <v>136.88974902712931</v>
      </c>
      <c r="L39" s="26">
        <v>0.2693342925936143</v>
      </c>
      <c r="M39" s="26">
        <v>64.029420847816681</v>
      </c>
      <c r="N39" s="26">
        <v>0.11932210336747041</v>
      </c>
      <c r="O39" s="26">
        <v>67.417649707339038</v>
      </c>
      <c r="P39" s="26">
        <v>9.0386166337923148E-3</v>
      </c>
      <c r="Q39" s="26">
        <v>67.970579152183305</v>
      </c>
      <c r="R39" s="26">
        <v>0.24056845733523941</v>
      </c>
      <c r="S39" s="26">
        <v>2.2049557570826981E-5</v>
      </c>
      <c r="T39" s="26">
        <v>2802512.4384860303</v>
      </c>
    </row>
    <row r="40" spans="2:20">
      <c r="B40" s="26">
        <v>1986</v>
      </c>
      <c r="C40" s="26">
        <v>1434.5907221144828</v>
      </c>
      <c r="D40" s="26">
        <v>84.691577957124053</v>
      </c>
      <c r="E40" s="26">
        <v>0.1102182174563979</v>
      </c>
      <c r="F40" s="26">
        <v>134.14161538715641</v>
      </c>
      <c r="G40" s="26">
        <v>79.691577957124053</v>
      </c>
      <c r="H40" s="26">
        <v>0.10846017375753324</v>
      </c>
      <c r="I40" s="26">
        <v>93.026492383355247</v>
      </c>
      <c r="J40" s="26">
        <v>0.14343274011289928</v>
      </c>
      <c r="K40" s="26">
        <v>137.35666353089289</v>
      </c>
      <c r="L40" s="26">
        <v>0.27115408043306366</v>
      </c>
      <c r="M40" s="26">
        <v>64.127718638082712</v>
      </c>
      <c r="N40" s="26">
        <v>0.11657159840652837</v>
      </c>
      <c r="O40" s="26">
        <v>67.329761368752827</v>
      </c>
      <c r="P40" s="26">
        <v>8.7942497542049681E-3</v>
      </c>
      <c r="Q40" s="26">
        <v>67.872281361917288</v>
      </c>
      <c r="R40" s="26">
        <v>0.24457885214659369</v>
      </c>
      <c r="S40" s="26">
        <v>2.2733102024611853E-5</v>
      </c>
      <c r="T40" s="26">
        <v>2810338.2146475594</v>
      </c>
    </row>
    <row r="41" spans="2:20">
      <c r="B41" s="26">
        <v>1987</v>
      </c>
      <c r="C41" s="26">
        <v>1495.9569311621065</v>
      </c>
      <c r="D41" s="26">
        <v>84.844496256324177</v>
      </c>
      <c r="E41" s="26">
        <v>0.11129183238224395</v>
      </c>
      <c r="F41" s="26">
        <v>138.96937573237312</v>
      </c>
      <c r="G41" s="26">
        <v>79.844496256324177</v>
      </c>
      <c r="H41" s="26">
        <v>0.10837477830533987</v>
      </c>
      <c r="I41" s="26">
        <v>92.848087700955148</v>
      </c>
      <c r="J41" s="26">
        <v>0.1398165409675757</v>
      </c>
      <c r="K41" s="26">
        <v>137.84090481169321</v>
      </c>
      <c r="L41" s="26">
        <v>0.2726654214449904</v>
      </c>
      <c r="M41" s="26">
        <v>64.229664170882771</v>
      </c>
      <c r="N41" s="26">
        <v>0.11372954378699536</v>
      </c>
      <c r="O41" s="26">
        <v>67.241873030166602</v>
      </c>
      <c r="P41" s="26">
        <v>8.5498828746176214E-3</v>
      </c>
      <c r="Q41" s="26">
        <v>67.770335829117229</v>
      </c>
      <c r="R41" s="26">
        <v>0.24869978210242707</v>
      </c>
      <c r="S41" s="26">
        <v>2.4103861669995663E-5</v>
      </c>
      <c r="T41" s="26">
        <v>2818163.9908090886</v>
      </c>
    </row>
    <row r="42" spans="2:20">
      <c r="B42" s="26">
        <v>1988</v>
      </c>
      <c r="C42" s="26">
        <v>1754.1385620080596</v>
      </c>
      <c r="D42" s="26">
        <v>85.00288616932535</v>
      </c>
      <c r="E42" s="26">
        <v>0.11239486692853602</v>
      </c>
      <c r="F42" s="26">
        <v>155.26918582349006</v>
      </c>
      <c r="G42" s="26">
        <v>80.00288616932535</v>
      </c>
      <c r="H42" s="26">
        <v>0.10826595598038746</v>
      </c>
      <c r="I42" s="26">
        <v>92.663299469120417</v>
      </c>
      <c r="J42" s="26">
        <v>0.13646183241375859</v>
      </c>
      <c r="K42" s="26">
        <v>138.3424728695303</v>
      </c>
      <c r="L42" s="26">
        <v>0.27386831562939473</v>
      </c>
      <c r="M42" s="26">
        <v>64.3352574462169</v>
      </c>
      <c r="N42" s="26">
        <v>0.11079593950887136</v>
      </c>
      <c r="O42" s="26">
        <v>67.153984691580376</v>
      </c>
      <c r="P42" s="26">
        <v>8.3055159950302729E-3</v>
      </c>
      <c r="Q42" s="26">
        <v>67.6647425537831</v>
      </c>
      <c r="R42" s="26">
        <v>0.25293124720273952</v>
      </c>
      <c r="S42" s="26">
        <v>2.5593159049468535E-5</v>
      </c>
      <c r="T42" s="26">
        <v>2825989.7669706158</v>
      </c>
    </row>
    <row r="43" spans="2:20">
      <c r="B43" s="26">
        <v>1989</v>
      </c>
      <c r="C43" s="26">
        <v>2115.4531424726056</v>
      </c>
      <c r="D43" s="26">
        <v>85.166747696127615</v>
      </c>
      <c r="E43" s="26">
        <v>0.11352732109527408</v>
      </c>
      <c r="F43" s="26">
        <v>156.60546215300437</v>
      </c>
      <c r="G43" s="26">
        <v>80.166747696127615</v>
      </c>
      <c r="H43" s="26">
        <v>0.10813370678267602</v>
      </c>
      <c r="I43" s="26">
        <v>92.472127687851113</v>
      </c>
      <c r="J43" s="26">
        <v>0.13336861445144796</v>
      </c>
      <c r="K43" s="26">
        <v>138.86136770440413</v>
      </c>
      <c r="L43" s="26">
        <v>0.27476276298627655</v>
      </c>
      <c r="M43" s="26">
        <v>64.444498464085072</v>
      </c>
      <c r="N43" s="26">
        <v>0.10777078557215636</v>
      </c>
      <c r="O43" s="26">
        <v>67.066096352994151</v>
      </c>
      <c r="P43" s="26">
        <v>8.0611491154429261E-3</v>
      </c>
      <c r="Q43" s="26">
        <v>67.555501535914928</v>
      </c>
      <c r="R43" s="26">
        <v>0.25727324744753111</v>
      </c>
      <c r="S43" s="26">
        <v>2.6206029840584362E-5</v>
      </c>
      <c r="T43" s="26">
        <v>2833815.543132145</v>
      </c>
    </row>
    <row r="44" spans="2:20">
      <c r="B44" s="26">
        <v>1990</v>
      </c>
      <c r="C44" s="26">
        <v>1895.8780090749813</v>
      </c>
      <c r="D44" s="26">
        <v>85.336080836730943</v>
      </c>
      <c r="E44" s="26">
        <v>0.11468919488245813</v>
      </c>
      <c r="F44" s="26">
        <v>141.80865412643539</v>
      </c>
      <c r="G44" s="26">
        <v>80.336080836730943</v>
      </c>
      <c r="H44" s="26">
        <v>0.10797803071220548</v>
      </c>
      <c r="I44" s="26">
        <v>92.274572357147221</v>
      </c>
      <c r="J44" s="26">
        <v>0.13053688708064382</v>
      </c>
      <c r="K44" s="26">
        <v>139.39758931631468</v>
      </c>
      <c r="L44" s="26">
        <v>0.27534876351563586</v>
      </c>
      <c r="M44" s="26">
        <v>64.557387224487286</v>
      </c>
      <c r="N44" s="26">
        <v>0.10465408197685042</v>
      </c>
      <c r="O44" s="26">
        <v>66.978208014407926</v>
      </c>
      <c r="P44" s="26">
        <v>7.8167822358555794E-3</v>
      </c>
      <c r="Q44" s="26">
        <v>67.442612775512714</v>
      </c>
      <c r="R44" s="26">
        <v>0.2617257828368017</v>
      </c>
      <c r="S44" s="26">
        <v>2.5982126168364103E-5</v>
      </c>
      <c r="T44" s="26">
        <v>2841641.3192936741</v>
      </c>
    </row>
    <row r="45" spans="2:20">
      <c r="B45" s="26">
        <v>1991</v>
      </c>
      <c r="C45" s="26">
        <v>1629.3955609059633</v>
      </c>
      <c r="D45" s="26">
        <v>85.510885591135377</v>
      </c>
      <c r="E45" s="26">
        <v>0.11588048829008814</v>
      </c>
      <c r="F45" s="26">
        <v>139.36614821267315</v>
      </c>
      <c r="G45" s="26">
        <v>80.510885591135377</v>
      </c>
      <c r="H45" s="26">
        <v>0.10779892776897591</v>
      </c>
      <c r="I45" s="26">
        <v>92.070633477008727</v>
      </c>
      <c r="J45" s="26">
        <v>0.12796665030134619</v>
      </c>
      <c r="K45" s="26">
        <v>139.95113770526203</v>
      </c>
      <c r="L45" s="26">
        <v>0.27562631721747266</v>
      </c>
      <c r="M45" s="26">
        <v>64.673923727423571</v>
      </c>
      <c r="N45" s="26">
        <v>0.10144582872295345</v>
      </c>
      <c r="O45" s="26">
        <v>66.890319675821701</v>
      </c>
      <c r="P45" s="26">
        <v>7.5724153562682309E-3</v>
      </c>
      <c r="Q45" s="26">
        <v>67.326076272576415</v>
      </c>
      <c r="R45" s="26">
        <v>0.26628885337055141</v>
      </c>
      <c r="S45" s="26">
        <v>2.5609435727496092E-5</v>
      </c>
      <c r="T45" s="26">
        <v>2849467.0954552013</v>
      </c>
    </row>
    <row r="46" spans="2:20">
      <c r="B46" s="26">
        <v>1992</v>
      </c>
      <c r="C46" s="26">
        <v>1656.6426924029727</v>
      </c>
      <c r="D46" s="26">
        <v>85.691161959340846</v>
      </c>
      <c r="E46" s="26">
        <v>0.11710120131816418</v>
      </c>
      <c r="F46" s="26">
        <v>132.95623350285186</v>
      </c>
      <c r="G46" s="26">
        <v>80.69116195934086</v>
      </c>
      <c r="H46" s="26">
        <v>0.10759639795298728</v>
      </c>
      <c r="I46" s="26">
        <v>91.860311047435658</v>
      </c>
      <c r="J46" s="26">
        <v>0.12565790411355499</v>
      </c>
      <c r="K46" s="26">
        <v>140.52201287124609</v>
      </c>
      <c r="L46" s="26">
        <v>0.27559542409178694</v>
      </c>
      <c r="M46" s="26">
        <v>64.794107972893912</v>
      </c>
      <c r="N46" s="26">
        <v>9.8146025810465526E-2</v>
      </c>
      <c r="O46" s="26">
        <v>66.80243133723549</v>
      </c>
      <c r="P46" s="26">
        <v>7.3280484766808842E-3</v>
      </c>
      <c r="Q46" s="26">
        <v>67.205892027106088</v>
      </c>
      <c r="R46" s="26">
        <v>0.27096245904878019</v>
      </c>
      <c r="S46" s="26">
        <v>2.5428085623529755E-5</v>
      </c>
      <c r="T46" s="26">
        <v>2857292.8716167305</v>
      </c>
    </row>
    <row r="47" spans="2:20">
      <c r="B47" s="26">
        <v>1993</v>
      </c>
      <c r="C47" s="26">
        <v>1572.6363022613496</v>
      </c>
      <c r="D47" s="26">
        <v>85.876909941347435</v>
      </c>
      <c r="E47" s="26">
        <v>0.11835133396668619</v>
      </c>
      <c r="F47" s="26">
        <v>124.20597456621742</v>
      </c>
      <c r="G47" s="26">
        <v>80.876909941347435</v>
      </c>
      <c r="H47" s="26">
        <v>0.10737044126423961</v>
      </c>
      <c r="I47" s="26">
        <v>91.643605068428002</v>
      </c>
      <c r="J47" s="26">
        <v>0.12361064851727031</v>
      </c>
      <c r="K47" s="26">
        <v>141.1102148142669</v>
      </c>
      <c r="L47" s="26">
        <v>0.27525608413857872</v>
      </c>
      <c r="M47" s="26">
        <v>64.917939960898281</v>
      </c>
      <c r="N47" s="26">
        <v>9.4754673239386647E-2</v>
      </c>
      <c r="O47" s="26">
        <v>66.714542998649264</v>
      </c>
      <c r="P47" s="26">
        <v>7.0836815970935375E-3</v>
      </c>
      <c r="Q47" s="26">
        <v>67.082060039101719</v>
      </c>
      <c r="R47" s="26">
        <v>0.27574659987148809</v>
      </c>
      <c r="S47" s="26">
        <v>2.6245918633909549E-5</v>
      </c>
      <c r="T47" s="26">
        <v>2865118.6477782596</v>
      </c>
    </row>
    <row r="48" spans="2:20">
      <c r="B48" s="26">
        <v>1994</v>
      </c>
      <c r="C48" s="26">
        <v>1688.2418859800071</v>
      </c>
      <c r="D48" s="26">
        <v>86.068129537155087</v>
      </c>
      <c r="E48" s="26">
        <v>0.11963088623565417</v>
      </c>
      <c r="F48" s="26">
        <v>125.06673407943846</v>
      </c>
      <c r="G48" s="26">
        <v>81.068129537155087</v>
      </c>
      <c r="H48" s="26">
        <v>0.10712105770273291</v>
      </c>
      <c r="I48" s="26">
        <v>91.420515539985729</v>
      </c>
      <c r="J48" s="26">
        <v>0.12182488351249215</v>
      </c>
      <c r="K48" s="26">
        <v>141.71574353432447</v>
      </c>
      <c r="L48" s="26">
        <v>0.27460829735784803</v>
      </c>
      <c r="M48" s="26">
        <v>65.04541969143672</v>
      </c>
      <c r="N48" s="26">
        <v>9.1271771009716743E-2</v>
      </c>
      <c r="O48" s="26">
        <v>66.626654660063039</v>
      </c>
      <c r="P48" s="26">
        <v>6.8393147175061881E-3</v>
      </c>
      <c r="Q48" s="26">
        <v>66.954580308563266</v>
      </c>
      <c r="R48" s="26">
        <v>0.28064127583867499</v>
      </c>
      <c r="S48" s="26">
        <v>2.6745723701488963E-5</v>
      </c>
      <c r="T48" s="26">
        <v>2872944.4239397869</v>
      </c>
    </row>
    <row r="49" spans="2:20">
      <c r="B49" s="26">
        <v>1995</v>
      </c>
      <c r="C49" s="26">
        <v>1533.433856704545</v>
      </c>
      <c r="D49" s="26">
        <v>86.264820746763831</v>
      </c>
      <c r="E49" s="26">
        <v>0.12093985812506816</v>
      </c>
      <c r="F49" s="26">
        <v>116.14954779378874</v>
      </c>
      <c r="G49" s="26">
        <v>81.264820746763831</v>
      </c>
      <c r="H49" s="26">
        <v>0.10684824726846709</v>
      </c>
      <c r="I49" s="26">
        <v>91.191042462108868</v>
      </c>
      <c r="J49" s="26">
        <v>0.12030060909922041</v>
      </c>
      <c r="K49" s="26">
        <v>142.33859903141879</v>
      </c>
      <c r="L49" s="26">
        <v>0.27365206374959478</v>
      </c>
      <c r="M49" s="26">
        <v>65.176547164509216</v>
      </c>
      <c r="N49" s="26">
        <v>8.7697319121455897E-2</v>
      </c>
      <c r="O49" s="26">
        <v>66.538766321476814</v>
      </c>
      <c r="P49" s="26">
        <v>6.5949478379188423E-3</v>
      </c>
      <c r="Q49" s="26">
        <v>66.823452835490784</v>
      </c>
      <c r="R49" s="26">
        <v>0.28564648695034101</v>
      </c>
      <c r="S49" s="26">
        <v>2.6897775860376806E-5</v>
      </c>
      <c r="T49" s="26">
        <v>2880770.200101316</v>
      </c>
    </row>
    <row r="50" spans="2:20">
      <c r="B50" s="26">
        <v>1996</v>
      </c>
      <c r="C50" s="26">
        <v>1317.0695547913613</v>
      </c>
      <c r="D50" s="26">
        <v>86.466983570173639</v>
      </c>
      <c r="E50" s="26">
        <v>0.12227824963492813</v>
      </c>
      <c r="F50" s="26">
        <v>125.34785288883251</v>
      </c>
      <c r="G50" s="26">
        <v>81.466983570173625</v>
      </c>
      <c r="H50" s="26">
        <v>0.10655200996144228</v>
      </c>
      <c r="I50" s="26">
        <v>90.955185834797433</v>
      </c>
      <c r="J50" s="26">
        <v>0.11903782527745534</v>
      </c>
      <c r="K50" s="26">
        <v>142.97878130554986</v>
      </c>
      <c r="L50" s="26">
        <v>0.27238738331381906</v>
      </c>
      <c r="M50" s="26">
        <v>65.31132238011574</v>
      </c>
      <c r="N50" s="26">
        <v>8.4031317574604053E-2</v>
      </c>
      <c r="O50" s="26">
        <v>66.450877982890603</v>
      </c>
      <c r="P50" s="26">
        <v>6.3505809583314955E-3</v>
      </c>
      <c r="Q50" s="26">
        <v>66.68867761988426</v>
      </c>
      <c r="R50" s="26">
        <v>0.29076223320648609</v>
      </c>
      <c r="S50" s="26">
        <v>2.7922059898512645E-5</v>
      </c>
      <c r="T50" s="26">
        <v>2888595.9762628432</v>
      </c>
    </row>
    <row r="51" spans="2:20">
      <c r="B51" s="26">
        <v>1997</v>
      </c>
      <c r="C51" s="26">
        <v>1314.8344448207686</v>
      </c>
      <c r="D51" s="26">
        <v>86.674618007384524</v>
      </c>
      <c r="E51" s="26">
        <v>0.1236460607652341</v>
      </c>
      <c r="F51" s="26">
        <v>121.73290649382056</v>
      </c>
      <c r="G51" s="26">
        <v>81.67461800738451</v>
      </c>
      <c r="H51" s="26">
        <v>0.10623234578165841</v>
      </c>
      <c r="I51" s="26">
        <v>90.712945658051396</v>
      </c>
      <c r="J51" s="26">
        <v>0.11803653204719657</v>
      </c>
      <c r="K51" s="26">
        <v>143.63629035671767</v>
      </c>
      <c r="L51" s="26">
        <v>0.27081425605052084</v>
      </c>
      <c r="M51" s="26">
        <v>65.449745338256349</v>
      </c>
      <c r="N51" s="26">
        <v>8.0273766369161254E-2</v>
      </c>
      <c r="O51" s="26">
        <v>66.362989644304378</v>
      </c>
      <c r="P51" s="26">
        <v>6.1062140787441471E-3</v>
      </c>
      <c r="Q51" s="26">
        <v>66.550254661743651</v>
      </c>
      <c r="R51" s="26">
        <v>0.29598851460711029</v>
      </c>
      <c r="S51" s="26">
        <v>2.5213432246055623E-5</v>
      </c>
      <c r="T51" s="26">
        <v>2896421.7524243724</v>
      </c>
    </row>
    <row r="52" spans="2:20">
      <c r="B52" s="26">
        <v>1998</v>
      </c>
      <c r="C52" s="26">
        <v>1353.9564572418317</v>
      </c>
      <c r="D52" s="26">
        <v>86.887724058396486</v>
      </c>
      <c r="E52" s="26">
        <v>0.12504329151598606</v>
      </c>
      <c r="F52" s="26">
        <v>103.81268130414954</v>
      </c>
      <c r="G52" s="26">
        <v>81.887724058396486</v>
      </c>
      <c r="H52" s="26">
        <v>0.10588925472911548</v>
      </c>
      <c r="I52" s="26">
        <v>90.464321931870771</v>
      </c>
      <c r="J52" s="26">
        <v>0.11729672940844432</v>
      </c>
      <c r="K52" s="26">
        <v>144.31112618492222</v>
      </c>
      <c r="L52" s="26">
        <v>0.2689326819597001</v>
      </c>
      <c r="M52" s="26">
        <v>65.591816038930986</v>
      </c>
      <c r="N52" s="26">
        <v>7.642466550512747E-2</v>
      </c>
      <c r="O52" s="26">
        <v>66.275101305718152</v>
      </c>
      <c r="P52" s="26">
        <v>5.8618471991568003E-3</v>
      </c>
      <c r="Q52" s="26">
        <v>66.408183961069014</v>
      </c>
      <c r="R52" s="26">
        <v>0.3013253311522136</v>
      </c>
      <c r="S52" s="26">
        <v>2.616935185620301E-5</v>
      </c>
      <c r="T52" s="26">
        <v>2904247.5285859015</v>
      </c>
    </row>
    <row r="53" spans="2:20">
      <c r="B53" s="26">
        <v>1999</v>
      </c>
      <c r="C53" s="26">
        <v>1384.6047785149553</v>
      </c>
      <c r="D53" s="26">
        <v>87.10630172320954</v>
      </c>
      <c r="E53" s="26">
        <v>0.12646994188718402</v>
      </c>
      <c r="F53" s="26">
        <v>103.73371640407028</v>
      </c>
      <c r="G53" s="26">
        <v>82.10630172320954</v>
      </c>
      <c r="H53" s="26">
        <v>0.10552273680381352</v>
      </c>
      <c r="I53" s="26">
        <v>90.209314656255515</v>
      </c>
      <c r="J53" s="26">
        <v>0.11681841736119858</v>
      </c>
      <c r="K53" s="26">
        <v>145.00328879016354</v>
      </c>
      <c r="L53" s="26">
        <v>0.26674266104135663</v>
      </c>
      <c r="M53" s="26">
        <v>65.737534482139679</v>
      </c>
      <c r="N53" s="26">
        <v>7.2484014982502704E-2</v>
      </c>
      <c r="O53" s="26">
        <v>66.187212967131927</v>
      </c>
      <c r="P53" s="26">
        <v>5.6174803195694518E-3</v>
      </c>
      <c r="Q53" s="26">
        <v>66.262465517860321</v>
      </c>
      <c r="R53" s="26">
        <v>0.30677268284179593</v>
      </c>
      <c r="S53" s="26">
        <v>2.6483034511004548E-5</v>
      </c>
      <c r="T53" s="26">
        <v>2912073.3047474287</v>
      </c>
    </row>
    <row r="54" spans="2:20">
      <c r="B54" s="26">
        <v>2000</v>
      </c>
      <c r="C54" s="26">
        <v>1133.9140979871981</v>
      </c>
      <c r="D54" s="26">
        <v>87.330351001823658</v>
      </c>
      <c r="E54" s="26">
        <v>0.12792601187882796</v>
      </c>
      <c r="F54" s="26">
        <v>101.62288812537423</v>
      </c>
      <c r="G54" s="26">
        <v>82.330351001823658</v>
      </c>
      <c r="H54" s="26">
        <v>0.10513279200575246</v>
      </c>
      <c r="I54" s="26">
        <v>89.947923831205728</v>
      </c>
      <c r="J54" s="26">
        <v>0.11660159590545927</v>
      </c>
      <c r="K54" s="26">
        <v>145.7127781724416</v>
      </c>
      <c r="L54" s="26">
        <v>0.26424419329549093</v>
      </c>
      <c r="M54" s="26">
        <v>65.886900667882429</v>
      </c>
      <c r="N54" s="26">
        <v>6.8451814801286939E-2</v>
      </c>
      <c r="O54" s="26">
        <v>66.099324628545702</v>
      </c>
      <c r="P54" s="26">
        <v>5.3731134399821051E-3</v>
      </c>
      <c r="Q54" s="26">
        <v>66.113099332117557</v>
      </c>
      <c r="R54" s="26">
        <v>0.31233056967585737</v>
      </c>
      <c r="S54" s="26">
        <v>2.9050117345141543E-5</v>
      </c>
      <c r="T54" s="26">
        <v>2919899.0809089579</v>
      </c>
    </row>
    <row r="55" spans="2:20">
      <c r="B55" s="26">
        <v>2001</v>
      </c>
      <c r="C55" s="26">
        <v>1169.3904673624766</v>
      </c>
      <c r="D55" s="26">
        <v>87.559871894238881</v>
      </c>
      <c r="E55" s="26">
        <v>0.12941150149091787</v>
      </c>
      <c r="F55" s="26">
        <v>99.398505211326551</v>
      </c>
      <c r="G55" s="26">
        <v>82.559871894238867</v>
      </c>
      <c r="H55" s="26">
        <v>0.10471942033493239</v>
      </c>
      <c r="I55" s="26">
        <v>89.680149456721324</v>
      </c>
      <c r="J55" s="26">
        <v>0.11664626504122649</v>
      </c>
      <c r="K55" s="26">
        <v>146.43959433175641</v>
      </c>
      <c r="L55" s="26">
        <v>0.26143727872210265</v>
      </c>
      <c r="M55" s="26">
        <v>66.039914596159235</v>
      </c>
      <c r="N55" s="26">
        <v>6.4328064961480219E-2</v>
      </c>
      <c r="O55" s="26">
        <v>66.011436289959477</v>
      </c>
      <c r="P55" s="26">
        <v>5.1287465603947584E-3</v>
      </c>
      <c r="Q55" s="26">
        <v>65.960085403840765</v>
      </c>
      <c r="R55" s="26">
        <v>0.31799899165439793</v>
      </c>
      <c r="S55" s="26">
        <v>2.93115589883343E-5</v>
      </c>
      <c r="T55" s="26">
        <v>2927724.857070487</v>
      </c>
    </row>
    <row r="56" spans="2:20">
      <c r="B56" s="26">
        <v>2002</v>
      </c>
      <c r="C56" s="26">
        <v>1143.7000172731857</v>
      </c>
      <c r="D56" s="26">
        <v>87.79486440045514</v>
      </c>
      <c r="E56" s="26">
        <v>0.13092641072345379</v>
      </c>
      <c r="F56" s="26">
        <v>85.117914168309241</v>
      </c>
      <c r="G56" s="26">
        <v>82.79486440045514</v>
      </c>
      <c r="H56" s="26">
        <v>0.10428262179135327</v>
      </c>
      <c r="I56" s="26">
        <v>89.405991532802332</v>
      </c>
      <c r="J56" s="26">
        <v>0.11695242476850015</v>
      </c>
      <c r="K56" s="26">
        <v>147.18373726810796</v>
      </c>
      <c r="L56" s="26">
        <v>0.25832191732119192</v>
      </c>
      <c r="M56" s="26">
        <v>66.196576266970084</v>
      </c>
      <c r="N56" s="26">
        <v>6.0112765463082508E-2</v>
      </c>
      <c r="O56" s="26">
        <v>65.923547951373266</v>
      </c>
      <c r="P56" s="26">
        <v>4.8843796808074099E-3</v>
      </c>
      <c r="Q56" s="26">
        <v>65.803423733029916</v>
      </c>
      <c r="R56" s="26">
        <v>0.3237779487774175</v>
      </c>
      <c r="S56" s="26">
        <v>3.2657249972723743E-5</v>
      </c>
      <c r="T56" s="26">
        <v>2935550.6332320143</v>
      </c>
    </row>
    <row r="57" spans="2:20">
      <c r="B57" s="26">
        <v>2003</v>
      </c>
      <c r="C57" s="26">
        <v>1104.6126314879666</v>
      </c>
      <c r="D57" s="26">
        <v>88.035328520472504</v>
      </c>
      <c r="E57" s="26">
        <v>0.13247073957643568</v>
      </c>
      <c r="F57" s="26">
        <v>84.888964964664211</v>
      </c>
      <c r="G57" s="26">
        <v>83.035328520472504</v>
      </c>
      <c r="H57" s="26">
        <v>0.10382239637501506</v>
      </c>
      <c r="I57" s="26">
        <v>89.125450059448738</v>
      </c>
      <c r="J57" s="26">
        <v>0.11752007508728037</v>
      </c>
      <c r="K57" s="26">
        <v>147.94520698149628</v>
      </c>
      <c r="L57" s="26">
        <v>0.25489810909275867</v>
      </c>
      <c r="M57" s="26">
        <v>66.356885680314988</v>
      </c>
      <c r="N57" s="26">
        <v>5.5805916306093828E-2</v>
      </c>
      <c r="O57" s="26">
        <v>65.83565961278704</v>
      </c>
      <c r="P57" s="26">
        <v>4.6400128012200632E-3</v>
      </c>
      <c r="Q57" s="26">
        <v>65.643114319684997</v>
      </c>
      <c r="R57" s="26">
        <v>0.32966744104491619</v>
      </c>
      <c r="S57" s="26">
        <v>3.3058489362539912E-5</v>
      </c>
      <c r="T57" s="26">
        <v>2943376.4093935434</v>
      </c>
    </row>
    <row r="58" spans="2:20">
      <c r="B58" s="26">
        <v>2004</v>
      </c>
      <c r="C58" s="26">
        <v>1053.6119453351598</v>
      </c>
      <c r="D58" s="26">
        <v>88.281264254290917</v>
      </c>
      <c r="E58" s="26">
        <v>0.13404448804986357</v>
      </c>
      <c r="F58" s="26">
        <v>90.703291038271971</v>
      </c>
      <c r="G58" s="26">
        <v>83.281264254290946</v>
      </c>
      <c r="H58" s="26">
        <v>0.10333874408591784</v>
      </c>
      <c r="I58" s="26">
        <v>88.83852503666057</v>
      </c>
      <c r="J58" s="26">
        <v>0.11834921599756697</v>
      </c>
      <c r="K58" s="26">
        <v>148.72400347192132</v>
      </c>
      <c r="L58" s="26">
        <v>0.25116585403680292</v>
      </c>
      <c r="M58" s="26">
        <v>66.52084283619395</v>
      </c>
      <c r="N58" s="26">
        <v>5.1407517490514171E-2</v>
      </c>
      <c r="O58" s="26">
        <v>65.747771274200815</v>
      </c>
      <c r="P58" s="26">
        <v>4.3956459216327164E-3</v>
      </c>
      <c r="Q58" s="26">
        <v>65.47915716380605</v>
      </c>
      <c r="R58" s="26">
        <v>0.33566746845689388</v>
      </c>
      <c r="S58" s="26">
        <v>3.3210831718843254E-5</v>
      </c>
      <c r="T58" s="26">
        <v>2951202.1855550725</v>
      </c>
    </row>
    <row r="59" spans="2:20">
      <c r="B59" s="26">
        <v>2005</v>
      </c>
      <c r="C59" s="26">
        <v>985.76011902190953</v>
      </c>
      <c r="D59" s="26">
        <v>88.532671601910451</v>
      </c>
      <c r="E59" s="26">
        <v>0.13564765614373747</v>
      </c>
      <c r="F59" s="26">
        <v>73.908267538374929</v>
      </c>
      <c r="G59" s="26">
        <v>83.532671601910465</v>
      </c>
      <c r="H59" s="26">
        <v>0.10283166492406155</v>
      </c>
      <c r="I59" s="26">
        <v>88.5452164644378</v>
      </c>
      <c r="J59" s="26">
        <v>0.11943984749936015</v>
      </c>
      <c r="K59" s="26">
        <v>149.52012673938313</v>
      </c>
      <c r="L59" s="26">
        <v>0.24712515215332465</v>
      </c>
      <c r="M59" s="26">
        <v>66.688447734606967</v>
      </c>
      <c r="N59" s="26">
        <v>4.6917569016343502E-2</v>
      </c>
      <c r="O59" s="26">
        <v>65.65988293561459</v>
      </c>
      <c r="P59" s="26">
        <v>4.151279042045368E-3</v>
      </c>
      <c r="Q59" s="26">
        <v>65.311552265393033</v>
      </c>
      <c r="R59" s="26">
        <v>0.34177803101335075</v>
      </c>
      <c r="S59" s="26">
        <v>3.5528668142650177E-5</v>
      </c>
      <c r="T59" s="26">
        <v>2959027.9617165998</v>
      </c>
    </row>
    <row r="60" spans="2:20">
      <c r="B60" s="26">
        <v>2006</v>
      </c>
      <c r="C60" s="26">
        <v>991.21670476847146</v>
      </c>
      <c r="D60" s="26">
        <v>88.789550563331048</v>
      </c>
      <c r="E60" s="26">
        <v>0.13728024385805734</v>
      </c>
      <c r="F60" s="26">
        <v>79.978489479029278</v>
      </c>
      <c r="G60" s="26">
        <v>83.789550563331048</v>
      </c>
      <c r="H60" s="26">
        <v>0.10230115888944621</v>
      </c>
      <c r="I60" s="26">
        <v>88.245524342780442</v>
      </c>
      <c r="J60" s="26">
        <v>0.12079196959265974</v>
      </c>
      <c r="K60" s="26">
        <v>150.33357678388168</v>
      </c>
      <c r="L60" s="26">
        <v>0.24277600344232386</v>
      </c>
      <c r="M60" s="26">
        <v>66.859700375554027</v>
      </c>
      <c r="N60" s="26">
        <v>4.2336070883581906E-2</v>
      </c>
      <c r="O60" s="26">
        <v>65.571994597028365</v>
      </c>
      <c r="P60" s="26">
        <v>3.9069121624580212E-3</v>
      </c>
      <c r="Q60" s="26">
        <v>65.140299624445959</v>
      </c>
      <c r="R60" s="26">
        <v>0.34799912871428662</v>
      </c>
      <c r="S60" s="26">
        <v>3.6749137503934112E-5</v>
      </c>
      <c r="T60" s="26">
        <v>2966853.7378781289</v>
      </c>
    </row>
    <row r="61" spans="2:20">
      <c r="B61" s="26">
        <v>2007</v>
      </c>
      <c r="C61" s="26">
        <v>993.05444937547793</v>
      </c>
      <c r="D61" s="26">
        <v>89.051901138552722</v>
      </c>
      <c r="E61" s="26">
        <v>0.13894225119282322</v>
      </c>
      <c r="F61" s="26">
        <v>85.14165524959931</v>
      </c>
      <c r="G61" s="26">
        <v>84.051901138552722</v>
      </c>
      <c r="H61" s="26">
        <v>0.10174722598207186</v>
      </c>
      <c r="I61" s="26">
        <v>87.939448671688496</v>
      </c>
      <c r="J61" s="26">
        <v>0.1224055822774659</v>
      </c>
      <c r="K61" s="26">
        <v>151.16435360541698</v>
      </c>
      <c r="L61" s="26">
        <v>0.23811840790380057</v>
      </c>
      <c r="M61" s="26">
        <v>67.034600759035143</v>
      </c>
      <c r="N61" s="26">
        <v>3.7663023092229297E-2</v>
      </c>
      <c r="O61" s="26">
        <v>65.484106258442154</v>
      </c>
      <c r="P61" s="26">
        <v>3.6625452828706745E-3</v>
      </c>
      <c r="Q61" s="26">
        <v>64.965399240964857</v>
      </c>
      <c r="R61" s="26">
        <v>0.35433076155970167</v>
      </c>
      <c r="S61" s="26">
        <v>3.7548988746809586E-5</v>
      </c>
      <c r="T61" s="26">
        <v>2974679.5140396561</v>
      </c>
    </row>
    <row r="62" spans="2:20">
      <c r="B62" s="26">
        <v>2008</v>
      </c>
      <c r="C62" s="26">
        <v>1013.3759757383215</v>
      </c>
      <c r="D62" s="26">
        <v>89.319723327575474</v>
      </c>
      <c r="E62" s="26">
        <v>0.14063367814803507</v>
      </c>
      <c r="F62" s="26">
        <v>73.932787739234286</v>
      </c>
      <c r="G62" s="26">
        <v>84.319723327575474</v>
      </c>
      <c r="H62" s="26">
        <v>0.10116986620193839</v>
      </c>
      <c r="I62" s="26">
        <v>87.626989451161947</v>
      </c>
      <c r="J62" s="26">
        <v>0.12428068555377847</v>
      </c>
      <c r="K62" s="26">
        <v>152.01245720398902</v>
      </c>
      <c r="L62" s="26">
        <v>0.23315236553775476</v>
      </c>
      <c r="M62" s="26">
        <v>67.213148885050316</v>
      </c>
      <c r="N62" s="26">
        <v>3.2898425642285734E-2</v>
      </c>
      <c r="O62" s="26">
        <v>65.396217919855928</v>
      </c>
      <c r="P62" s="26">
        <v>3.418178403283326E-3</v>
      </c>
      <c r="Q62" s="26">
        <v>64.786851114949698</v>
      </c>
      <c r="R62" s="26">
        <v>0.36077292954959572</v>
      </c>
      <c r="S62" s="26">
        <v>3.3876793508943231E-5</v>
      </c>
      <c r="T62" s="26">
        <v>2982505.2902011853</v>
      </c>
    </row>
    <row r="63" spans="2:20">
      <c r="B63" s="26">
        <v>2009</v>
      </c>
      <c r="C63" s="26">
        <v>949.14179386821036</v>
      </c>
      <c r="D63" s="26">
        <v>89.593017130399303</v>
      </c>
      <c r="E63" s="26">
        <v>0.14235452472369289</v>
      </c>
      <c r="F63" s="26">
        <v>72.586059995291876</v>
      </c>
      <c r="G63" s="26">
        <v>84.593017130399303</v>
      </c>
      <c r="H63" s="26">
        <v>0.10056907954904591</v>
      </c>
      <c r="I63" s="26">
        <v>87.30814668120081</v>
      </c>
      <c r="J63" s="26">
        <v>0.12641727942159758</v>
      </c>
      <c r="K63" s="26">
        <v>152.87788757959783</v>
      </c>
      <c r="L63" s="26">
        <v>0.22787787634418655</v>
      </c>
      <c r="M63" s="26">
        <v>67.395344753599531</v>
      </c>
      <c r="N63" s="26">
        <v>2.8042278533751186E-2</v>
      </c>
      <c r="O63" s="26">
        <v>65.308329581269703</v>
      </c>
      <c r="P63" s="26">
        <v>3.1738115236959793E-3</v>
      </c>
      <c r="Q63" s="26">
        <v>64.604655246400455</v>
      </c>
      <c r="R63" s="26">
        <v>0.36732563268396889</v>
      </c>
      <c r="S63" s="26">
        <v>2.925507590299459E-5</v>
      </c>
      <c r="T63" s="26">
        <v>2990331.0663627144</v>
      </c>
    </row>
    <row r="64" spans="2:20">
      <c r="B64" s="26">
        <v>2010</v>
      </c>
      <c r="C64" s="26">
        <v>1097.460071711922</v>
      </c>
      <c r="D64" s="26">
        <v>89.87178254702421</v>
      </c>
      <c r="E64" s="26">
        <v>0.14410479091979672</v>
      </c>
      <c r="F64" s="26">
        <v>64.379877564967458</v>
      </c>
      <c r="G64" s="26">
        <v>84.87178254702421</v>
      </c>
      <c r="H64" s="26">
        <v>9.9944866023394377E-2</v>
      </c>
      <c r="I64" s="26">
        <v>86.982920361805085</v>
      </c>
      <c r="J64" s="26">
        <v>0.12881536388092318</v>
      </c>
      <c r="K64" s="26">
        <v>153.76064473224338</v>
      </c>
      <c r="L64" s="26">
        <v>0.22229494032309571</v>
      </c>
      <c r="M64" s="26">
        <v>67.581188364682802</v>
      </c>
      <c r="N64" s="26">
        <v>2.3094581766625655E-2</v>
      </c>
      <c r="O64" s="26">
        <v>65.220441242683478</v>
      </c>
      <c r="P64" s="26">
        <v>2.9294446441086325E-3</v>
      </c>
      <c r="Q64" s="26">
        <v>64.418811635317198</v>
      </c>
      <c r="R64" s="26">
        <v>0.37398887096282118</v>
      </c>
      <c r="S64" s="26">
        <v>2.9064199538244382E-5</v>
      </c>
      <c r="T64" s="26">
        <v>2998156.8425242417</v>
      </c>
    </row>
    <row r="65" spans="1:20">
      <c r="B65" s="26">
        <v>2011</v>
      </c>
      <c r="C65" s="26">
        <v>873.25839871599771</v>
      </c>
      <c r="D65" s="26">
        <v>90.156019577450209</v>
      </c>
      <c r="E65" s="26">
        <v>0.14588447673634655</v>
      </c>
      <c r="F65" s="26">
        <v>64.857735354184697</v>
      </c>
      <c r="G65" s="26">
        <v>85.156019577450195</v>
      </c>
      <c r="H65" s="26">
        <v>9.9297225624983776E-2</v>
      </c>
      <c r="I65" s="26">
        <v>86.651310492974758</v>
      </c>
      <c r="J65" s="26">
        <v>0.13147493893175521</v>
      </c>
      <c r="K65" s="26">
        <v>154.66072866192565</v>
      </c>
      <c r="L65" s="26">
        <v>0.21640355747448237</v>
      </c>
      <c r="M65" s="26">
        <v>67.77067971830013</v>
      </c>
      <c r="N65" s="26">
        <v>1.8055335340909112E-2</v>
      </c>
      <c r="O65" s="26">
        <v>65.132552904097253</v>
      </c>
      <c r="P65" s="26">
        <v>2.6850777645212841E-3</v>
      </c>
      <c r="Q65" s="26">
        <v>64.22932028169987</v>
      </c>
      <c r="R65" s="26">
        <v>0.38076264438615248</v>
      </c>
      <c r="S65" s="26">
        <v>2.9031413786494662E-5</v>
      </c>
      <c r="T65" s="26">
        <v>3005982.6186857708</v>
      </c>
    </row>
    <row r="66" spans="1:20">
      <c r="B66" s="26">
        <v>2012</v>
      </c>
      <c r="C66" s="26">
        <v>1040.8700783327581</v>
      </c>
      <c r="D66" s="26">
        <v>90.445728221677257</v>
      </c>
      <c r="E66" s="26">
        <v>0.1476935821733423</v>
      </c>
      <c r="F66" s="26">
        <v>63.121312743598565</v>
      </c>
      <c r="G66" s="26">
        <v>85.445728221677257</v>
      </c>
      <c r="H66" s="26">
        <v>9.8626158353814136E-2</v>
      </c>
      <c r="I66" s="26">
        <v>86.313317074709843</v>
      </c>
      <c r="J66" s="26">
        <v>0.13439600457409373</v>
      </c>
      <c r="K66" s="26">
        <v>155.57813936864471</v>
      </c>
      <c r="L66" s="26">
        <v>0.21020372779834662</v>
      </c>
      <c r="M66" s="26">
        <v>67.9638188144515</v>
      </c>
      <c r="N66" s="26">
        <v>1.2924539256601641E-2</v>
      </c>
      <c r="O66" s="26">
        <v>65.044664565511042</v>
      </c>
      <c r="P66" s="26">
        <v>2.4407108849339373E-3</v>
      </c>
      <c r="Q66" s="26">
        <v>64.036181185548486</v>
      </c>
      <c r="R66" s="26">
        <v>0.38764695295396295</v>
      </c>
      <c r="S66" s="26">
        <v>2.8543562028682363E-5</v>
      </c>
      <c r="T66" s="26">
        <v>3013808.3948472999</v>
      </c>
    </row>
    <row r="67" spans="1:20">
      <c r="B67" s="26">
        <v>2013</v>
      </c>
      <c r="C67" s="26">
        <v>1199.8123229632165</v>
      </c>
      <c r="D67" s="26">
        <v>90.740908479705411</v>
      </c>
      <c r="E67" s="26">
        <v>0.14953210723078414</v>
      </c>
      <c r="F67" s="26">
        <v>64.495931870358419</v>
      </c>
      <c r="G67" s="26">
        <v>85.740908479705411</v>
      </c>
      <c r="H67" s="26">
        <v>9.7931664209885458E-2</v>
      </c>
      <c r="I67" s="26">
        <v>85.96894010701034</v>
      </c>
      <c r="J67" s="26">
        <v>0.13757856080793873</v>
      </c>
      <c r="K67" s="26">
        <v>156.5128768524005</v>
      </c>
      <c r="L67" s="26">
        <v>0.20369545129468836</v>
      </c>
      <c r="M67" s="26">
        <v>68.16060565313694</v>
      </c>
      <c r="N67" s="26">
        <v>7.7021935137031594E-3</v>
      </c>
      <c r="O67" s="26">
        <v>64.956776226924816</v>
      </c>
      <c r="P67" s="26">
        <v>2.1963440053465906E-3</v>
      </c>
      <c r="Q67" s="26">
        <v>63.83939434686306</v>
      </c>
      <c r="R67" s="26">
        <v>0.39464179666625232</v>
      </c>
      <c r="S67" s="26">
        <v>2.8786486181705052E-5</v>
      </c>
      <c r="T67" s="26">
        <v>3021634.1710088272</v>
      </c>
    </row>
    <row r="68" spans="1:20">
      <c r="B68" s="26">
        <v>2014</v>
      </c>
      <c r="C68" s="26">
        <v>1321.7376581060607</v>
      </c>
      <c r="D68" s="26">
        <v>91.041560351534628</v>
      </c>
      <c r="E68" s="26">
        <v>0.15140005190867195</v>
      </c>
      <c r="F68" s="26">
        <v>68.386489682516157</v>
      </c>
      <c r="G68" s="26">
        <v>86.041560351534628</v>
      </c>
      <c r="H68" s="26">
        <v>9.7213743193197713E-2</v>
      </c>
      <c r="I68" s="26">
        <v>85.618179589876249</v>
      </c>
      <c r="J68" s="26">
        <v>0.14102260763329022</v>
      </c>
      <c r="K68" s="26">
        <v>157.46494111319305</v>
      </c>
      <c r="L68" s="26">
        <v>0.19687872796350747</v>
      </c>
      <c r="M68" s="26">
        <v>68.361040234356423</v>
      </c>
      <c r="N68" s="26">
        <v>2.3882981122137215E-3</v>
      </c>
      <c r="O68" s="26">
        <v>64.868887888338591</v>
      </c>
      <c r="P68" s="26">
        <v>1.9519771257592439E-3</v>
      </c>
      <c r="Q68" s="26">
        <v>63.638959765643584</v>
      </c>
      <c r="R68" s="26">
        <v>0.40174717552302092</v>
      </c>
      <c r="S68" s="26">
        <v>2.9829979050080789E-5</v>
      </c>
      <c r="T68" s="26">
        <v>3029459.9471703563</v>
      </c>
    </row>
    <row r="74" spans="1:20" ht="43.5" customHeight="1">
      <c r="A74" s="25" t="s">
        <v>180</v>
      </c>
      <c r="B74" s="25"/>
      <c r="C74" s="25"/>
      <c r="D74" s="79" t="s">
        <v>5</v>
      </c>
      <c r="E74" s="79"/>
      <c r="F74" s="27"/>
      <c r="G74" s="79" t="s">
        <v>6</v>
      </c>
      <c r="H74" s="79"/>
      <c r="I74" s="79" t="s">
        <v>7</v>
      </c>
      <c r="J74" s="79"/>
      <c r="K74" s="79" t="s">
        <v>8</v>
      </c>
      <c r="L74" s="79"/>
      <c r="M74" s="79" t="s">
        <v>9</v>
      </c>
      <c r="N74" s="79"/>
      <c r="O74" s="79" t="s">
        <v>10</v>
      </c>
      <c r="P74" s="79"/>
      <c r="Q74" s="79" t="s">
        <v>11</v>
      </c>
      <c r="R74" s="79"/>
      <c r="S74" s="25"/>
      <c r="T74" s="25"/>
    </row>
    <row r="75" spans="1:20" ht="62.4">
      <c r="A75" s="25"/>
      <c r="B75" s="28" t="s">
        <v>181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20">
      <c r="A76" s="25"/>
      <c r="B76" s="25" t="s">
        <v>0</v>
      </c>
      <c r="C76" s="25" t="s">
        <v>178</v>
      </c>
      <c r="D76" s="25" t="s">
        <v>1</v>
      </c>
      <c r="E76" s="25" t="s">
        <v>2</v>
      </c>
      <c r="F76" s="25" t="s">
        <v>179</v>
      </c>
      <c r="G76" s="25" t="s">
        <v>1</v>
      </c>
      <c r="H76" s="25" t="s">
        <v>2</v>
      </c>
      <c r="I76" s="25" t="s">
        <v>1</v>
      </c>
      <c r="J76" s="25" t="s">
        <v>2</v>
      </c>
      <c r="K76" s="25" t="s">
        <v>1</v>
      </c>
      <c r="L76" s="25" t="s">
        <v>2</v>
      </c>
      <c r="M76" s="25" t="s">
        <v>1</v>
      </c>
      <c r="N76" s="25" t="s">
        <v>2</v>
      </c>
      <c r="O76" s="25" t="s">
        <v>1</v>
      </c>
      <c r="P76" s="25" t="s">
        <v>2</v>
      </c>
      <c r="Q76" s="25" t="s">
        <v>1</v>
      </c>
      <c r="R76" s="25" t="s">
        <v>2</v>
      </c>
      <c r="S76" s="25" t="s">
        <v>3</v>
      </c>
      <c r="T76" s="25" t="s">
        <v>4</v>
      </c>
    </row>
    <row r="77" spans="1:20">
      <c r="A77" s="25"/>
      <c r="B77" s="25">
        <v>1950</v>
      </c>
    </row>
    <row r="78" spans="1:20">
      <c r="A78" s="25"/>
      <c r="B78" s="25">
        <v>1951</v>
      </c>
      <c r="C78" s="26">
        <f t="shared" ref="C78:T78" si="0">LN(C5/C4)</f>
        <v>9.5469906934168347E-2</v>
      </c>
      <c r="D78" s="26">
        <f t="shared" si="0"/>
        <v>-5.3206801164846606E-4</v>
      </c>
      <c r="E78" s="26">
        <f t="shared" si="0"/>
        <v>1.5913985442866238E-4</v>
      </c>
      <c r="F78" s="26">
        <f t="shared" si="0"/>
        <v>4.1289034386702839E-2</v>
      </c>
      <c r="G78" s="26">
        <f t="shared" si="0"/>
        <v>-5.6625884325949461E-4</v>
      </c>
      <c r="H78" s="26">
        <f t="shared" si="0"/>
        <v>7.8700782064370818E-3</v>
      </c>
      <c r="I78" s="26">
        <f t="shared" si="0"/>
        <v>5.3981628935739182E-4</v>
      </c>
      <c r="J78" s="26">
        <f t="shared" si="0"/>
        <v>-2.9531326273634539E-2</v>
      </c>
      <c r="K78" s="26">
        <f t="shared" si="0"/>
        <v>-1.0618663360284094E-3</v>
      </c>
      <c r="L78" s="26">
        <f t="shared" si="0"/>
        <v>0.74877848412270676</v>
      </c>
      <c r="M78" s="26">
        <f t="shared" si="0"/>
        <v>-4.6718757227209824E-4</v>
      </c>
      <c r="N78" s="26">
        <f t="shared" si="0"/>
        <v>2.8691815608167573E-3</v>
      </c>
      <c r="O78" s="26">
        <f t="shared" si="0"/>
        <v>-1.2475316217037649E-3</v>
      </c>
      <c r="P78" s="26">
        <f t="shared" si="0"/>
        <v>-1.3988610213243153E-2</v>
      </c>
      <c r="Q78" s="26">
        <f t="shared" si="0"/>
        <v>4.249126883854341E-4</v>
      </c>
      <c r="R78" s="26">
        <f t="shared" si="0"/>
        <v>8.3375071952821822E-4</v>
      </c>
      <c r="S78" s="26">
        <f t="shared" si="0"/>
        <v>2.0020783355996444E-2</v>
      </c>
      <c r="T78" s="26">
        <f t="shared" si="0"/>
        <v>3.0901128603835564E-3</v>
      </c>
    </row>
    <row r="79" spans="1:20">
      <c r="A79" s="25"/>
      <c r="B79" s="25">
        <v>1952</v>
      </c>
      <c r="C79" s="26">
        <f t="shared" ref="C79:T79" si="1">LN(C6/C5)</f>
        <v>-0.1648468093117843</v>
      </c>
      <c r="D79" s="26">
        <f t="shared" si="1"/>
        <v>-4.6622522596077078E-4</v>
      </c>
      <c r="E79" s="26">
        <f t="shared" si="1"/>
        <v>4.8167943851782502E-4</v>
      </c>
      <c r="F79" s="26">
        <f t="shared" si="1"/>
        <v>0.22724345428772777</v>
      </c>
      <c r="G79" s="26">
        <f t="shared" si="1"/>
        <v>-4.9620090235646486E-4</v>
      </c>
      <c r="H79" s="26">
        <f t="shared" si="1"/>
        <v>7.5681908196484331E-3</v>
      </c>
      <c r="I79" s="26">
        <f t="shared" si="1"/>
        <v>4.7253936928206311E-4</v>
      </c>
      <c r="J79" s="26">
        <f t="shared" si="1"/>
        <v>-2.9810151313238564E-2</v>
      </c>
      <c r="K79" s="26">
        <f t="shared" si="1"/>
        <v>-9.309244292818404E-4</v>
      </c>
      <c r="L79" s="26">
        <f t="shared" si="1"/>
        <v>0.41486715995410606</v>
      </c>
      <c r="M79" s="26">
        <f t="shared" si="1"/>
        <v>-4.0934874250626938E-4</v>
      </c>
      <c r="N79" s="26">
        <f t="shared" si="1"/>
        <v>2.2843735950537091E-3</v>
      </c>
      <c r="O79" s="26">
        <f t="shared" si="1"/>
        <v>-1.2490899010561881E-3</v>
      </c>
      <c r="P79" s="26">
        <f t="shared" si="1"/>
        <v>-1.4187070900268302E-2</v>
      </c>
      <c r="Q79" s="26">
        <f t="shared" si="1"/>
        <v>3.7199619247818848E-4</v>
      </c>
      <c r="R79" s="26">
        <f t="shared" si="1"/>
        <v>1.4825737483405721E-3</v>
      </c>
      <c r="S79" s="26">
        <f t="shared" si="1"/>
        <v>-5.1036525000074341E-3</v>
      </c>
      <c r="T79" s="26">
        <f t="shared" si="1"/>
        <v>3.0805934713286514E-3</v>
      </c>
    </row>
    <row r="80" spans="1:20">
      <c r="A80" s="25"/>
      <c r="B80" s="25">
        <v>1953</v>
      </c>
      <c r="C80" s="26">
        <f t="shared" ref="C80:T80" si="2">LN(C7/C6)</f>
        <v>-0.20790304452543998</v>
      </c>
      <c r="D80" s="26">
        <f t="shared" si="2"/>
        <v>-4.0029018476839457E-4</v>
      </c>
      <c r="E80" s="26">
        <f t="shared" si="2"/>
        <v>8.0375324049489986E-4</v>
      </c>
      <c r="F80" s="26">
        <f t="shared" si="2"/>
        <v>0.21651196128524947</v>
      </c>
      <c r="G80" s="26">
        <f t="shared" si="2"/>
        <v>-4.2603847675876436E-4</v>
      </c>
      <c r="H80" s="26">
        <f t="shared" si="2"/>
        <v>7.2726527078713788E-3</v>
      </c>
      <c r="I80" s="26">
        <f t="shared" si="2"/>
        <v>4.0535765237191584E-4</v>
      </c>
      <c r="J80" s="26">
        <f t="shared" si="2"/>
        <v>-3.0087351563323206E-2</v>
      </c>
      <c r="K80" s="26">
        <f t="shared" si="2"/>
        <v>-7.9961553661636446E-4</v>
      </c>
      <c r="L80" s="26">
        <f t="shared" si="2"/>
        <v>0.28597665709421105</v>
      </c>
      <c r="M80" s="26">
        <f t="shared" si="2"/>
        <v>-3.5143877377903496E-4</v>
      </c>
      <c r="N80" s="26">
        <f t="shared" si="2"/>
        <v>1.7035489607055052E-3</v>
      </c>
      <c r="O80" s="26">
        <f t="shared" si="2"/>
        <v>-1.2506520781401071E-3</v>
      </c>
      <c r="P80" s="26">
        <f t="shared" si="2"/>
        <v>-1.4391243972643479E-2</v>
      </c>
      <c r="Q80" s="26">
        <f t="shared" si="2"/>
        <v>3.1913866794469967E-4</v>
      </c>
      <c r="R80" s="26">
        <f t="shared" si="2"/>
        <v>2.1285150816221289E-3</v>
      </c>
      <c r="S80" s="26">
        <f t="shared" si="2"/>
        <v>3.6698232071017037E-2</v>
      </c>
      <c r="T80" s="26">
        <f t="shared" si="2"/>
        <v>3.0711325529766162E-3</v>
      </c>
    </row>
    <row r="81" spans="1:20">
      <c r="A81" s="25"/>
      <c r="B81" s="25">
        <v>1954</v>
      </c>
      <c r="C81" s="26">
        <f t="shared" ref="C81:T81" si="3">LN(C8/C7)</f>
        <v>-3.2817089147012174E-2</v>
      </c>
      <c r="D81" s="26">
        <f t="shared" si="3"/>
        <v>-3.3427585500677283E-4</v>
      </c>
      <c r="E81" s="26">
        <f t="shared" si="3"/>
        <v>1.1250509805791386E-3</v>
      </c>
      <c r="F81" s="26">
        <f t="shared" si="3"/>
        <v>-1.8342637922293247E-2</v>
      </c>
      <c r="G81" s="26">
        <f t="shared" si="3"/>
        <v>-3.557862439278068E-4</v>
      </c>
      <c r="H81" s="26">
        <f t="shared" si="3"/>
        <v>6.983113123251593E-3</v>
      </c>
      <c r="I81" s="26">
        <f t="shared" si="3"/>
        <v>3.3825751984472609E-4</v>
      </c>
      <c r="J81" s="26">
        <f t="shared" si="3"/>
        <v>-3.036223503936088E-2</v>
      </c>
      <c r="K81" s="26">
        <f t="shared" si="3"/>
        <v>-6.6799078489622346E-4</v>
      </c>
      <c r="L81" s="26">
        <f t="shared" si="3"/>
        <v>0.21698542489616729</v>
      </c>
      <c r="M81" s="26">
        <f t="shared" si="3"/>
        <v>-2.9346767577385338E-4</v>
      </c>
      <c r="N81" s="26">
        <f t="shared" si="3"/>
        <v>1.125681065243276E-3</v>
      </c>
      <c r="O81" s="26">
        <f t="shared" si="3"/>
        <v>-1.2522181675980696E-3</v>
      </c>
      <c r="P81" s="26">
        <f t="shared" si="3"/>
        <v>-1.4601379669451586E-2</v>
      </c>
      <c r="Q81" s="26">
        <f t="shared" si="3"/>
        <v>2.6633169467883108E-4</v>
      </c>
      <c r="R81" s="26">
        <f t="shared" si="3"/>
        <v>2.7703365811764451E-3</v>
      </c>
      <c r="S81" s="26">
        <f t="shared" si="3"/>
        <v>3.2473308894402197E-2</v>
      </c>
      <c r="T81" s="26">
        <f t="shared" si="3"/>
        <v>3.0617295682638696E-3</v>
      </c>
    </row>
    <row r="82" spans="1:20">
      <c r="A82" s="25"/>
      <c r="B82" s="25">
        <v>1955</v>
      </c>
      <c r="C82" s="26">
        <f t="shared" ref="C82:T82" si="4">LN(C9/C8)</f>
        <v>0.12853384246379812</v>
      </c>
      <c r="D82" s="26">
        <f t="shared" si="4"/>
        <v>-2.6819525587014207E-4</v>
      </c>
      <c r="E82" s="26">
        <f t="shared" si="4"/>
        <v>1.4452648717992263E-3</v>
      </c>
      <c r="F82" s="26">
        <f t="shared" si="4"/>
        <v>-0.2097833267318111</v>
      </c>
      <c r="G82" s="26">
        <f t="shared" si="4"/>
        <v>-2.8545894431164677E-4</v>
      </c>
      <c r="H82" s="26">
        <f t="shared" si="4"/>
        <v>6.6992398852259265E-3</v>
      </c>
      <c r="I82" s="26">
        <f t="shared" si="4"/>
        <v>2.7122540774941804E-4</v>
      </c>
      <c r="J82" s="26">
        <f t="shared" si="4"/>
        <v>-3.0634030555018912E-2</v>
      </c>
      <c r="K82" s="26">
        <f t="shared" si="4"/>
        <v>-5.3610171542500383E-4</v>
      </c>
      <c r="L82" s="26">
        <f t="shared" si="4"/>
        <v>0.17387903578319236</v>
      </c>
      <c r="M82" s="26">
        <f t="shared" si="4"/>
        <v>-2.3544549356219934E-4</v>
      </c>
      <c r="N82" s="26">
        <f t="shared" si="4"/>
        <v>5.4976049948618293E-4</v>
      </c>
      <c r="O82" s="26">
        <f t="shared" si="4"/>
        <v>-1.2537881841460157E-3</v>
      </c>
      <c r="P82" s="26">
        <f t="shared" si="4"/>
        <v>-1.4817743062735629E-2</v>
      </c>
      <c r="Q82" s="26">
        <f t="shared" si="4"/>
        <v>2.1356687930112596E-4</v>
      </c>
      <c r="R82" s="26">
        <f t="shared" si="4"/>
        <v>3.40682653112324E-3</v>
      </c>
      <c r="S82" s="26">
        <f t="shared" si="4"/>
        <v>3.345922147109541E-2</v>
      </c>
      <c r="T82" s="26">
        <f t="shared" si="4"/>
        <v>3.0523839866790615E-3</v>
      </c>
    </row>
    <row r="83" spans="1:20">
      <c r="A83" s="25"/>
      <c r="B83" s="25">
        <v>1956</v>
      </c>
      <c r="C83" s="26">
        <f t="shared" ref="C83:T83" si="5">LN(C10/C9)</f>
        <v>9.290388307818738E-2</v>
      </c>
      <c r="D83" s="26">
        <f t="shared" si="5"/>
        <v>-2.0206145029089375E-4</v>
      </c>
      <c r="E83" s="26">
        <f t="shared" si="5"/>
        <v>1.7640905963442466E-3</v>
      </c>
      <c r="F83" s="26">
        <f t="shared" si="5"/>
        <v>-8.6668515712370789E-2</v>
      </c>
      <c r="G83" s="26">
        <f t="shared" si="5"/>
        <v>-2.1507137108053081E-4</v>
      </c>
      <c r="H83" s="26">
        <f t="shared" si="5"/>
        <v>6.4207179500978028E-3</v>
      </c>
      <c r="I83" s="26">
        <f t="shared" si="5"/>
        <v>2.0424779778625794E-4</v>
      </c>
      <c r="J83" s="26">
        <f t="shared" si="5"/>
        <v>-3.0901880119037637E-2</v>
      </c>
      <c r="K83" s="26">
        <f t="shared" si="5"/>
        <v>-4.0400021725796992E-4</v>
      </c>
      <c r="L83" s="26">
        <f t="shared" si="5"/>
        <v>0.14433944038501753</v>
      </c>
      <c r="M83" s="26">
        <f t="shared" si="5"/>
        <v>-1.7738230182392736E-4</v>
      </c>
      <c r="N83" s="26">
        <f t="shared" si="5"/>
        <v>-2.5210887214697435E-5</v>
      </c>
      <c r="O83" s="26">
        <f t="shared" si="5"/>
        <v>-1.2553621425733913E-3</v>
      </c>
      <c r="P83" s="26">
        <f t="shared" si="5"/>
        <v>-1.5040615173084308E-2</v>
      </c>
      <c r="Q83" s="26">
        <f t="shared" si="5"/>
        <v>1.608358506989562E-4</v>
      </c>
      <c r="R83" s="26">
        <f t="shared" si="5"/>
        <v>4.0368071022537227E-3</v>
      </c>
      <c r="S83" s="26">
        <f t="shared" si="5"/>
        <v>3.0433691678352952E-2</v>
      </c>
      <c r="T83" s="26">
        <f t="shared" si="5"/>
        <v>3.0430952841744787E-3</v>
      </c>
    </row>
    <row r="84" spans="1:20">
      <c r="A84" s="25"/>
      <c r="B84" s="25">
        <v>1957</v>
      </c>
      <c r="C84" s="26">
        <f t="shared" ref="C84:T84" si="6">LN(C11/C10)</f>
        <v>-5.5187189851515862E-2</v>
      </c>
      <c r="D84" s="26">
        <f t="shared" si="6"/>
        <v>-1.3588753635511056E-4</v>
      </c>
      <c r="E84" s="26">
        <f t="shared" si="6"/>
        <v>2.0812282586822914E-3</v>
      </c>
      <c r="F84" s="26">
        <f t="shared" si="6"/>
        <v>-5.3963856191262739E-2</v>
      </c>
      <c r="G84" s="26">
        <f t="shared" si="6"/>
        <v>-1.4463835978827382E-4</v>
      </c>
      <c r="H84" s="26">
        <f t="shared" si="6"/>
        <v>6.147248099348036E-3</v>
      </c>
      <c r="I84" s="26">
        <f t="shared" si="6"/>
        <v>1.3731120819450784E-4</v>
      </c>
      <c r="J84" s="26">
        <f t="shared" si="6"/>
        <v>-3.1164830739110638E-2</v>
      </c>
      <c r="K84" s="26">
        <f t="shared" si="6"/>
        <v>-2.717384595478885E-4</v>
      </c>
      <c r="L84" s="26">
        <f t="shared" si="6"/>
        <v>0.12280347870158494</v>
      </c>
      <c r="M84" s="26">
        <f t="shared" si="6"/>
        <v>-1.1928819902999229E-4</v>
      </c>
      <c r="N84" s="26">
        <f t="shared" si="6"/>
        <v>-6.0022577466669778E-4</v>
      </c>
      <c r="O84" s="26">
        <f t="shared" si="6"/>
        <v>-1.2569400577450386E-3</v>
      </c>
      <c r="P84" s="26">
        <f t="shared" si="6"/>
        <v>-1.527029418744047E-2</v>
      </c>
      <c r="Q84" s="26">
        <f t="shared" si="6"/>
        <v>1.0813025559029349E-4</v>
      </c>
      <c r="R84" s="26">
        <f t="shared" si="6"/>
        <v>4.6591413685896123E-3</v>
      </c>
      <c r="S84" s="26">
        <f t="shared" si="6"/>
        <v>2.3640980463749912E-2</v>
      </c>
      <c r="T84" s="26">
        <f t="shared" si="6"/>
        <v>3.0338629430566228E-3</v>
      </c>
    </row>
    <row r="85" spans="1:20">
      <c r="A85" s="25"/>
      <c r="B85" s="25">
        <v>1958</v>
      </c>
      <c r="C85" s="26">
        <f t="shared" ref="C85:T85" si="7">LN(C12/C11)</f>
        <v>8.654940250662746E-2</v>
      </c>
      <c r="D85" s="26">
        <f t="shared" si="7"/>
        <v>-6.96866386733313E-5</v>
      </c>
      <c r="E85" s="26">
        <f t="shared" si="7"/>
        <v>2.3963833092521753E-3</v>
      </c>
      <c r="F85" s="26">
        <f t="shared" si="7"/>
        <v>-0.1860285517104758</v>
      </c>
      <c r="G85" s="26">
        <f t="shared" si="7"/>
        <v>-7.4174777969753355E-5</v>
      </c>
      <c r="H85" s="26">
        <f t="shared" si="7"/>
        <v>5.8785457347424698E-3</v>
      </c>
      <c r="I85" s="26">
        <f t="shared" si="7"/>
        <v>7.0402184690285263E-5</v>
      </c>
      <c r="J85" s="26">
        <f t="shared" si="7"/>
        <v>-3.1421825617980875E-2</v>
      </c>
      <c r="K85" s="26">
        <f t="shared" si="7"/>
        <v>-1.3936882312594608E-4</v>
      </c>
      <c r="L85" s="26">
        <f t="shared" si="7"/>
        <v>0.10638614255536273</v>
      </c>
      <c r="M85" s="26">
        <f t="shared" si="7"/>
        <v>-6.1173301599882267E-5</v>
      </c>
      <c r="N85" s="26">
        <f t="shared" si="7"/>
        <v>-1.1762770931613691E-3</v>
      </c>
      <c r="O85" s="26">
        <f t="shared" si="7"/>
        <v>-1.2585219445993066E-3</v>
      </c>
      <c r="P85" s="26">
        <f t="shared" si="7"/>
        <v>-1.5507096790228624E-2</v>
      </c>
      <c r="Q85" s="26">
        <f t="shared" si="7"/>
        <v>5.5441754103128764E-5</v>
      </c>
      <c r="R85" s="26">
        <f t="shared" si="7"/>
        <v>5.2727397919094983E-3</v>
      </c>
      <c r="S85" s="26">
        <f t="shared" si="7"/>
        <v>1.4098819418377097E-2</v>
      </c>
      <c r="T85" s="26">
        <f t="shared" si="7"/>
        <v>3.0246864518978069E-3</v>
      </c>
    </row>
    <row r="86" spans="1:20">
      <c r="A86" s="25"/>
      <c r="B86" s="25">
        <v>1959</v>
      </c>
      <c r="C86" s="26">
        <f t="shared" ref="C86:T86" si="8">LN(C13/C12)</f>
        <v>9.1217930212454709E-2</v>
      </c>
      <c r="D86" s="26">
        <f t="shared" si="8"/>
        <v>-3.4718997099194101E-6</v>
      </c>
      <c r="E86" s="26">
        <f t="shared" si="8"/>
        <v>2.7092674328671779E-3</v>
      </c>
      <c r="F86" s="26">
        <f t="shared" si="8"/>
        <v>-1.9686578219193008E-3</v>
      </c>
      <c r="G86" s="26">
        <f t="shared" si="8"/>
        <v>-3.6955146887966306E-6</v>
      </c>
      <c r="H86" s="26">
        <f t="shared" si="8"/>
        <v>5.614339769590521E-3</v>
      </c>
      <c r="I86" s="26">
        <f t="shared" si="8"/>
        <v>3.5072914415774902E-6</v>
      </c>
      <c r="J86" s="26">
        <f t="shared" si="8"/>
        <v>-3.1671694735750121E-2</v>
      </c>
      <c r="K86" s="26">
        <f t="shared" si="8"/>
        <v>-6.9438314882087295E-6</v>
      </c>
      <c r="L86" s="26">
        <f t="shared" si="8"/>
        <v>9.3440714930544733E-2</v>
      </c>
      <c r="M86" s="26">
        <f t="shared" si="8"/>
        <v>-3.0477380316779466E-6</v>
      </c>
      <c r="N86" s="26">
        <f t="shared" si="8"/>
        <v>-1.7543637478423632E-3</v>
      </c>
      <c r="O86" s="26">
        <f t="shared" si="8"/>
        <v>-1.2601078181506107E-3</v>
      </c>
      <c r="P86" s="26">
        <f t="shared" si="8"/>
        <v>-1.5751359620303929E-2</v>
      </c>
      <c r="Q86" s="26">
        <f t="shared" si="8"/>
        <v>2.7620153765481386E-6</v>
      </c>
      <c r="R86" s="26">
        <f t="shared" si="8"/>
        <v>5.8765661016701408E-3</v>
      </c>
      <c r="S86" s="26">
        <f t="shared" si="8"/>
        <v>3.7691994048778966E-2</v>
      </c>
      <c r="T86" s="26">
        <f t="shared" si="8"/>
        <v>3.015565305441322E-3</v>
      </c>
    </row>
    <row r="87" spans="1:20">
      <c r="A87" s="25"/>
      <c r="B87" s="25">
        <v>1960</v>
      </c>
      <c r="C87" s="26">
        <f t="shared" ref="C87:T87" si="9">LN(C14/C13)</f>
        <v>8.7244820728504761E-3</v>
      </c>
      <c r="D87" s="26">
        <f t="shared" si="9"/>
        <v>6.2743528906391183E-5</v>
      </c>
      <c r="E87" s="26">
        <f t="shared" si="9"/>
        <v>3.0195993963716855E-3</v>
      </c>
      <c r="F87" s="26">
        <f t="shared" si="9"/>
        <v>6.9091343087963192E-3</v>
      </c>
      <c r="G87" s="26">
        <f t="shared" si="9"/>
        <v>6.6784529939732955E-5</v>
      </c>
      <c r="H87" s="26">
        <f t="shared" si="9"/>
        <v>5.3543716066829731E-3</v>
      </c>
      <c r="I87" s="26">
        <f t="shared" si="9"/>
        <v>-6.3386897927436093E-5</v>
      </c>
      <c r="J87" s="26">
        <f t="shared" si="9"/>
        <v>-3.1913144824150433E-2</v>
      </c>
      <c r="K87" s="26">
        <f t="shared" si="9"/>
        <v>1.2548391860589089E-4</v>
      </c>
      <c r="L87" s="26">
        <f t="shared" si="9"/>
        <v>8.2958286352653371E-2</v>
      </c>
      <c r="M87" s="26">
        <f t="shared" si="9"/>
        <v>5.5078356978034545E-5</v>
      </c>
      <c r="N87" s="26">
        <f t="shared" si="9"/>
        <v>-2.3354964155569897E-3</v>
      </c>
      <c r="O87" s="26">
        <f t="shared" si="9"/>
        <v>-1.261697693488988E-3</v>
      </c>
      <c r="P87" s="26">
        <f t="shared" si="9"/>
        <v>-1.6003440867810061E-2</v>
      </c>
      <c r="Q87" s="26">
        <f t="shared" si="9"/>
        <v>-4.9917286833507727E-5</v>
      </c>
      <c r="R87" s="26">
        <f t="shared" si="9"/>
        <v>6.4696425107026731E-3</v>
      </c>
      <c r="S87" s="26">
        <f t="shared" si="9"/>
        <v>6.2469685528976471E-2</v>
      </c>
      <c r="T87" s="26">
        <f t="shared" si="9"/>
        <v>3.0064990045028219E-3</v>
      </c>
    </row>
    <row r="88" spans="1:20">
      <c r="A88" s="25"/>
      <c r="B88" s="25">
        <v>1961</v>
      </c>
      <c r="C88" s="26">
        <f t="shared" ref="C88:T88" si="10">LN(C15/C14)</f>
        <v>0.10783602704044637</v>
      </c>
      <c r="D88" s="26">
        <f t="shared" si="10"/>
        <v>1.2894649509264012E-4</v>
      </c>
      <c r="E88" s="26">
        <f t="shared" si="10"/>
        <v>3.3271058505389755E-3</v>
      </c>
      <c r="F88" s="26">
        <f t="shared" si="10"/>
        <v>6.1259595976593487E-2</v>
      </c>
      <c r="G88" s="26">
        <f t="shared" si="10"/>
        <v>1.372504552530668E-4</v>
      </c>
      <c r="H88" s="26">
        <f t="shared" si="10"/>
        <v>5.0983941944221442E-3</v>
      </c>
      <c r="I88" s="26">
        <f t="shared" si="10"/>
        <v>-1.3029380932238094E-4</v>
      </c>
      <c r="J88" s="26">
        <f t="shared" si="10"/>
        <v>-3.2144748753902594E-2</v>
      </c>
      <c r="K88" s="26">
        <f t="shared" si="10"/>
        <v>2.5786182674683301E-4</v>
      </c>
      <c r="L88" s="26">
        <f t="shared" si="10"/>
        <v>7.4286006009946615E-2</v>
      </c>
      <c r="M88" s="26">
        <f t="shared" si="10"/>
        <v>1.1319484842394229E-4</v>
      </c>
      <c r="N88" s="26">
        <f t="shared" si="10"/>
        <v>-2.9207034851621893E-3</v>
      </c>
      <c r="O88" s="26">
        <f t="shared" si="10"/>
        <v>-1.2632915857804323E-3</v>
      </c>
      <c r="P88" s="26">
        <f t="shared" si="10"/>
        <v>-1.6263722026885384E-2</v>
      </c>
      <c r="Q88" s="26">
        <f t="shared" si="10"/>
        <v>-1.0260447854146392E-4</v>
      </c>
      <c r="R88" s="26">
        <f t="shared" si="10"/>
        <v>7.0510542208475245E-3</v>
      </c>
      <c r="S88" s="26">
        <f t="shared" si="10"/>
        <v>2.6339812319748541E-2</v>
      </c>
      <c r="T88" s="26">
        <f t="shared" si="10"/>
        <v>2.9974870558845393E-3</v>
      </c>
    </row>
    <row r="89" spans="1:20">
      <c r="A89" s="25"/>
      <c r="B89" s="25">
        <v>1962</v>
      </c>
      <c r="C89" s="26">
        <f t="shared" ref="C89:T89" si="11">LN(C16/C15)</f>
        <v>-3.1301951206387991E-2</v>
      </c>
      <c r="D89" s="26">
        <f t="shared" si="11"/>
        <v>1.9512385501404357E-4</v>
      </c>
      <c r="E89" s="26">
        <f t="shared" si="11"/>
        <v>3.6315220816968566E-3</v>
      </c>
      <c r="F89" s="26">
        <f t="shared" si="11"/>
        <v>0.17478907601534852</v>
      </c>
      <c r="G89" s="26">
        <f t="shared" si="11"/>
        <v>2.0768737053445017E-4</v>
      </c>
      <c r="H89" s="26">
        <f t="shared" si="11"/>
        <v>4.8461711535692188E-3</v>
      </c>
      <c r="I89" s="26">
        <f t="shared" si="11"/>
        <v>-1.9722687716154549E-4</v>
      </c>
      <c r="J89" s="26">
        <f t="shared" si="11"/>
        <v>-3.236493437600671E-2</v>
      </c>
      <c r="K89" s="26">
        <f t="shared" si="11"/>
        <v>3.9013735849305217E-4</v>
      </c>
      <c r="L89" s="26">
        <f t="shared" si="11"/>
        <v>6.6982633337792433E-2</v>
      </c>
      <c r="M89" s="26">
        <f t="shared" si="11"/>
        <v>1.7129160688114639E-4</v>
      </c>
      <c r="N89" s="26">
        <f t="shared" si="11"/>
        <v>-3.5110372152594898E-3</v>
      </c>
      <c r="O89" s="26">
        <f t="shared" si="11"/>
        <v>-1.2648895102686738E-3</v>
      </c>
      <c r="P89" s="26">
        <f t="shared" si="11"/>
        <v>-1.6532609822251482E-2</v>
      </c>
      <c r="Q89" s="26">
        <f t="shared" si="11"/>
        <v>-1.5530788991830307E-4</v>
      </c>
      <c r="R89" s="26">
        <f t="shared" si="11"/>
        <v>7.6199531869114417E-3</v>
      </c>
      <c r="S89" s="26">
        <f t="shared" si="11"/>
        <v>-4.0228221675332977E-3</v>
      </c>
      <c r="T89" s="26">
        <f t="shared" si="11"/>
        <v>2.988528972287496E-3</v>
      </c>
    </row>
    <row r="90" spans="1:20">
      <c r="A90" s="25"/>
      <c r="B90" s="25">
        <v>1963</v>
      </c>
      <c r="C90" s="26">
        <f t="shared" ref="C90:T90" si="12">LN(C17/C16)</f>
        <v>-7.4089639026026811E-3</v>
      </c>
      <c r="D90" s="26">
        <f t="shared" si="12"/>
        <v>2.6126248178099179E-4</v>
      </c>
      <c r="E90" s="26">
        <f t="shared" si="12"/>
        <v>3.93259270911112E-3</v>
      </c>
      <c r="F90" s="26">
        <f t="shared" si="12"/>
        <v>-0.11470058190911024</v>
      </c>
      <c r="G90" s="26">
        <f t="shared" si="12"/>
        <v>2.7808040550096342E-4</v>
      </c>
      <c r="H90" s="26">
        <f t="shared" si="12"/>
        <v>4.5974759677939242E-3</v>
      </c>
      <c r="I90" s="26">
        <f t="shared" si="12"/>
        <v>-2.6419955337070327E-4</v>
      </c>
      <c r="J90" s="26">
        <f t="shared" si="12"/>
        <v>-3.2571972882767627E-2</v>
      </c>
      <c r="K90" s="26">
        <f t="shared" si="12"/>
        <v>5.2225811480535972E-4</v>
      </c>
      <c r="L90" s="26">
        <f t="shared" si="12"/>
        <v>6.0739160705952498E-2</v>
      </c>
      <c r="M90" s="26">
        <f t="shared" si="12"/>
        <v>2.2935851438844848E-4</v>
      </c>
      <c r="N90" s="26">
        <f t="shared" si="12"/>
        <v>-4.1075801879361853E-3</v>
      </c>
      <c r="O90" s="26">
        <f t="shared" si="12"/>
        <v>-1.2664914822732914E-3</v>
      </c>
      <c r="P90" s="26">
        <f t="shared" si="12"/>
        <v>-1.6810538330148426E-2</v>
      </c>
      <c r="Q90" s="26">
        <f t="shared" si="12"/>
        <v>-2.0803585968328032E-4</v>
      </c>
      <c r="R90" s="26">
        <f t="shared" si="12"/>
        <v>8.175561121542026E-3</v>
      </c>
      <c r="S90" s="26">
        <f t="shared" si="12"/>
        <v>4.1119532082142848E-2</v>
      </c>
      <c r="T90" s="26">
        <f t="shared" si="12"/>
        <v>2.9796242722155085E-3</v>
      </c>
    </row>
    <row r="91" spans="1:20">
      <c r="A91" s="25"/>
      <c r="B91" s="25">
        <v>1964</v>
      </c>
      <c r="C91" s="26">
        <f t="shared" ref="C91:T91" si="13">LN(C18/C17)</f>
        <v>-1.7404635649597582E-2</v>
      </c>
      <c r="D91" s="26">
        <f t="shared" si="13"/>
        <v>3.2734927411945321E-4</v>
      </c>
      <c r="E91" s="26">
        <f t="shared" si="13"/>
        <v>4.230072324726269E-3</v>
      </c>
      <c r="F91" s="26">
        <f t="shared" si="13"/>
        <v>0.24846003987165233</v>
      </c>
      <c r="G91" s="26">
        <f t="shared" si="13"/>
        <v>3.4841472075629218E-4</v>
      </c>
      <c r="H91" s="26">
        <f t="shared" si="13"/>
        <v>4.3520912319137857E-3</v>
      </c>
      <c r="I91" s="26">
        <f t="shared" si="13"/>
        <v>-3.3122531640523886E-4</v>
      </c>
      <c r="J91" s="26">
        <f t="shared" si="13"/>
        <v>-3.276396678541952E-2</v>
      </c>
      <c r="K91" s="26">
        <f t="shared" si="13"/>
        <v>6.5417190111043556E-4</v>
      </c>
      <c r="L91" s="26">
        <f t="shared" si="13"/>
        <v>5.5332683979477909E-2</v>
      </c>
      <c r="M91" s="26">
        <f t="shared" si="13"/>
        <v>2.8738547031813169E-4</v>
      </c>
      <c r="N91" s="26">
        <f t="shared" si="13"/>
        <v>-4.711452143431963E-3</v>
      </c>
      <c r="O91" s="26">
        <f t="shared" si="13"/>
        <v>-1.2680975171924912E-3</v>
      </c>
      <c r="P91" s="26">
        <f t="shared" si="13"/>
        <v>-1.7097971316885181E-2</v>
      </c>
      <c r="Q91" s="26">
        <f t="shared" si="13"/>
        <v>-2.607967395069407E-4</v>
      </c>
      <c r="R91" s="26">
        <f t="shared" si="13"/>
        <v>8.7171717374775488E-3</v>
      </c>
      <c r="S91" s="26">
        <f t="shared" si="13"/>
        <v>4.6672620865477028E-2</v>
      </c>
      <c r="T91" s="26">
        <f t="shared" si="13"/>
        <v>2.9707724798971164E-3</v>
      </c>
    </row>
    <row r="92" spans="1:20">
      <c r="A92" s="25"/>
      <c r="B92" s="25">
        <v>1965</v>
      </c>
      <c r="C92" s="26">
        <f t="shared" ref="C92:T92" si="14">LN(C19/C18)</f>
        <v>3.2169021346655426E-2</v>
      </c>
      <c r="D92" s="26">
        <f t="shared" si="14"/>
        <v>3.933711650077085E-4</v>
      </c>
      <c r="E92" s="26">
        <f t="shared" si="14"/>
        <v>4.523726072449513E-3</v>
      </c>
      <c r="F92" s="26">
        <f t="shared" si="14"/>
        <v>1.5536719663078566E-3</v>
      </c>
      <c r="G92" s="26">
        <f t="shared" si="14"/>
        <v>4.1867551819827295E-4</v>
      </c>
      <c r="H92" s="26">
        <f t="shared" si="14"/>
        <v>4.1098079523060292E-3</v>
      </c>
      <c r="I92" s="26">
        <f t="shared" si="14"/>
        <v>-3.9831768030593618E-4</v>
      </c>
      <c r="J92" s="26">
        <f t="shared" si="14"/>
        <v>-3.293883764347369E-2</v>
      </c>
      <c r="K92" s="26">
        <f t="shared" si="14"/>
        <v>7.8582679579150029E-4</v>
      </c>
      <c r="L92" s="26">
        <f t="shared" si="14"/>
        <v>5.0598328495867068E-2</v>
      </c>
      <c r="M92" s="26">
        <f t="shared" si="14"/>
        <v>3.453623972210386E-4</v>
      </c>
      <c r="N92" s="26">
        <f t="shared" si="14"/>
        <v>-5.3238172889550741E-3</v>
      </c>
      <c r="O92" s="26">
        <f t="shared" si="14"/>
        <v>-1.2697076305023321E-3</v>
      </c>
      <c r="P92" s="26">
        <f t="shared" si="14"/>
        <v>-1.7395404821500347E-2</v>
      </c>
      <c r="Q92" s="26">
        <f t="shared" si="14"/>
        <v>-3.1359889842411484E-4</v>
      </c>
      <c r="R92" s="26">
        <f t="shared" si="14"/>
        <v>9.2441522367114858E-3</v>
      </c>
      <c r="S92" s="26">
        <f t="shared" si="14"/>
        <v>2.4065151946516893E-2</v>
      </c>
      <c r="T92" s="26">
        <f t="shared" si="14"/>
        <v>2.9619731251988627E-3</v>
      </c>
    </row>
    <row r="93" spans="1:20">
      <c r="A93" s="25"/>
      <c r="B93" s="25">
        <v>1966</v>
      </c>
      <c r="C93" s="26">
        <f t="shared" ref="C93:T93" si="15">LN(C20/C19)</f>
        <v>-7.8419398509246341E-2</v>
      </c>
      <c r="D93" s="26">
        <f t="shared" si="15"/>
        <v>4.5931513026358227E-4</v>
      </c>
      <c r="E93" s="26">
        <f t="shared" si="15"/>
        <v>4.8133301647886343E-3</v>
      </c>
      <c r="F93" s="26">
        <f t="shared" si="15"/>
        <v>-3.2093675878845179E-2</v>
      </c>
      <c r="G93" s="26">
        <f t="shared" si="15"/>
        <v>4.8884805136772654E-4</v>
      </c>
      <c r="H93" s="26">
        <f t="shared" si="15"/>
        <v>3.8704248945214343E-3</v>
      </c>
      <c r="I93" s="26">
        <f t="shared" si="15"/>
        <v>-4.6549020380723827E-4</v>
      </c>
      <c r="J93" s="26">
        <f t="shared" si="15"/>
        <v>-3.3094313727393014E-2</v>
      </c>
      <c r="K93" s="26">
        <f t="shared" si="15"/>
        <v>9.1717121793020366E-4</v>
      </c>
      <c r="L93" s="26">
        <f t="shared" si="15"/>
        <v>4.6411487934760236E-2</v>
      </c>
      <c r="M93" s="26">
        <f t="shared" si="15"/>
        <v>4.0327924664974217E-4</v>
      </c>
      <c r="N93" s="26">
        <f t="shared" si="15"/>
        <v>-5.9458921854084381E-3</v>
      </c>
      <c r="O93" s="26">
        <f t="shared" si="15"/>
        <v>-1.2713218377575029E-3</v>
      </c>
      <c r="P93" s="26">
        <f t="shared" si="15"/>
        <v>-1.7703370012800018E-2</v>
      </c>
      <c r="Q93" s="26">
        <f t="shared" si="15"/>
        <v>-3.6645072726856502E-4</v>
      </c>
      <c r="R93" s="26">
        <f t="shared" si="15"/>
        <v>9.7559440681983575E-3</v>
      </c>
      <c r="S93" s="26">
        <f t="shared" si="15"/>
        <v>2.0909950998792816E-2</v>
      </c>
      <c r="T93" s="26">
        <f t="shared" si="15"/>
        <v>2.9532257435367945E-3</v>
      </c>
    </row>
    <row r="94" spans="1:20">
      <c r="A94" s="25"/>
      <c r="B94" s="25">
        <v>1967</v>
      </c>
      <c r="C94" s="26">
        <f t="shared" ref="C94:T94" si="16">LN(C21/C20)</f>
        <v>-5.4924789694351739E-3</v>
      </c>
      <c r="D94" s="26">
        <f t="shared" si="16"/>
        <v>5.2516819707378764E-4</v>
      </c>
      <c r="E94" s="26">
        <f t="shared" si="16"/>
        <v>5.0986723352311348E-3</v>
      </c>
      <c r="F94" s="26">
        <f t="shared" si="16"/>
        <v>4.5481715586540425E-3</v>
      </c>
      <c r="G94" s="26">
        <f t="shared" si="16"/>
        <v>5.589176357195584E-4</v>
      </c>
      <c r="H94" s="26">
        <f t="shared" si="16"/>
        <v>3.6337479735934022E-3</v>
      </c>
      <c r="I94" s="26">
        <f t="shared" si="16"/>
        <v>-5.3275649950858424E-4</v>
      </c>
      <c r="J94" s="26">
        <f t="shared" si="16"/>
        <v>-3.3227917852005913E-2</v>
      </c>
      <c r="K94" s="26">
        <f t="shared" si="16"/>
        <v>1.0481539941042894E-3</v>
      </c>
      <c r="L94" s="26">
        <f t="shared" si="16"/>
        <v>4.2676209932562291E-2</v>
      </c>
      <c r="M94" s="26">
        <f t="shared" si="16"/>
        <v>4.6112600493985681E-4</v>
      </c>
      <c r="N94" s="26">
        <f t="shared" si="16"/>
        <v>-6.5789543288927617E-3</v>
      </c>
      <c r="O94" s="26">
        <f t="shared" si="16"/>
        <v>-1.2729401545926585E-3</v>
      </c>
      <c r="P94" s="26">
        <f t="shared" si="16"/>
        <v>-1.8022436355381092E-2</v>
      </c>
      <c r="Q94" s="26">
        <f t="shared" si="16"/>
        <v>-4.1936064313540672E-4</v>
      </c>
      <c r="R94" s="26">
        <f t="shared" si="16"/>
        <v>1.0252062986512442E-2</v>
      </c>
      <c r="S94" s="26">
        <f t="shared" si="16"/>
        <v>3.2998659920278894E-2</v>
      </c>
      <c r="T94" s="26">
        <f t="shared" si="16"/>
        <v>2.9445298758041115E-3</v>
      </c>
    </row>
    <row r="95" spans="1:20">
      <c r="A95" s="25"/>
      <c r="B95" s="25">
        <v>1968</v>
      </c>
      <c r="C95" s="26">
        <f t="shared" ref="C95:T95" si="17">LN(C22/C21)</f>
        <v>-9.2552897566987519E-4</v>
      </c>
      <c r="D95" s="26">
        <f t="shared" si="17"/>
        <v>5.9091745245146371E-4</v>
      </c>
      <c r="E95" s="26">
        <f t="shared" si="17"/>
        <v>5.3795522254005993E-3</v>
      </c>
      <c r="F95" s="26">
        <f t="shared" si="17"/>
        <v>-9.229276581794181E-2</v>
      </c>
      <c r="G95" s="26">
        <f t="shared" si="17"/>
        <v>6.2886965880134291E-4</v>
      </c>
      <c r="H95" s="26">
        <f t="shared" si="17"/>
        <v>3.3995896829658117E-3</v>
      </c>
      <c r="I95" s="26">
        <f t="shared" si="17"/>
        <v>-6.001302431208874E-4</v>
      </c>
      <c r="J95" s="26">
        <f t="shared" si="17"/>
        <v>-3.3336955684237425E-2</v>
      </c>
      <c r="K95" s="26">
        <f t="shared" si="17"/>
        <v>1.1787244240706071E-3</v>
      </c>
      <c r="L95" s="26">
        <f t="shared" si="17"/>
        <v>3.9317381218601254E-2</v>
      </c>
      <c r="M95" s="26">
        <f t="shared" si="17"/>
        <v>5.1889269895285324E-4</v>
      </c>
      <c r="N95" s="26">
        <f t="shared" si="17"/>
        <v>-7.2243515600722268E-3</v>
      </c>
      <c r="O95" s="26">
        <f t="shared" si="17"/>
        <v>-1.2745625967208656E-3</v>
      </c>
      <c r="P95" s="26">
        <f t="shared" si="17"/>
        <v>-1.8353215124357659E-2</v>
      </c>
      <c r="Q95" s="26">
        <f t="shared" si="17"/>
        <v>-4.7233709386499567E-4</v>
      </c>
      <c r="R95" s="26">
        <f t="shared" si="17"/>
        <v>1.0732098453162689E-2</v>
      </c>
      <c r="S95" s="26">
        <f t="shared" si="17"/>
        <v>3.9524507001785315E-2</v>
      </c>
      <c r="T95" s="26">
        <f t="shared" si="17"/>
        <v>2.9358850682808723E-3</v>
      </c>
    </row>
    <row r="96" spans="1:20">
      <c r="A96" s="25"/>
      <c r="B96" s="25">
        <v>1969</v>
      </c>
      <c r="C96" s="26">
        <f t="shared" ref="C96:T96" si="18">LN(C23/C22)</f>
        <v>7.4652918417648609E-2</v>
      </c>
      <c r="D96" s="26">
        <f t="shared" si="18"/>
        <v>6.565500516142103E-4</v>
      </c>
      <c r="E96" s="26">
        <f t="shared" si="18"/>
        <v>5.6557817065790404E-3</v>
      </c>
      <c r="F96" s="26">
        <f t="shared" si="18"/>
        <v>-0.12558297475840322</v>
      </c>
      <c r="G96" s="26">
        <f t="shared" si="18"/>
        <v>6.9868959033194279E-4</v>
      </c>
      <c r="H96" s="26">
        <f t="shared" si="18"/>
        <v>3.1677685583156538E-3</v>
      </c>
      <c r="I96" s="26">
        <f t="shared" si="18"/>
        <v>-6.6762518280234057E-4</v>
      </c>
      <c r="J96" s="26">
        <f t="shared" si="18"/>
        <v>-3.3418504906140366E-2</v>
      </c>
      <c r="K96" s="26">
        <f t="shared" si="18"/>
        <v>1.308832345149872E-3</v>
      </c>
      <c r="L96" s="26">
        <f t="shared" si="18"/>
        <v>3.6275336617617518E-2</v>
      </c>
      <c r="M96" s="26">
        <f t="shared" si="18"/>
        <v>5.7656940176976088E-4</v>
      </c>
      <c r="N96" s="26">
        <f t="shared" si="18"/>
        <v>-7.8835124543011007E-3</v>
      </c>
      <c r="O96" s="26">
        <f t="shared" si="18"/>
        <v>-1.2761891799364924E-3</v>
      </c>
      <c r="P96" s="26">
        <f t="shared" si="18"/>
        <v>-1.8696363314417878E-2</v>
      </c>
      <c r="Q96" s="26">
        <f t="shared" si="18"/>
        <v>-5.2538856256674113E-4</v>
      </c>
      <c r="R96" s="26">
        <f t="shared" si="18"/>
        <v>1.1195712430031283E-2</v>
      </c>
      <c r="S96" s="26">
        <f t="shared" si="18"/>
        <v>1.9494115934282377E-2</v>
      </c>
      <c r="T96" s="26">
        <f t="shared" si="18"/>
        <v>2.9272908725618452E-3</v>
      </c>
    </row>
    <row r="97" spans="1:20">
      <c r="A97" s="25"/>
      <c r="B97" s="25">
        <v>1970</v>
      </c>
      <c r="C97" s="26">
        <f t="shared" ref="C97:T97" si="19">LN(C24/C23)</f>
        <v>-1.1361304142083894E-2</v>
      </c>
      <c r="D97" s="26">
        <f t="shared" si="19"/>
        <v>7.2205322626095708E-4</v>
      </c>
      <c r="E97" s="26">
        <f t="shared" si="19"/>
        <v>5.9271851357892754E-3</v>
      </c>
      <c r="F97" s="26">
        <f t="shared" si="19"/>
        <v>-0.16945641624329771</v>
      </c>
      <c r="G97" s="26">
        <f t="shared" si="19"/>
        <v>7.6836299215054529E-4</v>
      </c>
      <c r="H97" s="26">
        <f t="shared" si="19"/>
        <v>2.9381086729026924E-3</v>
      </c>
      <c r="I97" s="26">
        <f t="shared" si="19"/>
        <v>-7.3525514859830833E-4</v>
      </c>
      <c r="J97" s="26">
        <f t="shared" si="19"/>
        <v>-3.3469405703414307E-2</v>
      </c>
      <c r="K97" s="26">
        <f t="shared" si="19"/>
        <v>1.4384281951520996E-3</v>
      </c>
      <c r="L97" s="26">
        <f t="shared" si="19"/>
        <v>3.3502057577673883E-2</v>
      </c>
      <c r="M97" s="26">
        <f t="shared" si="19"/>
        <v>6.341462383282555E-4</v>
      </c>
      <c r="N97" s="26">
        <f t="shared" si="19"/>
        <v>-8.5579578696479055E-3</v>
      </c>
      <c r="O97" s="26">
        <f t="shared" si="19"/>
        <v>-1.2778199201139893E-3</v>
      </c>
      <c r="P97" s="26">
        <f t="shared" si="19"/>
        <v>-1.9052587995834373E-2</v>
      </c>
      <c r="Q97" s="26">
        <f t="shared" si="19"/>
        <v>-5.785235721822076E-4</v>
      </c>
      <c r="R97" s="26">
        <f t="shared" si="19"/>
        <v>1.1642637620426699E-2</v>
      </c>
      <c r="S97" s="26">
        <f t="shared" si="19"/>
        <v>5.4733832479060149E-2</v>
      </c>
      <c r="T97" s="26">
        <f t="shared" si="19"/>
        <v>2.918746845479255E-3</v>
      </c>
    </row>
    <row r="98" spans="1:20">
      <c r="A98" s="25"/>
      <c r="B98" s="25">
        <v>1971</v>
      </c>
      <c r="C98" s="26">
        <f t="shared" ref="C98:T98" si="20">LN(C25/C24)</f>
        <v>3.4790564083604682E-2</v>
      </c>
      <c r="D98" s="26">
        <f t="shared" si="20"/>
        <v>7.8741429275375392E-4</v>
      </c>
      <c r="E98" s="26">
        <f t="shared" si="20"/>
        <v>6.1935995471555849E-3</v>
      </c>
      <c r="F98" s="26">
        <f t="shared" si="20"/>
        <v>-5.2207330564077274E-2</v>
      </c>
      <c r="G98" s="26">
        <f t="shared" si="20"/>
        <v>8.3787552804112555E-4</v>
      </c>
      <c r="H98" s="26">
        <f t="shared" si="20"/>
        <v>2.710439161340185E-3</v>
      </c>
      <c r="I98" s="26">
        <f t="shared" si="20"/>
        <v>-8.0303406199707945E-4</v>
      </c>
      <c r="J98" s="26">
        <f t="shared" si="20"/>
        <v>-3.348625315076429E-2</v>
      </c>
      <c r="K98" s="26">
        <f t="shared" si="20"/>
        <v>1.567463073675987E-3</v>
      </c>
      <c r="L98" s="26">
        <f t="shared" si="20"/>
        <v>3.0958438756616458E-2</v>
      </c>
      <c r="M98" s="26">
        <f t="shared" si="20"/>
        <v>6.9161339099586003E-4</v>
      </c>
      <c r="N98" s="26">
        <f t="shared" si="20"/>
        <v>-9.2493138595380262E-3</v>
      </c>
      <c r="O98" s="26">
        <f t="shared" si="20"/>
        <v>-1.2794548332093337E-3</v>
      </c>
      <c r="P98" s="26">
        <f t="shared" si="20"/>
        <v>-1.9422651178185861E-2</v>
      </c>
      <c r="Q98" s="26">
        <f t="shared" si="20"/>
        <v>-6.3175069009020475E-4</v>
      </c>
      <c r="R98" s="26">
        <f t="shared" si="20"/>
        <v>1.2072675217713368E-2</v>
      </c>
      <c r="S98" s="26">
        <f t="shared" si="20"/>
        <v>2.5089157250961728E-2</v>
      </c>
      <c r="T98" s="26">
        <f t="shared" si="20"/>
        <v>2.910252549019323E-3</v>
      </c>
    </row>
    <row r="99" spans="1:20">
      <c r="A99" s="25"/>
      <c r="B99" s="25">
        <v>1972</v>
      </c>
      <c r="C99" s="26">
        <f t="shared" ref="C99:T99" si="21">LN(C26/C25)</f>
        <v>0.11624925031832811</v>
      </c>
      <c r="D99" s="26">
        <f t="shared" si="21"/>
        <v>8.526206601746322E-4</v>
      </c>
      <c r="E99" s="26">
        <f t="shared" si="21"/>
        <v>6.454874779787281E-3</v>
      </c>
      <c r="F99" s="26">
        <f t="shared" si="21"/>
        <v>-7.1832639096447132E-2</v>
      </c>
      <c r="G99" s="26">
        <f t="shared" si="21"/>
        <v>9.0721297340186022E-4</v>
      </c>
      <c r="H99" s="26">
        <f t="shared" si="21"/>
        <v>2.4845937689578633E-3</v>
      </c>
      <c r="I99" s="26">
        <f t="shared" si="21"/>
        <v>-8.7097594561582237E-4</v>
      </c>
      <c r="J99" s="26">
        <f t="shared" si="21"/>
        <v>-3.3465392177917885E-2</v>
      </c>
      <c r="K99" s="26">
        <f t="shared" si="21"/>
        <v>1.6958888016277939E-3</v>
      </c>
      <c r="L99" s="26">
        <f t="shared" si="21"/>
        <v>2.8612287968368511E-2</v>
      </c>
      <c r="M99" s="26">
        <f t="shared" si="21"/>
        <v>7.4896110507642881E-4</v>
      </c>
      <c r="N99" s="26">
        <f t="shared" si="21"/>
        <v>-9.9593261928049709E-3</v>
      </c>
      <c r="O99" s="26">
        <f t="shared" si="21"/>
        <v>-1.2810939352606988E-3</v>
      </c>
      <c r="P99" s="26">
        <f t="shared" si="21"/>
        <v>-1.9807375252216784E-2</v>
      </c>
      <c r="Q99" s="26">
        <f t="shared" si="21"/>
        <v>-6.8507853276167591E-4</v>
      </c>
      <c r="R99" s="26">
        <f t="shared" si="21"/>
        <v>1.2485692224247422E-2</v>
      </c>
      <c r="S99" s="26">
        <f t="shared" si="21"/>
        <v>4.6834184268601163E-2</v>
      </c>
      <c r="T99" s="26">
        <f t="shared" si="21"/>
        <v>2.9018075502556208E-3</v>
      </c>
    </row>
    <row r="100" spans="1:20">
      <c r="A100" s="25"/>
      <c r="B100" s="25">
        <v>1973</v>
      </c>
      <c r="C100" s="26">
        <f t="shared" ref="C100:T100" si="22">LN(C27/C26)</f>
        <v>0.15185431660952362</v>
      </c>
      <c r="D100" s="26">
        <f t="shared" si="22"/>
        <v>9.176598382640873E-4</v>
      </c>
      <c r="E100" s="26">
        <f t="shared" si="22"/>
        <v>6.7108735439024708E-3</v>
      </c>
      <c r="F100" s="26">
        <f t="shared" si="22"/>
        <v>-9.450836187900119E-2</v>
      </c>
      <c r="G100" s="26">
        <f t="shared" si="22"/>
        <v>9.7636122475654522E-4</v>
      </c>
      <c r="H100" s="26">
        <f t="shared" si="22"/>
        <v>2.260410424146445E-3</v>
      </c>
      <c r="I100" s="26">
        <f t="shared" si="22"/>
        <v>-9.3909493303277183E-4</v>
      </c>
      <c r="J100" s="26">
        <f t="shared" si="22"/>
        <v>-3.3402915922333264E-2</v>
      </c>
      <c r="K100" s="26">
        <f t="shared" si="22"/>
        <v>1.8236579788150965E-3</v>
      </c>
      <c r="L100" s="26">
        <f t="shared" si="22"/>
        <v>2.6436839514829245E-2</v>
      </c>
      <c r="M100" s="26">
        <f t="shared" si="22"/>
        <v>8.0617969423954559E-4</v>
      </c>
      <c r="N100" s="26">
        <f t="shared" si="22"/>
        <v>-1.0689876768113471E-2</v>
      </c>
      <c r="O100" s="26">
        <f t="shared" si="22"/>
        <v>-1.2827372423874549E-3</v>
      </c>
      <c r="P100" s="26">
        <f t="shared" si="22"/>
        <v>-2.0207649091622679E-2</v>
      </c>
      <c r="Q100" s="26">
        <f t="shared" si="22"/>
        <v>-7.3851577047309399E-4</v>
      </c>
      <c r="R100" s="26">
        <f t="shared" si="22"/>
        <v>1.2881618404687571E-2</v>
      </c>
      <c r="S100" s="26">
        <f t="shared" si="22"/>
        <v>6.137209575451967E-2</v>
      </c>
      <c r="T100" s="26">
        <f t="shared" si="22"/>
        <v>2.8934114212735606E-3</v>
      </c>
    </row>
    <row r="101" spans="1:20">
      <c r="A101" s="25"/>
      <c r="B101" s="25">
        <v>1974</v>
      </c>
      <c r="C101" s="26">
        <f t="shared" ref="C101:T101" si="23">LN(C28/C27)</f>
        <v>-1.1097625325500377E-2</v>
      </c>
      <c r="D101" s="26">
        <f t="shared" si="23"/>
        <v>9.8251944521557171E-4</v>
      </c>
      <c r="E101" s="26">
        <f t="shared" si="23"/>
        <v>6.9614714273373533E-3</v>
      </c>
      <c r="F101" s="26">
        <f t="shared" si="23"/>
        <v>-0.17161762828654584</v>
      </c>
      <c r="G101" s="26">
        <f t="shared" si="23"/>
        <v>1.0453063090882192E-3</v>
      </c>
      <c r="H101" s="26">
        <f t="shared" si="23"/>
        <v>2.0377308312803052E-3</v>
      </c>
      <c r="I101" s="26">
        <f t="shared" si="23"/>
        <v>-1.0074052787778004E-3</v>
      </c>
      <c r="J101" s="26">
        <f t="shared" si="23"/>
        <v>-3.3294668403539125E-2</v>
      </c>
      <c r="K101" s="26">
        <f t="shared" si="23"/>
        <v>1.9507240394801379E-3</v>
      </c>
      <c r="L101" s="26">
        <f t="shared" si="23"/>
        <v>2.4409633222350215E-2</v>
      </c>
      <c r="M101" s="26">
        <f t="shared" si="23"/>
        <v>8.6325954587024008E-4</v>
      </c>
      <c r="N101" s="26">
        <f t="shared" si="23"/>
        <v>-1.144300226380926E-2</v>
      </c>
      <c r="O101" s="26">
        <f t="shared" si="23"/>
        <v>-1.2843847707927267E-3</v>
      </c>
      <c r="P101" s="26">
        <f t="shared" si="23"/>
        <v>-2.0624434910062134E-2</v>
      </c>
      <c r="Q101" s="26">
        <f t="shared" si="23"/>
        <v>-7.9207113207774218E-4</v>
      </c>
      <c r="R101" s="26">
        <f t="shared" si="23"/>
        <v>1.3260442937640771E-2</v>
      </c>
      <c r="S101" s="26">
        <f t="shared" si="23"/>
        <v>-2.0451283723047359E-2</v>
      </c>
      <c r="T101" s="26">
        <f t="shared" si="23"/>
        <v>2.8850637390919979E-3</v>
      </c>
    </row>
    <row r="102" spans="1:20">
      <c r="A102" s="25"/>
      <c r="B102" s="25">
        <v>1975</v>
      </c>
      <c r="C102" s="26">
        <f t="shared" ref="C102:T102" si="24">LN(C29/C28)</f>
        <v>-0.20225679675911859</v>
      </c>
      <c r="D102" s="26">
        <f t="shared" si="24"/>
        <v>1.0471872153292399E-3</v>
      </c>
      <c r="E102" s="26">
        <f t="shared" si="24"/>
        <v>7.2065568449827663E-3</v>
      </c>
      <c r="F102" s="26">
        <f t="shared" si="24"/>
        <v>0.37943203573285023</v>
      </c>
      <c r="G102" s="26">
        <f t="shared" si="24"/>
        <v>1.1140343929894091E-3</v>
      </c>
      <c r="H102" s="26">
        <f t="shared" si="24"/>
        <v>1.8164000819813617E-3</v>
      </c>
      <c r="I102" s="26">
        <f t="shared" si="24"/>
        <v>-1.0759213684985451E-3</v>
      </c>
      <c r="J102" s="26">
        <f t="shared" si="24"/>
        <v>-3.3136252584950898E-2</v>
      </c>
      <c r="K102" s="26">
        <f t="shared" si="24"/>
        <v>2.0770413056350771E-3</v>
      </c>
      <c r="L102" s="26">
        <f t="shared" si="24"/>
        <v>2.2511658114089565E-2</v>
      </c>
      <c r="M102" s="26">
        <f t="shared" si="24"/>
        <v>9.2019112632711262E-4</v>
      </c>
      <c r="N102" s="26">
        <f t="shared" si="24"/>
        <v>-1.2220915430799902E-2</v>
      </c>
      <c r="O102" s="26">
        <f t="shared" si="24"/>
        <v>-1.2860365367626176E-3</v>
      </c>
      <c r="P102" s="26">
        <f t="shared" si="24"/>
        <v>-2.1058775984748854E-2</v>
      </c>
      <c r="Q102" s="26">
        <f t="shared" si="24"/>
        <v>-8.4575340984226319E-4</v>
      </c>
      <c r="R102" s="26">
        <f t="shared" si="24"/>
        <v>1.3622210828303172E-2</v>
      </c>
      <c r="S102" s="26">
        <f t="shared" si="24"/>
        <v>-4.7736918842993161E-3</v>
      </c>
      <c r="T102" s="26">
        <f t="shared" si="24"/>
        <v>2.8767640856031994E-3</v>
      </c>
    </row>
    <row r="103" spans="1:20">
      <c r="A103" s="25"/>
      <c r="B103" s="25">
        <v>1976</v>
      </c>
      <c r="C103" s="26">
        <f t="shared" ref="C103:T103" si="25">LN(C30/C29)</f>
        <v>-8.7715459471303853E-2</v>
      </c>
      <c r="D103" s="26">
        <f t="shared" si="25"/>
        <v>1.1116510065062319E-3</v>
      </c>
      <c r="E103" s="26">
        <f t="shared" si="25"/>
        <v>7.4460309340185025E-3</v>
      </c>
      <c r="F103" s="26">
        <f t="shared" si="25"/>
        <v>-0.13354191596976522</v>
      </c>
      <c r="G103" s="26">
        <f t="shared" si="25"/>
        <v>1.1825317916087854E-3</v>
      </c>
      <c r="H103" s="26">
        <f t="shared" si="25"/>
        <v>1.5962662826597214E-3</v>
      </c>
      <c r="I103" s="26">
        <f t="shared" si="25"/>
        <v>-1.1446577293166122E-3</v>
      </c>
      <c r="J103" s="26">
        <f t="shared" si="25"/>
        <v>-3.2923045014770114E-2</v>
      </c>
      <c r="K103" s="26">
        <f t="shared" si="25"/>
        <v>2.2025650380933406E-3</v>
      </c>
      <c r="L103" s="26">
        <f t="shared" si="25"/>
        <v>2.0726690332929055E-2</v>
      </c>
      <c r="M103" s="26">
        <f t="shared" si="25"/>
        <v>9.7696498611049543E-4</v>
      </c>
      <c r="N103" s="26">
        <f t="shared" si="25"/>
        <v>-1.3026029518209251E-2</v>
      </c>
      <c r="O103" s="26">
        <f t="shared" si="25"/>
        <v>-1.2876925566668771E-3</v>
      </c>
      <c r="P103" s="26">
        <f t="shared" si="25"/>
        <v>-2.1511805377149772E-2</v>
      </c>
      <c r="Q103" s="26">
        <f t="shared" si="25"/>
        <v>-8.9957146435931006E-4</v>
      </c>
      <c r="R103" s="26">
        <f t="shared" si="25"/>
        <v>1.3967019142367901E-2</v>
      </c>
      <c r="S103" s="26">
        <f t="shared" si="25"/>
        <v>7.8197308169304456E-3</v>
      </c>
      <c r="T103" s="26">
        <f t="shared" si="25"/>
        <v>2.868512047491108E-3</v>
      </c>
    </row>
    <row r="104" spans="1:20">
      <c r="A104" s="25"/>
      <c r="B104" s="25">
        <v>1977</v>
      </c>
      <c r="C104" s="26">
        <f t="shared" ref="C104:T104" si="26">LN(C31/C30)</f>
        <v>-2.8320911482936081E-2</v>
      </c>
      <c r="D104" s="26">
        <f t="shared" si="26"/>
        <v>1.1758988075792113E-3</v>
      </c>
      <c r="E104" s="26">
        <f t="shared" si="26"/>
        <v>7.6798073981170891E-3</v>
      </c>
      <c r="F104" s="26">
        <f t="shared" si="26"/>
        <v>-5.5312125383754747E-2</v>
      </c>
      <c r="G104" s="26">
        <f t="shared" si="26"/>
        <v>1.250784977390218E-3</v>
      </c>
      <c r="H104" s="26">
        <f t="shared" si="26"/>
        <v>1.3771801963799093E-3</v>
      </c>
      <c r="I104" s="26">
        <f t="shared" si="26"/>
        <v>-1.2136290403898446E-3</v>
      </c>
      <c r="J104" s="26">
        <f t="shared" si="26"/>
        <v>-3.2650218348520672E-2</v>
      </c>
      <c r="K104" s="26">
        <f t="shared" si="26"/>
        <v>2.3272514850768413E-3</v>
      </c>
      <c r="L104" s="26">
        <f t="shared" si="26"/>
        <v>1.9040775511149396E-2</v>
      </c>
      <c r="M104" s="26">
        <f t="shared" si="26"/>
        <v>1.0335717649305261E-3</v>
      </c>
      <c r="N104" s="26">
        <f t="shared" si="26"/>
        <v>-1.3860986423366117E-2</v>
      </c>
      <c r="O104" s="26">
        <f t="shared" si="26"/>
        <v>-1.2893528469607922E-3</v>
      </c>
      <c r="P104" s="26">
        <f t="shared" si="26"/>
        <v>-2.1984755804275648E-2</v>
      </c>
      <c r="Q104" s="26">
        <f t="shared" si="26"/>
        <v>-9.5353422953391295E-4</v>
      </c>
      <c r="R104" s="26">
        <f t="shared" si="26"/>
        <v>1.4295013118225272E-2</v>
      </c>
      <c r="S104" s="26">
        <f t="shared" si="26"/>
        <v>-2.6326232732360993E-3</v>
      </c>
      <c r="T104" s="26">
        <f t="shared" si="26"/>
        <v>2.8603072161712943E-3</v>
      </c>
    </row>
    <row r="105" spans="1:20">
      <c r="A105" s="25"/>
      <c r="B105" s="25">
        <v>1978</v>
      </c>
      <c r="C105" s="26">
        <f t="shared" ref="C105:T105" si="27">LN(C32/C31)</f>
        <v>0.10495168411762393</v>
      </c>
      <c r="D105" s="26">
        <f t="shared" si="27"/>
        <v>1.2399187454660095E-3</v>
      </c>
      <c r="E105" s="26">
        <f t="shared" si="27"/>
        <v>7.9078123040163349E-3</v>
      </c>
      <c r="F105" s="26">
        <f t="shared" si="27"/>
        <v>-0.20467764416144479</v>
      </c>
      <c r="G105" s="26">
        <f t="shared" si="27"/>
        <v>1.3187805885844881E-3</v>
      </c>
      <c r="H105" s="26">
        <f t="shared" si="27"/>
        <v>1.1589948972469892E-3</v>
      </c>
      <c r="I105" s="26">
        <f t="shared" si="27"/>
        <v>-1.2828501436976569E-3</v>
      </c>
      <c r="J105" s="26">
        <f t="shared" si="27"/>
        <v>-3.2312773138927033E-2</v>
      </c>
      <c r="K105" s="26">
        <f t="shared" si="27"/>
        <v>2.4510579283066733E-3</v>
      </c>
      <c r="L105" s="26">
        <f t="shared" si="27"/>
        <v>1.7441819827205152E-2</v>
      </c>
      <c r="M105" s="26">
        <f t="shared" si="27"/>
        <v>1.0900021966687853E-3</v>
      </c>
      <c r="N105" s="26">
        <f t="shared" si="27"/>
        <v>-1.4728689284496171E-2</v>
      </c>
      <c r="O105" s="26">
        <f t="shared" si="27"/>
        <v>-1.2910174241830769E-3</v>
      </c>
      <c r="P105" s="26">
        <f t="shared" si="27"/>
        <v>-2.2478970841661703E-2</v>
      </c>
      <c r="Q105" s="26">
        <f t="shared" si="27"/>
        <v>-1.007650717655518E-3</v>
      </c>
      <c r="R105" s="26">
        <f t="shared" si="27"/>
        <v>1.4606382210505333E-2</v>
      </c>
      <c r="S105" s="26">
        <f t="shared" si="27"/>
        <v>7.1446193217514498E-2</v>
      </c>
      <c r="T105" s="26">
        <f t="shared" si="27"/>
        <v>2.8521491877227072E-3</v>
      </c>
    </row>
    <row r="106" spans="1:20">
      <c r="A106" s="25"/>
      <c r="B106" s="25">
        <v>1979</v>
      </c>
      <c r="C106" s="26">
        <f t="shared" ref="C106:T106" si="28">LN(C33/C32)</f>
        <v>0.1719366857135515</v>
      </c>
      <c r="D106" s="26">
        <f t="shared" si="28"/>
        <v>1.3036990921441026E-3</v>
      </c>
      <c r="E106" s="26">
        <f t="shared" si="28"/>
        <v>8.1299838340635113E-3</v>
      </c>
      <c r="F106" s="26">
        <f t="shared" si="28"/>
        <v>-0.15130310829983273</v>
      </c>
      <c r="G106" s="26">
        <f t="shared" si="28"/>
        <v>1.386505437536322E-3</v>
      </c>
      <c r="H106" s="26">
        <f t="shared" si="28"/>
        <v>9.4156543557894466E-4</v>
      </c>
      <c r="I106" s="26">
        <f t="shared" si="28"/>
        <v>-1.3523360550674627E-3</v>
      </c>
      <c r="J106" s="26">
        <f t="shared" si="28"/>
        <v>-3.1905580317876804E-2</v>
      </c>
      <c r="K106" s="26">
        <f t="shared" si="28"/>
        <v>2.5739427264923373E-3</v>
      </c>
      <c r="L106" s="26">
        <f t="shared" si="28"/>
        <v>1.5919263724755835E-2</v>
      </c>
      <c r="M106" s="26">
        <f t="shared" si="28"/>
        <v>1.1462471142309235E-3</v>
      </c>
      <c r="N106" s="26">
        <f t="shared" si="28"/>
        <v>-1.563234039321627E-2</v>
      </c>
      <c r="O106" s="26">
        <f t="shared" si="28"/>
        <v>-1.2926863049588753E-3</v>
      </c>
      <c r="P106" s="26">
        <f t="shared" si="28"/>
        <v>-2.2995917672465508E-2</v>
      </c>
      <c r="Q106" s="26">
        <f t="shared" si="28"/>
        <v>-1.0619300245607686E-3</v>
      </c>
      <c r="R106" s="26">
        <f t="shared" si="28"/>
        <v>1.4901356113555312E-2</v>
      </c>
      <c r="S106" s="26">
        <f t="shared" si="28"/>
        <v>3.3524060575570239E-2</v>
      </c>
      <c r="T106" s="26">
        <f t="shared" si="28"/>
        <v>2.8440375628147685E-3</v>
      </c>
    </row>
    <row r="107" spans="1:20">
      <c r="A107" s="25"/>
      <c r="B107" s="25">
        <v>1980</v>
      </c>
      <c r="C107" s="26">
        <f t="shared" ref="C107:T107" si="29">LN(C34/C33)</f>
        <v>-1.9203746326830962E-2</v>
      </c>
      <c r="D107" s="26">
        <f t="shared" si="29"/>
        <v>1.3672282714292422E-3</v>
      </c>
      <c r="E107" s="26">
        <f t="shared" si="29"/>
        <v>8.3462719984616664E-3</v>
      </c>
      <c r="F107" s="26">
        <f t="shared" si="29"/>
        <v>-5.651436423729754E-2</v>
      </c>
      <c r="G107" s="26">
        <f t="shared" si="29"/>
        <v>1.4539465187170437E-3</v>
      </c>
      <c r="H107" s="26">
        <f t="shared" si="29"/>
        <v>7.2474851224817031E-4</v>
      </c>
      <c r="I107" s="26">
        <f t="shared" si="29"/>
        <v>-1.4221019754554586E-3</v>
      </c>
      <c r="J107" s="26">
        <f t="shared" si="29"/>
        <v>-3.1423435770301232E-2</v>
      </c>
      <c r="K107" s="26">
        <f t="shared" si="29"/>
        <v>2.6958653561333177E-3</v>
      </c>
      <c r="L107" s="26">
        <f t="shared" si="29"/>
        <v>1.4463819114495695E-2</v>
      </c>
      <c r="M107" s="26">
        <f t="shared" si="29"/>
        <v>1.2022974542832759E-3</v>
      </c>
      <c r="N107" s="26">
        <f t="shared" si="29"/>
        <v>-1.6575485503696058E-2</v>
      </c>
      <c r="O107" s="26">
        <f t="shared" si="29"/>
        <v>-1.2943595059992064E-3</v>
      </c>
      <c r="P107" s="26">
        <f t="shared" si="29"/>
        <v>-2.3537201637493919E-2</v>
      </c>
      <c r="Q107" s="26">
        <f t="shared" si="29"/>
        <v>-1.1163813348907714E-3</v>
      </c>
      <c r="R107" s="26">
        <f t="shared" si="29"/>
        <v>1.518020080857941E-2</v>
      </c>
      <c r="S107" s="26">
        <f t="shared" si="29"/>
        <v>-1.5755882867120746E-2</v>
      </c>
      <c r="T107" s="26">
        <f t="shared" si="29"/>
        <v>2.8359719466497374E-3</v>
      </c>
    </row>
    <row r="108" spans="1:20">
      <c r="A108" s="25"/>
      <c r="B108" s="25">
        <v>1981</v>
      </c>
      <c r="C108" s="26">
        <f t="shared" ref="C108:T108" si="30">LN(C35/C34)</f>
        <v>3.8055447108284672E-2</v>
      </c>
      <c r="D108" s="26">
        <f t="shared" si="30"/>
        <v>1.4304948655624074E-3</v>
      </c>
      <c r="E108" s="26">
        <f t="shared" si="30"/>
        <v>8.5566383110555859E-3</v>
      </c>
      <c r="F108" s="26">
        <f t="shared" si="30"/>
        <v>-0.13737145105406509</v>
      </c>
      <c r="G108" s="26">
        <f t="shared" si="30"/>
        <v>1.5210910165163937E-3</v>
      </c>
      <c r="H108" s="26">
        <f t="shared" si="30"/>
        <v>5.0840216062467722E-4</v>
      </c>
      <c r="I108" s="26">
        <f t="shared" si="30"/>
        <v>-1.4921633025082835E-3</v>
      </c>
      <c r="J108" s="26">
        <f t="shared" si="30"/>
        <v>-3.0861128287981203E-2</v>
      </c>
      <c r="K108" s="26">
        <f t="shared" si="30"/>
        <v>2.8167864495796755E-3</v>
      </c>
      <c r="L108" s="26">
        <f t="shared" si="30"/>
        <v>1.3067255756862932E-2</v>
      </c>
      <c r="M108" s="26">
        <f t="shared" si="30"/>
        <v>1.258144261872225E-3</v>
      </c>
      <c r="N108" s="26">
        <f t="shared" si="30"/>
        <v>-1.7562065868273104E-2</v>
      </c>
      <c r="O108" s="26">
        <f t="shared" si="30"/>
        <v>-1.2960370441018559E-3</v>
      </c>
      <c r="P108" s="26">
        <f t="shared" si="30"/>
        <v>-2.4104582890127395E-2</v>
      </c>
      <c r="Q108" s="26">
        <f t="shared" si="30"/>
        <v>-1.1710139274527128E-3</v>
      </c>
      <c r="R108" s="26">
        <f t="shared" si="30"/>
        <v>1.5443214673156732E-2</v>
      </c>
      <c r="S108" s="26">
        <f t="shared" si="30"/>
        <v>-5.3603644093823235E-3</v>
      </c>
      <c r="T108" s="26">
        <f t="shared" si="30"/>
        <v>2.8279519488968695E-3</v>
      </c>
    </row>
    <row r="109" spans="1:20">
      <c r="A109" s="25"/>
      <c r="B109" s="25">
        <v>1982</v>
      </c>
      <c r="C109" s="26">
        <f t="shared" ref="C109:T109" si="31">LN(C36/C35)</f>
        <v>0.1550349243799522</v>
      </c>
      <c r="D109" s="26">
        <f t="shared" si="31"/>
        <v>1.4934876215806543E-3</v>
      </c>
      <c r="E109" s="26">
        <f t="shared" si="31"/>
        <v>8.7610554325319376E-3</v>
      </c>
      <c r="F109" s="26">
        <f t="shared" si="31"/>
        <v>-0.17140061972507653</v>
      </c>
      <c r="G109" s="26">
        <f t="shared" si="31"/>
        <v>1.5879263127609479E-3</v>
      </c>
      <c r="H109" s="26">
        <f t="shared" si="31"/>
        <v>2.9238543462721973E-4</v>
      </c>
      <c r="I109" s="26">
        <f t="shared" si="31"/>
        <v>-1.5625356424136387E-3</v>
      </c>
      <c r="J109" s="26">
        <f t="shared" si="31"/>
        <v>-3.0213521967465056E-2</v>
      </c>
      <c r="K109" s="26">
        <f t="shared" si="31"/>
        <v>2.9366678302864139E-3</v>
      </c>
      <c r="L109" s="26">
        <f t="shared" si="31"/>
        <v>1.1722226041329234E-2</v>
      </c>
      <c r="M109" s="26">
        <f t="shared" si="31"/>
        <v>1.3137786949126648E-3</v>
      </c>
      <c r="N109" s="26">
        <f t="shared" si="31"/>
        <v>-1.859647965143681E-2</v>
      </c>
      <c r="O109" s="26">
        <f t="shared" si="31"/>
        <v>-1.2977189361514879E-3</v>
      </c>
      <c r="P109" s="26">
        <f t="shared" si="31"/>
        <v>-2.4699995520201395E-2</v>
      </c>
      <c r="Q109" s="26">
        <f t="shared" si="31"/>
        <v>-1.2258371806920197E-3</v>
      </c>
      <c r="R109" s="26">
        <f t="shared" si="31"/>
        <v>1.5690724686732015E-2</v>
      </c>
      <c r="S109" s="26">
        <f t="shared" si="31"/>
        <v>7.3487055341213718E-4</v>
      </c>
      <c r="T109" s="26">
        <f t="shared" si="31"/>
        <v>2.8199771836248046E-3</v>
      </c>
    </row>
    <row r="110" spans="1:20">
      <c r="A110" s="25"/>
      <c r="B110" s="25">
        <v>1983</v>
      </c>
      <c r="C110" s="26">
        <f t="shared" ref="C110:T110" si="32">LN(C37/C36)</f>
        <v>-8.0149817444885599E-2</v>
      </c>
      <c r="D110" s="26">
        <f t="shared" si="32"/>
        <v>1.55619545748713E-3</v>
      </c>
      <c r="E110" s="26">
        <f t="shared" si="32"/>
        <v>8.9595067849313152E-3</v>
      </c>
      <c r="F110" s="26">
        <f t="shared" si="32"/>
        <v>-6.1243304109573009E-2</v>
      </c>
      <c r="G110" s="26">
        <f t="shared" si="32"/>
        <v>1.6544399939751367E-3</v>
      </c>
      <c r="H110" s="26">
        <f t="shared" si="32"/>
        <v>7.6558101434966147E-5</v>
      </c>
      <c r="I110" s="26">
        <f t="shared" si="32"/>
        <v>-1.6332348220731002E-3</v>
      </c>
      <c r="J110" s="26">
        <f t="shared" si="32"/>
        <v>-2.9475653754796022E-2</v>
      </c>
      <c r="K110" s="26">
        <f t="shared" si="32"/>
        <v>3.0554725452253862E-3</v>
      </c>
      <c r="L110" s="26">
        <f t="shared" si="32"/>
        <v>1.0422119942993566E-2</v>
      </c>
      <c r="M110" s="26">
        <f t="shared" si="32"/>
        <v>1.369192028555869E-3</v>
      </c>
      <c r="N110" s="26">
        <f t="shared" si="32"/>
        <v>-1.9683654787205806E-2</v>
      </c>
      <c r="O110" s="26">
        <f t="shared" si="32"/>
        <v>-1.2994051991213143E-3</v>
      </c>
      <c r="P110" s="26">
        <f t="shared" si="32"/>
        <v>-2.5325569584678447E-2</v>
      </c>
      <c r="Q110" s="26">
        <f t="shared" si="32"/>
        <v>-1.280860578278166E-3</v>
      </c>
      <c r="R110" s="26">
        <f t="shared" si="32"/>
        <v>1.5923082760627118E-2</v>
      </c>
      <c r="S110" s="26">
        <f t="shared" si="32"/>
        <v>4.6780639620352581E-2</v>
      </c>
      <c r="T110" s="26">
        <f t="shared" si="32"/>
        <v>2.8120472692452331E-3</v>
      </c>
    </row>
    <row r="111" spans="1:20">
      <c r="A111" s="25"/>
      <c r="B111" s="25">
        <v>1984</v>
      </c>
      <c r="C111" s="26">
        <f t="shared" ref="C111:T111" si="33">LN(C38/C37)</f>
        <v>-3.4142184587809578E-2</v>
      </c>
      <c r="D111" s="26">
        <f t="shared" si="33"/>
        <v>1.6186074681911777E-3</v>
      </c>
      <c r="E111" s="26">
        <f t="shared" si="33"/>
        <v>9.1519861413191274E-3</v>
      </c>
      <c r="F111" s="26">
        <f t="shared" si="33"/>
        <v>0.14314149509621113</v>
      </c>
      <c r="G111" s="26">
        <f t="shared" si="33"/>
        <v>1.7206198583514249E-3</v>
      </c>
      <c r="H111" s="26">
        <f t="shared" si="33"/>
        <v>-1.3921966255766891E-4</v>
      </c>
      <c r="I111" s="26">
        <f t="shared" si="33"/>
        <v>-1.7042769016042643E-3</v>
      </c>
      <c r="J111" s="26">
        <f t="shared" si="33"/>
        <v>-2.8642846317287019E-2</v>
      </c>
      <c r="K111" s="26">
        <f t="shared" si="33"/>
        <v>3.1731648944205017E-3</v>
      </c>
      <c r="L111" s="26">
        <f t="shared" si="33"/>
        <v>9.1609438263655519E-3</v>
      </c>
      <c r="M111" s="26">
        <f t="shared" si="33"/>
        <v>1.4243756594155771E-3</v>
      </c>
      <c r="N111" s="26">
        <f t="shared" si="33"/>
        <v>-2.0829135878334761E-2</v>
      </c>
      <c r="O111" s="26">
        <f t="shared" si="33"/>
        <v>-1.301095850071651E-3</v>
      </c>
      <c r="P111" s="26">
        <f t="shared" si="33"/>
        <v>-2.5983656574015194E-2</v>
      </c>
      <c r="Q111" s="26">
        <f t="shared" si="33"/>
        <v>-1.3360937148172254E-3</v>
      </c>
      <c r="R111" s="26">
        <f t="shared" si="33"/>
        <v>1.6140662216232893E-2</v>
      </c>
      <c r="S111" s="26">
        <f t="shared" si="33"/>
        <v>1.5987163344650127E-2</v>
      </c>
      <c r="T111" s="26">
        <f t="shared" si="33"/>
        <v>2.8041618284521288E-3</v>
      </c>
    </row>
    <row r="112" spans="1:20">
      <c r="A112" s="25"/>
      <c r="B112" s="25">
        <v>1985</v>
      </c>
      <c r="C112" s="26">
        <f t="shared" ref="C112:T112" si="34">LN(C39/C38)</f>
        <v>6.0935840528036266E-2</v>
      </c>
      <c r="D112" s="26">
        <f t="shared" si="34"/>
        <v>1.6807129312324802E-3</v>
      </c>
      <c r="E112" s="26">
        <f t="shared" si="34"/>
        <v>9.3384971944163019E-3</v>
      </c>
      <c r="F112" s="26">
        <f t="shared" si="34"/>
        <v>-0.12163312956326874</v>
      </c>
      <c r="G112" s="26">
        <f t="shared" si="34"/>
        <v>1.7864539224496519E-3</v>
      </c>
      <c r="H112" s="26">
        <f t="shared" si="34"/>
        <v>-3.5508757392614323E-4</v>
      </c>
      <c r="I112" s="26">
        <f t="shared" si="34"/>
        <v>-1.7756781872025052E-3</v>
      </c>
      <c r="J112" s="26">
        <f t="shared" si="34"/>
        <v>-2.7710835721563232E-2</v>
      </c>
      <c r="K112" s="26">
        <f t="shared" si="34"/>
        <v>3.2897104575823426E-3</v>
      </c>
      <c r="L112" s="26">
        <f t="shared" si="34"/>
        <v>7.9332181699624856E-3</v>
      </c>
      <c r="M112" s="26">
        <f t="shared" si="34"/>
        <v>1.47932110966372E-3</v>
      </c>
      <c r="N112" s="26">
        <f t="shared" si="34"/>
        <v>-2.2039188429759698E-2</v>
      </c>
      <c r="O112" s="26">
        <f t="shared" si="34"/>
        <v>-1.3027909061525877E-3</v>
      </c>
      <c r="P112" s="26">
        <f t="shared" si="34"/>
        <v>-2.6676858956029753E-2</v>
      </c>
      <c r="Q112" s="26">
        <f t="shared" si="34"/>
        <v>-1.3915463016967282E-3</v>
      </c>
      <c r="R112" s="26">
        <f t="shared" si="34"/>
        <v>1.6343854430365543E-2</v>
      </c>
      <c r="S112" s="26">
        <f t="shared" si="34"/>
        <v>2.8497641992809779E-2</v>
      </c>
      <c r="T112" s="26">
        <f t="shared" si="34"/>
        <v>2.7963204881545542E-3</v>
      </c>
    </row>
    <row r="113" spans="1:20">
      <c r="A113" s="25"/>
      <c r="B113" s="25">
        <v>1986</v>
      </c>
      <c r="C113" s="26">
        <f t="shared" ref="C113:T113" si="35">LN(C40/C39)</f>
        <v>-4.2582778743636557E-2</v>
      </c>
      <c r="D113" s="26">
        <f t="shared" si="35"/>
        <v>1.74250131226683E-3</v>
      </c>
      <c r="E113" s="26">
        <f t="shared" si="35"/>
        <v>9.5190531078760184E-3</v>
      </c>
      <c r="F113" s="26">
        <f t="shared" si="35"/>
        <v>4.7364450010248483E-3</v>
      </c>
      <c r="G113" s="26">
        <f t="shared" si="35"/>
        <v>1.8519304275892261E-3</v>
      </c>
      <c r="H113" s="26">
        <f t="shared" si="35"/>
        <v>-5.7118554391421747E-4</v>
      </c>
      <c r="I113" s="26">
        <f t="shared" si="35"/>
        <v>-1.8474552443852187E-3</v>
      </c>
      <c r="J113" s="26">
        <f t="shared" si="35"/>
        <v>-2.6675912510653023E-2</v>
      </c>
      <c r="K113" s="26">
        <f t="shared" si="35"/>
        <v>3.4050761178366232E-3</v>
      </c>
      <c r="L113" s="26">
        <f t="shared" si="35"/>
        <v>6.7338903363234294E-3</v>
      </c>
      <c r="M113" s="26">
        <f t="shared" si="35"/>
        <v>1.5340200309821419E-3</v>
      </c>
      <c r="N113" s="26">
        <f t="shared" si="35"/>
        <v>-2.3320924618689325E-2</v>
      </c>
      <c r="O113" s="26">
        <f t="shared" si="35"/>
        <v>-1.3044903846033218E-3</v>
      </c>
      <c r="P113" s="26">
        <f t="shared" si="35"/>
        <v>-2.7408064579879713E-2</v>
      </c>
      <c r="Q113" s="26">
        <f t="shared" si="35"/>
        <v>-1.4472281730642665E-3</v>
      </c>
      <c r="R113" s="26">
        <f t="shared" si="35"/>
        <v>1.6533065662413839E-2</v>
      </c>
      <c r="S113" s="26">
        <f t="shared" si="35"/>
        <v>3.0529564382644946E-2</v>
      </c>
      <c r="T113" s="26">
        <f t="shared" si="35"/>
        <v>2.7885228794287203E-3</v>
      </c>
    </row>
    <row r="114" spans="1:20">
      <c r="A114" s="25"/>
      <c r="B114" s="25">
        <v>1987</v>
      </c>
      <c r="C114" s="26">
        <f t="shared" ref="C114:T114" si="36">LN(C41/C40)</f>
        <v>4.1886492346596825E-2</v>
      </c>
      <c r="D114" s="26">
        <f t="shared" si="36"/>
        <v>1.8039622703248173E-3</v>
      </c>
      <c r="E114" s="26">
        <f t="shared" si="36"/>
        <v>9.6936760537764781E-3</v>
      </c>
      <c r="F114" s="26">
        <f t="shared" si="36"/>
        <v>3.5357517239527646E-2</v>
      </c>
      <c r="G114" s="26">
        <f t="shared" si="36"/>
        <v>1.9170378459632627E-3</v>
      </c>
      <c r="H114" s="26">
        <f t="shared" si="36"/>
        <v>-7.8765398102002913E-4</v>
      </c>
      <c r="I114" s="26">
        <f t="shared" si="36"/>
        <v>-1.9196249116332164E-3</v>
      </c>
      <c r="J114" s="26">
        <f t="shared" si="36"/>
        <v>-2.5535073710320613E-2</v>
      </c>
      <c r="K114" s="26">
        <f t="shared" si="36"/>
        <v>3.5192300825417082E-3</v>
      </c>
      <c r="L114" s="26">
        <f t="shared" si="36"/>
        <v>5.5582593036250742E-3</v>
      </c>
      <c r="M114" s="26">
        <f t="shared" si="36"/>
        <v>1.5884642083686615E-3</v>
      </c>
      <c r="N114" s="26">
        <f t="shared" si="36"/>
        <v>-2.46824560072458E-2</v>
      </c>
      <c r="O114" s="26">
        <f t="shared" si="36"/>
        <v>-1.306194302753828E-3</v>
      </c>
      <c r="P114" s="26">
        <f t="shared" si="36"/>
        <v>-2.8180486899273657E-2</v>
      </c>
      <c r="Q114" s="26">
        <f t="shared" si="36"/>
        <v>-1.5031492919606521E-3</v>
      </c>
      <c r="R114" s="26">
        <f t="shared" si="36"/>
        <v>1.6708714073875537E-2</v>
      </c>
      <c r="S114" s="26">
        <f t="shared" si="36"/>
        <v>5.8549961670743216E-2</v>
      </c>
      <c r="T114" s="26">
        <f t="shared" si="36"/>
        <v>2.7807686374501138E-3</v>
      </c>
    </row>
    <row r="115" spans="1:20">
      <c r="A115" s="25"/>
      <c r="B115" s="25">
        <v>1988</v>
      </c>
      <c r="C115" s="26">
        <f t="shared" ref="C115:T115" si="37">LN(C42/C41)</f>
        <v>0.15921179874620672</v>
      </c>
      <c r="D115" s="26">
        <f t="shared" si="37"/>
        <v>1.8650856628228013E-3</v>
      </c>
      <c r="E115" s="26">
        <f t="shared" si="37"/>
        <v>9.862396739749698E-3</v>
      </c>
      <c r="F115" s="26">
        <f t="shared" si="37"/>
        <v>0.11090670297682116</v>
      </c>
      <c r="G115" s="26">
        <f t="shared" si="37"/>
        <v>1.9817648864299477E-3</v>
      </c>
      <c r="H115" s="26">
        <f t="shared" si="37"/>
        <v>-1.0046340958358886E-3</v>
      </c>
      <c r="I115" s="26">
        <f t="shared" si="37"/>
        <v>-1.9922043144676585E-3</v>
      </c>
      <c r="J115" s="26">
        <f t="shared" si="37"/>
        <v>-2.4286182087094849E-2</v>
      </c>
      <c r="K115" s="26">
        <f t="shared" si="37"/>
        <v>3.6321419012073464E-3</v>
      </c>
      <c r="L115" s="26">
        <f t="shared" si="37"/>
        <v>4.4019098736603861E-3</v>
      </c>
      <c r="M115" s="26">
        <f t="shared" si="37"/>
        <v>1.6426455638031258E-3</v>
      </c>
      <c r="N115" s="26">
        <f t="shared" si="37"/>
        <v>-2.6133080209417296E-2</v>
      </c>
      <c r="O115" s="26">
        <f t="shared" si="37"/>
        <v>-1.3079026780236369E-3</v>
      </c>
      <c r="P115" s="26">
        <f t="shared" si="37"/>
        <v>-2.8997712196641549E-2</v>
      </c>
      <c r="Q115" s="26">
        <f t="shared" si="37"/>
        <v>-1.5593197566030842E-3</v>
      </c>
      <c r="R115" s="26">
        <f t="shared" si="37"/>
        <v>1.6871226947224115E-2</v>
      </c>
      <c r="S115" s="26">
        <f t="shared" si="37"/>
        <v>5.9953028214678683E-2</v>
      </c>
      <c r="T115" s="26">
        <f t="shared" si="37"/>
        <v>2.7730574014424442E-3</v>
      </c>
    </row>
    <row r="116" spans="1:20">
      <c r="A116" s="25"/>
      <c r="B116" s="25">
        <v>1989</v>
      </c>
      <c r="C116" s="26">
        <f t="shared" ref="C116:T116" si="38">LN(C43/C42)</f>
        <v>0.18729115275577921</v>
      </c>
      <c r="D116" s="26">
        <f t="shared" si="38"/>
        <v>1.9258615503387939E-3</v>
      </c>
      <c r="E116" s="26">
        <f t="shared" si="38"/>
        <v>1.0025253928984719E-2</v>
      </c>
      <c r="F116" s="26">
        <f t="shared" si="38"/>
        <v>8.569369235539295E-3</v>
      </c>
      <c r="G116" s="26">
        <f t="shared" si="38"/>
        <v>2.046100500017088E-3</v>
      </c>
      <c r="H116" s="26">
        <f t="shared" si="38"/>
        <v>-1.2222682095452129E-3</v>
      </c>
      <c r="I116" s="26">
        <f t="shared" si="38"/>
        <v>-2.0652108799724773E-3</v>
      </c>
      <c r="J116" s="26">
        <f t="shared" si="38"/>
        <v>-2.2928127685639083E-2</v>
      </c>
      <c r="K116" s="26">
        <f t="shared" si="38"/>
        <v>3.7437824805350533E-3</v>
      </c>
      <c r="L116" s="26">
        <f t="shared" si="38"/>
        <v>3.2606543238819599E-3</v>
      </c>
      <c r="M116" s="26">
        <f t="shared" si="38"/>
        <v>1.6965561597531739E-3</v>
      </c>
      <c r="N116" s="26">
        <f t="shared" si="38"/>
        <v>-2.7683510687787696E-2</v>
      </c>
      <c r="O116" s="26">
        <f t="shared" si="38"/>
        <v>-1.3096155279242816E-3</v>
      </c>
      <c r="P116" s="26">
        <f t="shared" si="38"/>
        <v>-2.9863755272477241E-2</v>
      </c>
      <c r="Q116" s="26">
        <f t="shared" si="38"/>
        <v>-1.6157498068339186E-3</v>
      </c>
      <c r="R116" s="26">
        <f t="shared" si="38"/>
        <v>1.7021038107784686E-2</v>
      </c>
      <c r="S116" s="26">
        <f t="shared" si="38"/>
        <v>2.3664439730059494E-2</v>
      </c>
      <c r="T116" s="26">
        <f t="shared" si="38"/>
        <v>2.7653888146223758E-3</v>
      </c>
    </row>
    <row r="117" spans="1:20">
      <c r="A117" s="25"/>
      <c r="B117" s="25">
        <v>1990</v>
      </c>
      <c r="C117" s="26">
        <f t="shared" ref="C117:T117" si="39">LN(C44/C43)</f>
        <v>-0.10958698075204065</v>
      </c>
      <c r="D117" s="26">
        <f t="shared" si="39"/>
        <v>1.986280201132624E-3</v>
      </c>
      <c r="E117" s="26">
        <f t="shared" si="39"/>
        <v>1.0182293956178272E-2</v>
      </c>
      <c r="F117" s="26">
        <f t="shared" si="39"/>
        <v>-9.9251019850667407E-2</v>
      </c>
      <c r="G117" s="26">
        <f t="shared" si="39"/>
        <v>2.1100338850997885E-3</v>
      </c>
      <c r="H117" s="26">
        <f t="shared" si="39"/>
        <v>-1.4407000674936923E-3</v>
      </c>
      <c r="I117" s="26">
        <f t="shared" si="39"/>
        <v>-2.1386623518065348E-3</v>
      </c>
      <c r="J117" s="26">
        <f t="shared" si="39"/>
        <v>-2.1460985379272438E-2</v>
      </c>
      <c r="K117" s="26">
        <f t="shared" si="39"/>
        <v>3.8541240966099275E-3</v>
      </c>
      <c r="L117" s="26">
        <f t="shared" si="39"/>
        <v>2.1304798128392267E-3</v>
      </c>
      <c r="M117" s="26">
        <f t="shared" si="39"/>
        <v>1.7501882025366784E-3</v>
      </c>
      <c r="N117" s="26">
        <f t="shared" si="39"/>
        <v>-2.9346161800764565E-2</v>
      </c>
      <c r="O117" s="26">
        <f t="shared" si="39"/>
        <v>-1.3113328700589668E-3</v>
      </c>
      <c r="P117" s="26">
        <f t="shared" si="39"/>
        <v>-3.0783125424842486E-2</v>
      </c>
      <c r="Q117" s="26">
        <f t="shared" si="39"/>
        <v>-1.6724498307451969E-3</v>
      </c>
      <c r="R117" s="26">
        <f t="shared" si="39"/>
        <v>1.71585855494156E-2</v>
      </c>
      <c r="S117" s="26">
        <f t="shared" si="39"/>
        <v>-8.5806843215980432E-3</v>
      </c>
      <c r="T117" s="26">
        <f t="shared" si="39"/>
        <v>2.7577625241380593E-3</v>
      </c>
    </row>
    <row r="118" spans="1:20">
      <c r="A118" s="25"/>
      <c r="B118" s="25">
        <v>1991</v>
      </c>
      <c r="C118" s="26">
        <f t="shared" ref="C118:T118" si="40">LN(C45/C44)</f>
        <v>-0.15147293604038559</v>
      </c>
      <c r="D118" s="26">
        <f t="shared" si="40"/>
        <v>2.0463320954247793E-3</v>
      </c>
      <c r="E118" s="26">
        <f t="shared" si="40"/>
        <v>1.0333570242284819E-2</v>
      </c>
      <c r="F118" s="26">
        <f t="shared" si="40"/>
        <v>-1.7374013130785532E-2</v>
      </c>
      <c r="G118" s="26">
        <f t="shared" si="40"/>
        <v>2.1735544922765809E-3</v>
      </c>
      <c r="H118" s="26">
        <f t="shared" si="40"/>
        <v>-1.6600751592938574E-3</v>
      </c>
      <c r="I118" s="26">
        <f t="shared" si="40"/>
        <v>-2.2125768057180972E-3</v>
      </c>
      <c r="J118" s="26">
        <f t="shared" si="40"/>
        <v>-1.9886160992571296E-2</v>
      </c>
      <c r="K118" s="26">
        <f t="shared" si="40"/>
        <v>3.9631404042819443E-3</v>
      </c>
      <c r="L118" s="26">
        <f t="shared" si="40"/>
        <v>1.0075001030726352E-3</v>
      </c>
      <c r="M118" s="26">
        <f t="shared" si="40"/>
        <v>1.803534045525236E-3</v>
      </c>
      <c r="N118" s="26">
        <f t="shared" si="40"/>
        <v>-3.1135505274806095E-2</v>
      </c>
      <c r="O118" s="26">
        <f t="shared" si="40"/>
        <v>-1.313054722123348E-3</v>
      </c>
      <c r="P118" s="26">
        <f t="shared" si="40"/>
        <v>-3.1760905008000086E-2</v>
      </c>
      <c r="Q118" s="26">
        <f t="shared" si="40"/>
        <v>-1.7294303714826451E-3</v>
      </c>
      <c r="R118" s="26">
        <f t="shared" si="40"/>
        <v>1.7284309262316284E-2</v>
      </c>
      <c r="S118" s="26">
        <f t="shared" si="40"/>
        <v>-1.4447979872212895E-2</v>
      </c>
      <c r="T118" s="26">
        <f t="shared" si="40"/>
        <v>2.7501781810215986E-3</v>
      </c>
    </row>
    <row r="119" spans="1:20">
      <c r="A119" s="25"/>
      <c r="B119" s="25">
        <v>1992</v>
      </c>
      <c r="C119" s="26">
        <f t="shared" ref="C119:T119" si="41">LN(C46/C45)</f>
        <v>1.6583955431898841E-2</v>
      </c>
      <c r="D119" s="26">
        <f t="shared" si="41"/>
        <v>2.1060079294144135E-3</v>
      </c>
      <c r="E119" s="26">
        <f t="shared" si="41"/>
        <v>1.0479142810727062E-2</v>
      </c>
      <c r="F119" s="26">
        <f t="shared" si="41"/>
        <v>-4.7084626957035178E-2</v>
      </c>
      <c r="G119" s="26">
        <f t="shared" si="41"/>
        <v>2.236652028919458E-3</v>
      </c>
      <c r="H119" s="26">
        <f t="shared" si="41"/>
        <v>-1.8805410469879495E-3</v>
      </c>
      <c r="I119" s="26">
        <f t="shared" si="41"/>
        <v>-2.2869726656018371E-3</v>
      </c>
      <c r="J119" s="26">
        <f t="shared" si="41"/>
        <v>-1.8206517641860681E-2</v>
      </c>
      <c r="K119" s="26">
        <f t="shared" si="41"/>
        <v>4.0708064437796568E-3</v>
      </c>
      <c r="L119" s="26">
        <f t="shared" si="41"/>
        <v>-1.1208964887590001E-4</v>
      </c>
      <c r="M119" s="26">
        <f t="shared" si="41"/>
        <v>1.856586192189496E-3</v>
      </c>
      <c r="N119" s="26">
        <f t="shared" si="41"/>
        <v>-3.306851992221703E-2</v>
      </c>
      <c r="O119" s="26">
        <f t="shared" si="41"/>
        <v>-1.314781101905866E-3</v>
      </c>
      <c r="P119" s="26">
        <f t="shared" si="41"/>
        <v>-3.2802843460208744E-2</v>
      </c>
      <c r="Q119" s="26">
        <f t="shared" si="41"/>
        <v>-1.7867021342416528E-3</v>
      </c>
      <c r="R119" s="26">
        <f t="shared" si="41"/>
        <v>1.739864925914171E-2</v>
      </c>
      <c r="S119" s="26">
        <f t="shared" si="41"/>
        <v>-7.1065703191418436E-3</v>
      </c>
      <c r="T119" s="26">
        <f t="shared" si="41"/>
        <v>2.742635440135097E-3</v>
      </c>
    </row>
    <row r="120" spans="1:20">
      <c r="A120" s="25"/>
      <c r="B120" s="25">
        <v>1993</v>
      </c>
      <c r="C120" s="26">
        <f t="shared" ref="C120:T120" si="42">LN(C47/C46)</f>
        <v>-5.203969540954282E-2</v>
      </c>
      <c r="D120" s="26">
        <f t="shared" si="42"/>
        <v>2.1652986190537878E-3</v>
      </c>
      <c r="E120" s="26">
        <f t="shared" si="42"/>
        <v>1.0619077807497511E-2</v>
      </c>
      <c r="F120" s="26">
        <f t="shared" si="42"/>
        <v>-6.8078729918463546E-2</v>
      </c>
      <c r="G120" s="26">
        <f t="shared" si="42"/>
        <v>2.299316463415814E-3</v>
      </c>
      <c r="H120" s="26">
        <f t="shared" si="42"/>
        <v>-2.1022477028307166E-3</v>
      </c>
      <c r="I120" s="26">
        <f t="shared" si="42"/>
        <v>-2.3618687201273809E-3</v>
      </c>
      <c r="J120" s="26">
        <f t="shared" si="42"/>
        <v>-1.6426473444425028E-2</v>
      </c>
      <c r="K120" s="26">
        <f t="shared" si="42"/>
        <v>4.1770986446231584E-3</v>
      </c>
      <c r="L120" s="26">
        <f t="shared" si="42"/>
        <v>-1.2320561569262641E-3</v>
      </c>
      <c r="M120" s="26">
        <f t="shared" si="42"/>
        <v>1.9093372989902044E-3</v>
      </c>
      <c r="N120" s="26">
        <f t="shared" si="42"/>
        <v>-3.5165264390264024E-2</v>
      </c>
      <c r="O120" s="26">
        <f t="shared" si="42"/>
        <v>-1.3165120272896397E-3</v>
      </c>
      <c r="P120" s="26">
        <f t="shared" si="42"/>
        <v>-3.3915470475360796E-2</v>
      </c>
      <c r="Q120" s="26">
        <f t="shared" si="42"/>
        <v>-1.8442759934713113E-3</v>
      </c>
      <c r="R120" s="26">
        <f t="shared" si="42"/>
        <v>1.7502043793874621E-2</v>
      </c>
      <c r="S120" s="26">
        <f t="shared" si="42"/>
        <v>3.1656199974674774E-2</v>
      </c>
      <c r="T120" s="26">
        <f t="shared" si="42"/>
        <v>2.7351339601131498E-3</v>
      </c>
    </row>
    <row r="121" spans="1:20">
      <c r="A121" s="25"/>
      <c r="B121" s="25">
        <v>1994</v>
      </c>
      <c r="C121" s="26">
        <f t="shared" ref="C121:T121" si="43">LN(C48/C47)</f>
        <v>7.0934298749559394E-2</v>
      </c>
      <c r="D121" s="26">
        <f t="shared" si="43"/>
        <v>2.2241953035527623E-3</v>
      </c>
      <c r="E121" s="26">
        <f t="shared" si="43"/>
        <v>1.075344702738616E-2</v>
      </c>
      <c r="F121" s="26">
        <f t="shared" si="43"/>
        <v>6.9061947382296849E-3</v>
      </c>
      <c r="G121" s="26">
        <f t="shared" si="43"/>
        <v>2.3615380290808526E-3</v>
      </c>
      <c r="H121" s="26">
        <f t="shared" si="43"/>
        <v>-2.3253478583616185E-3</v>
      </c>
      <c r="I121" s="26">
        <f t="shared" si="43"/>
        <v>-2.4372841399693626E-3</v>
      </c>
      <c r="J121" s="26">
        <f t="shared" si="43"/>
        <v>-1.4552061823083481E-2</v>
      </c>
      <c r="K121" s="26">
        <f t="shared" si="43"/>
        <v>4.2819948268863622E-3</v>
      </c>
      <c r="L121" s="26">
        <f t="shared" si="43"/>
        <v>-2.3561703656898273E-3</v>
      </c>
      <c r="M121" s="26">
        <f t="shared" si="43"/>
        <v>1.9617801781077714E-3</v>
      </c>
      <c r="N121" s="26">
        <f t="shared" si="43"/>
        <v>-3.7449614120733429E-2</v>
      </c>
      <c r="O121" s="26">
        <f t="shared" si="43"/>
        <v>-1.3182475162507987E-3</v>
      </c>
      <c r="P121" s="26">
        <f t="shared" si="43"/>
        <v>-3.5106233025914438E-2</v>
      </c>
      <c r="Q121" s="26">
        <f t="shared" si="43"/>
        <v>-1.9021630002858088E-3</v>
      </c>
      <c r="R121" s="26">
        <f t="shared" si="43"/>
        <v>1.7594927766442843E-2</v>
      </c>
      <c r="S121" s="26">
        <f t="shared" si="43"/>
        <v>1.8864102599903225E-2</v>
      </c>
      <c r="T121" s="26">
        <f t="shared" si="43"/>
        <v>2.7276734033168503E-3</v>
      </c>
    </row>
    <row r="122" spans="1:20">
      <c r="A122" s="25"/>
      <c r="B122" s="25">
        <v>1995</v>
      </c>
      <c r="C122" s="26">
        <f t="shared" ref="C122:T122" si="44">LN(C49/C48)</f>
        <v>-9.6178111890781084E-2</v>
      </c>
      <c r="D122" s="26">
        <f t="shared" si="44"/>
        <v>2.2826893486410258E-3</v>
      </c>
      <c r="E122" s="26">
        <f t="shared" si="44"/>
        <v>1.0882327448325161E-2</v>
      </c>
      <c r="F122" s="26">
        <f t="shared" si="44"/>
        <v>-7.3968901564649456E-2</v>
      </c>
      <c r="G122" s="26">
        <f t="shared" si="44"/>
        <v>2.4233072277580121E-3</v>
      </c>
      <c r="H122" s="26">
        <f t="shared" si="44"/>
        <v>-2.5499973665042345E-3</v>
      </c>
      <c r="I122" s="26">
        <f t="shared" si="44"/>
        <v>-2.5132384956769961E-3</v>
      </c>
      <c r="J122" s="26">
        <f t="shared" si="44"/>
        <v>-1.2590946405164779E-2</v>
      </c>
      <c r="K122" s="26">
        <f t="shared" si="44"/>
        <v>4.3854741998849622E-3</v>
      </c>
      <c r="L122" s="26">
        <f t="shared" si="44"/>
        <v>-3.4882499108031179E-3</v>
      </c>
      <c r="M122" s="26">
        <f t="shared" si="44"/>
        <v>2.0139078000060433E-3</v>
      </c>
      <c r="N122" s="26">
        <f t="shared" si="44"/>
        <v>-3.9950220242866673E-2</v>
      </c>
      <c r="O122" s="26">
        <f t="shared" si="44"/>
        <v>-1.3199875868609324E-3</v>
      </c>
      <c r="P122" s="26">
        <f t="shared" si="44"/>
        <v>-3.6383662315814497E-2</v>
      </c>
      <c r="Q122" s="26">
        <f t="shared" si="44"/>
        <v>-1.9603743901002832E-3</v>
      </c>
      <c r="R122" s="26">
        <f t="shared" si="44"/>
        <v>1.7677731304966776E-2</v>
      </c>
      <c r="S122" s="26">
        <f t="shared" si="44"/>
        <v>5.6690024828856093E-3</v>
      </c>
      <c r="T122" s="26">
        <f t="shared" si="44"/>
        <v>2.7202534357824697E-3</v>
      </c>
    </row>
    <row r="123" spans="1:20">
      <c r="A123" s="25"/>
      <c r="B123" s="25">
        <v>1996</v>
      </c>
      <c r="C123" s="26">
        <f t="shared" ref="C123:T123" si="45">LN(C50/C49)</f>
        <v>-0.1521003369784068</v>
      </c>
      <c r="D123" s="26">
        <f t="shared" si="45"/>
        <v>2.3407723495629984E-3</v>
      </c>
      <c r="E123" s="26">
        <f t="shared" si="45"/>
        <v>1.1005800775642621E-2</v>
      </c>
      <c r="F123" s="26">
        <f t="shared" si="45"/>
        <v>7.621412961539499E-2</v>
      </c>
      <c r="G123" s="26">
        <f t="shared" si="45"/>
        <v>2.4846148330932702E-3</v>
      </c>
      <c r="H123" s="26">
        <f t="shared" si="45"/>
        <v>-2.7763555785449718E-3</v>
      </c>
      <c r="I123" s="26">
        <f t="shared" si="45"/>
        <v>-2.5897517762213484E-3</v>
      </c>
      <c r="J123" s="26">
        <f t="shared" si="45"/>
        <v>-1.0552384057406298E-2</v>
      </c>
      <c r="K123" s="26">
        <f t="shared" si="45"/>
        <v>4.4875173583688874E-3</v>
      </c>
      <c r="L123" s="26">
        <f t="shared" si="45"/>
        <v>-4.6322026877806902E-3</v>
      </c>
      <c r="M123" s="26">
        <f t="shared" si="45"/>
        <v>2.0657132958428054E-3</v>
      </c>
      <c r="N123" s="26">
        <f t="shared" si="45"/>
        <v>-4.2701772541158194E-2</v>
      </c>
      <c r="O123" s="26">
        <f t="shared" si="45"/>
        <v>-1.321732257287201E-3</v>
      </c>
      <c r="P123" s="26">
        <f t="shared" si="45"/>
        <v>-3.7757578579732561E-2</v>
      </c>
      <c r="Q123" s="26">
        <f t="shared" si="45"/>
        <v>-2.0189215905099221E-3</v>
      </c>
      <c r="R123" s="26">
        <f t="shared" si="45"/>
        <v>1.7750878516644766E-2</v>
      </c>
      <c r="S123" s="26">
        <f t="shared" si="45"/>
        <v>3.7373452353599325E-2</v>
      </c>
      <c r="T123" s="26">
        <f t="shared" si="45"/>
        <v>2.7128737271661508E-3</v>
      </c>
    </row>
    <row r="124" spans="1:20">
      <c r="A124" s="25"/>
      <c r="B124" s="25">
        <v>1997</v>
      </c>
      <c r="C124" s="26">
        <f t="shared" ref="C124:T124" si="46">LN(C51/C50)</f>
        <v>-1.6984741907342807E-3</v>
      </c>
      <c r="D124" s="26">
        <f t="shared" si="46"/>
        <v>2.3984361338202391E-3</v>
      </c>
      <c r="E124" s="26">
        <f t="shared" si="46"/>
        <v>1.1123952997808445E-2</v>
      </c>
      <c r="F124" s="26">
        <f t="shared" si="46"/>
        <v>-2.9263341831384616E-2</v>
      </c>
      <c r="G124" s="26">
        <f t="shared" si="46"/>
        <v>2.5454518934962186E-3</v>
      </c>
      <c r="H124" s="26">
        <f t="shared" si="46"/>
        <v>-3.0045857379797929E-3</v>
      </c>
      <c r="I124" s="26">
        <f t="shared" si="46"/>
        <v>-2.6668444082546686E-3</v>
      </c>
      <c r="J124" s="26">
        <f t="shared" si="46"/>
        <v>-8.4471319075648654E-3</v>
      </c>
      <c r="K124" s="26">
        <f t="shared" si="46"/>
        <v>4.5881062762955843E-3</v>
      </c>
      <c r="L124" s="26">
        <f t="shared" si="46"/>
        <v>-5.7920725831750591E-3</v>
      </c>
      <c r="M124" s="26">
        <f t="shared" si="46"/>
        <v>2.1171899597118406E-3</v>
      </c>
      <c r="N124" s="26">
        <f t="shared" si="46"/>
        <v>-4.5746685331223107E-2</v>
      </c>
      <c r="O124" s="26">
        <f t="shared" si="46"/>
        <v>-1.323481545793339E-3</v>
      </c>
      <c r="P124" s="26">
        <f t="shared" si="46"/>
        <v>-3.9239344132169333E-2</v>
      </c>
      <c r="Q124" s="26">
        <f t="shared" si="46"/>
        <v>-2.0778162294091923E-3</v>
      </c>
      <c r="R124" s="26">
        <f t="shared" si="46"/>
        <v>1.7814786397703251E-2</v>
      </c>
      <c r="S124" s="26">
        <f t="shared" si="46"/>
        <v>-0.10204017562588689</v>
      </c>
      <c r="T124" s="26">
        <f t="shared" si="46"/>
        <v>2.7055339507047571E-3</v>
      </c>
    </row>
    <row r="125" spans="1:20">
      <c r="A125" s="25"/>
      <c r="B125" s="25">
        <v>1998</v>
      </c>
      <c r="C125" s="26">
        <f t="shared" ref="C125:T125" si="47">LN(C52/C51)</f>
        <v>2.9320255133540491E-2</v>
      </c>
      <c r="D125" s="26">
        <f t="shared" si="47"/>
        <v>2.4556727636553424E-3</v>
      </c>
      <c r="E125" s="26">
        <f t="shared" si="47"/>
        <v>1.1236873955033002E-2</v>
      </c>
      <c r="F125" s="26">
        <f t="shared" si="47"/>
        <v>-0.15924121986809489</v>
      </c>
      <c r="G125" s="26">
        <f t="shared" si="47"/>
        <v>2.605809734775089E-3</v>
      </c>
      <c r="H125" s="26">
        <f t="shared" si="47"/>
        <v>-3.2348553933254321E-3</v>
      </c>
      <c r="I125" s="26">
        <f t="shared" si="47"/>
        <v>-2.7445372761246228E-3</v>
      </c>
      <c r="J125" s="26">
        <f t="shared" si="47"/>
        <v>-6.287297181999124E-3</v>
      </c>
      <c r="K125" s="26">
        <f t="shared" si="47"/>
        <v>4.6872242982770674E-3</v>
      </c>
      <c r="L125" s="26">
        <f t="shared" si="47"/>
        <v>-6.9720885113195028E-3</v>
      </c>
      <c r="M125" s="26">
        <f t="shared" si="47"/>
        <v>2.1683312507199781E-3</v>
      </c>
      <c r="N125" s="26">
        <f t="shared" si="47"/>
        <v>-4.9137381303624557E-2</v>
      </c>
      <c r="O125" s="26">
        <f t="shared" si="47"/>
        <v>-1.3252354707391004E-3</v>
      </c>
      <c r="P125" s="26">
        <f t="shared" si="47"/>
        <v>-4.0842178472432392E-2</v>
      </c>
      <c r="Q125" s="26">
        <f t="shared" si="47"/>
        <v>-2.1370701433735739E-3</v>
      </c>
      <c r="R125" s="26">
        <f t="shared" si="47"/>
        <v>1.786986389241935E-2</v>
      </c>
      <c r="S125" s="26">
        <f t="shared" si="47"/>
        <v>3.721207141690807E-2</v>
      </c>
      <c r="T125" s="26">
        <f t="shared" si="47"/>
        <v>2.6982337831563479E-3</v>
      </c>
    </row>
    <row r="126" spans="1:20">
      <c r="A126" s="25"/>
      <c r="B126" s="25">
        <v>1999</v>
      </c>
      <c r="C126" s="26">
        <f t="shared" ref="C126:T126" si="48">LN(C53/C52)</f>
        <v>2.2383725081053685E-2</v>
      </c>
      <c r="D126" s="26">
        <f t="shared" si="48"/>
        <v>2.5124745382795219E-3</v>
      </c>
      <c r="E126" s="26">
        <f t="shared" si="48"/>
        <v>1.134465692189604E-2</v>
      </c>
      <c r="F126" s="26">
        <f t="shared" si="48"/>
        <v>-7.6093735917782089E-4</v>
      </c>
      <c r="G126" s="26">
        <f t="shared" si="48"/>
        <v>2.6656799624614918E-3</v>
      </c>
      <c r="H126" s="26">
        <f t="shared" si="48"/>
        <v>-3.4673368321933027E-3</v>
      </c>
      <c r="I126" s="26">
        <f t="shared" si="48"/>
        <v>-2.8228517426906086E-3</v>
      </c>
      <c r="J126" s="26">
        <f t="shared" si="48"/>
        <v>-4.0861321392985546E-3</v>
      </c>
      <c r="K126" s="26">
        <f t="shared" si="48"/>
        <v>4.7848561287914086E-3</v>
      </c>
      <c r="L126" s="26">
        <f t="shared" si="48"/>
        <v>-8.1767180392998719E-3</v>
      </c>
      <c r="M126" s="26">
        <f t="shared" si="48"/>
        <v>2.2191307949096634E-3</v>
      </c>
      <c r="N126" s="26">
        <f t="shared" si="48"/>
        <v>-5.2939436443656021E-2</v>
      </c>
      <c r="O126" s="26">
        <f t="shared" si="48"/>
        <v>-1.326994050582039E-3</v>
      </c>
      <c r="P126" s="26">
        <f t="shared" si="48"/>
        <v>-4.2581553959329867E-2</v>
      </c>
      <c r="Q126" s="26">
        <f t="shared" si="48"/>
        <v>-2.1966953863220718E-3</v>
      </c>
      <c r="R126" s="26">
        <f t="shared" si="48"/>
        <v>1.7916511091042201E-2</v>
      </c>
      <c r="S126" s="26">
        <f t="shared" si="48"/>
        <v>1.1915371276469683E-2</v>
      </c>
      <c r="T126" s="26">
        <f t="shared" si="48"/>
        <v>2.6909729047612384E-3</v>
      </c>
    </row>
    <row r="127" spans="1:20">
      <c r="A127" s="25"/>
      <c r="B127" s="25">
        <v>2000</v>
      </c>
      <c r="C127" s="26">
        <f t="shared" ref="C127:T127" si="49">LN(C54/C53)</f>
        <v>-0.19973928934162652</v>
      </c>
      <c r="D127" s="26">
        <f t="shared" si="49"/>
        <v>2.5688339958460527E-3</v>
      </c>
      <c r="E127" s="26">
        <f t="shared" si="49"/>
        <v>1.144739820498721E-2</v>
      </c>
      <c r="F127" s="26">
        <f t="shared" si="49"/>
        <v>-2.0558409872685316E-2</v>
      </c>
      <c r="G127" s="26">
        <f t="shared" si="49"/>
        <v>2.7250544638177908E-3</v>
      </c>
      <c r="H127" s="26">
        <f t="shared" si="49"/>
        <v>-3.7022075390814898E-3</v>
      </c>
      <c r="I127" s="26">
        <f t="shared" si="49"/>
        <v>-2.9018096709786867E-3</v>
      </c>
      <c r="J127" s="26">
        <f t="shared" si="49"/>
        <v>-1.8577800169354778E-3</v>
      </c>
      <c r="K127" s="26">
        <f t="shared" si="49"/>
        <v>4.880987819253761E-3</v>
      </c>
      <c r="L127" s="26">
        <f t="shared" si="49"/>
        <v>-9.4107270810774094E-3</v>
      </c>
      <c r="M127" s="26">
        <f t="shared" si="49"/>
        <v>2.2695823870087632E-3</v>
      </c>
      <c r="N127" s="26">
        <f t="shared" si="49"/>
        <v>-5.7235990365862154E-2</v>
      </c>
      <c r="O127" s="26">
        <f t="shared" si="49"/>
        <v>-1.3287573038780664E-3</v>
      </c>
      <c r="P127" s="26">
        <f t="shared" si="49"/>
        <v>-4.4475697164035398E-2</v>
      </c>
      <c r="Q127" s="26">
        <f t="shared" si="49"/>
        <v>-2.2567042384593265E-3</v>
      </c>
      <c r="R127" s="26">
        <f t="shared" si="49"/>
        <v>1.79551185563839E-2</v>
      </c>
      <c r="S127" s="26">
        <f t="shared" si="49"/>
        <v>9.2518201869257743E-2</v>
      </c>
      <c r="T127" s="26">
        <f t="shared" si="49"/>
        <v>2.683750999193536E-3</v>
      </c>
    </row>
    <row r="128" spans="1:20">
      <c r="A128" s="25"/>
      <c r="B128" s="25">
        <v>2001</v>
      </c>
      <c r="C128" s="26">
        <f t="shared" ref="C128:T128" si="50">LN(C55/C54)</f>
        <v>3.0807193890149773E-2</v>
      </c>
      <c r="D128" s="26">
        <f t="shared" si="50"/>
        <v>2.6247439151713152E-3</v>
      </c>
      <c r="E128" s="26">
        <f t="shared" si="50"/>
        <v>1.1545196756361448E-2</v>
      </c>
      <c r="F128" s="26">
        <f t="shared" si="50"/>
        <v>-2.2131711163889706E-2</v>
      </c>
      <c r="G128" s="26">
        <f t="shared" si="50"/>
        <v>2.7839254095340018E-3</v>
      </c>
      <c r="H128" s="26">
        <f t="shared" si="50"/>
        <v>-3.939650679549515E-3</v>
      </c>
      <c r="I128" s="26">
        <f t="shared" si="50"/>
        <v>-2.9814334467398083E-3</v>
      </c>
      <c r="J128" s="26">
        <f t="shared" si="50"/>
        <v>3.8301861489333986E-4</v>
      </c>
      <c r="K128" s="26">
        <f t="shared" si="50"/>
        <v>4.9756067530521489E-3</v>
      </c>
      <c r="L128" s="26">
        <f t="shared" si="50"/>
        <v>-1.0679247412273276E-2</v>
      </c>
      <c r="M128" s="26">
        <f t="shared" si="50"/>
        <v>2.3196799920238939E-3</v>
      </c>
      <c r="N128" s="26">
        <f t="shared" si="50"/>
        <v>-6.2134059091857048E-2</v>
      </c>
      <c r="O128" s="26">
        <f t="shared" si="50"/>
        <v>-1.3305252492815652E-3</v>
      </c>
      <c r="P128" s="26">
        <f t="shared" si="50"/>
        <v>-4.6546230370478572E-2</v>
      </c>
      <c r="Q128" s="26">
        <f t="shared" si="50"/>
        <v>-2.3171092155248605E-3</v>
      </c>
      <c r="R128" s="26">
        <f t="shared" si="50"/>
        <v>1.7986066768946991E-2</v>
      </c>
      <c r="S128" s="26">
        <f t="shared" si="50"/>
        <v>8.959420238365063E-3</v>
      </c>
      <c r="T128" s="26">
        <f t="shared" si="50"/>
        <v>2.6765677535106752E-3</v>
      </c>
    </row>
    <row r="129" spans="1:20">
      <c r="A129" s="25"/>
      <c r="B129" s="25">
        <v>2002</v>
      </c>
      <c r="C129" s="26">
        <f t="shared" ref="C129:T129" si="51">LN(C56/C55)</f>
        <v>-2.2214009084459412E-2</v>
      </c>
      <c r="D129" s="26">
        <f t="shared" si="51"/>
        <v>2.6801973172013967E-3</v>
      </c>
      <c r="E129" s="26">
        <f t="shared" si="51"/>
        <v>1.1638153803443175E-2</v>
      </c>
      <c r="F129" s="26">
        <f t="shared" si="51"/>
        <v>-0.1550995547425662</v>
      </c>
      <c r="G129" s="26">
        <f t="shared" si="51"/>
        <v>2.8422852551140011E-3</v>
      </c>
      <c r="H129" s="26">
        <f t="shared" si="51"/>
        <v>-4.1798556137008338E-3</v>
      </c>
      <c r="I129" s="26">
        <f t="shared" si="51"/>
        <v>-3.0617460019379036E-3</v>
      </c>
      <c r="J129" s="26">
        <f t="shared" si="51"/>
        <v>2.6212467443485314E-3</v>
      </c>
      <c r="K129" s="26">
        <f t="shared" si="51"/>
        <v>5.0687016286472784E-3</v>
      </c>
      <c r="L129" s="26">
        <f t="shared" si="51"/>
        <v>-1.1987854118734421E-2</v>
      </c>
      <c r="M129" s="26">
        <f t="shared" si="51"/>
        <v>2.3694177466698409E-3</v>
      </c>
      <c r="N129" s="26">
        <f t="shared" si="51"/>
        <v>-6.7773782394454571E-2</v>
      </c>
      <c r="O129" s="26">
        <f t="shared" si="51"/>
        <v>-1.3322979055460564E-3</v>
      </c>
      <c r="P129" s="26">
        <f t="shared" si="51"/>
        <v>-4.8819001172329082E-2</v>
      </c>
      <c r="Q129" s="26">
        <f t="shared" si="51"/>
        <v>-2.3779230783635631E-3</v>
      </c>
      <c r="R129" s="26">
        <f t="shared" si="51"/>
        <v>1.8009725680662506E-2</v>
      </c>
      <c r="S129" s="26">
        <f t="shared" si="51"/>
        <v>0.10808493935688064</v>
      </c>
      <c r="T129" s="26">
        <f t="shared" si="51"/>
        <v>2.6694228581135796E-3</v>
      </c>
    </row>
    <row r="130" spans="1:20">
      <c r="A130" s="25"/>
      <c r="B130" s="25">
        <v>2003</v>
      </c>
      <c r="C130" s="26">
        <f t="shared" ref="C130:T130" si="52">LN(C57/C56)</f>
        <v>-3.4773922138043159E-2</v>
      </c>
      <c r="D130" s="26">
        <f t="shared" si="52"/>
        <v>2.735187466237281E-3</v>
      </c>
      <c r="E130" s="26">
        <f t="shared" si="52"/>
        <v>1.1726372495853798E-2</v>
      </c>
      <c r="F130" s="26">
        <f t="shared" si="52"/>
        <v>-2.6934126809626002E-3</v>
      </c>
      <c r="G130" s="26">
        <f t="shared" si="52"/>
        <v>2.9001267419618837E-3</v>
      </c>
      <c r="H130" s="26">
        <f t="shared" si="52"/>
        <v>-4.4230184421219032E-3</v>
      </c>
      <c r="I130" s="26">
        <f t="shared" si="52"/>
        <v>-3.1427708392508294E-3</v>
      </c>
      <c r="J130" s="26">
        <f t="shared" si="52"/>
        <v>4.8419446045796927E-3</v>
      </c>
      <c r="K130" s="26">
        <f t="shared" si="52"/>
        <v>5.1602624408431013E-3</v>
      </c>
      <c r="L130" s="26">
        <f t="shared" si="52"/>
        <v>-1.3342655571115584E-2</v>
      </c>
      <c r="M130" s="26">
        <f t="shared" si="52"/>
        <v>2.4187899606389449E-3</v>
      </c>
      <c r="N130" s="26">
        <f t="shared" si="52"/>
        <v>-7.4342331940812648E-2</v>
      </c>
      <c r="O130" s="26">
        <f t="shared" si="52"/>
        <v>-1.3340752915263151E-3</v>
      </c>
      <c r="P130" s="26">
        <f t="shared" si="52"/>
        <v>-5.1325167831946995E-2</v>
      </c>
      <c r="Q130" s="26">
        <f t="shared" si="52"/>
        <v>-2.4391588428238475E-3</v>
      </c>
      <c r="R130" s="26">
        <f t="shared" si="52"/>
        <v>1.8026454367607917E-2</v>
      </c>
      <c r="S130" s="26">
        <f t="shared" si="52"/>
        <v>1.221151523113235E-2</v>
      </c>
      <c r="T130" s="26">
        <f t="shared" si="52"/>
        <v>2.6623160067012815E-3</v>
      </c>
    </row>
    <row r="131" spans="1:20">
      <c r="A131" s="25"/>
      <c r="B131" s="25">
        <v>2004</v>
      </c>
      <c r="C131" s="26">
        <f t="shared" ref="C131:T131" si="53">LN(C58/C57)</f>
        <v>-4.727050474945102E-2</v>
      </c>
      <c r="D131" s="26">
        <f t="shared" si="53"/>
        <v>2.789707870903723E-3</v>
      </c>
      <c r="E131" s="26">
        <f t="shared" si="53"/>
        <v>1.1809957569495922E-2</v>
      </c>
      <c r="F131" s="26">
        <f t="shared" si="53"/>
        <v>6.6249533328518767E-2</v>
      </c>
      <c r="G131" s="26">
        <f t="shared" si="53"/>
        <v>2.957442898162718E-3</v>
      </c>
      <c r="H131" s="26">
        <f t="shared" si="53"/>
        <v>-4.6693425877750421E-3</v>
      </c>
      <c r="I131" s="26">
        <f t="shared" si="53"/>
        <v>-3.2245320576179369E-3</v>
      </c>
      <c r="J131" s="26">
        <f t="shared" si="53"/>
        <v>7.0305407010501451E-3</v>
      </c>
      <c r="K131" s="26">
        <f t="shared" si="53"/>
        <v>5.2502804603366581E-3</v>
      </c>
      <c r="L131" s="26">
        <f t="shared" si="53"/>
        <v>-1.4750399150547064E-2</v>
      </c>
      <c r="M131" s="26">
        <f t="shared" si="53"/>
        <v>2.4677911177078907E-3</v>
      </c>
      <c r="N131" s="26">
        <f t="shared" si="53"/>
        <v>-8.2095474311519437E-2</v>
      </c>
      <c r="O131" s="26">
        <f t="shared" si="53"/>
        <v>-1.335857426176259E-3</v>
      </c>
      <c r="P131" s="26">
        <f t="shared" si="53"/>
        <v>-5.4102637400041793E-2</v>
      </c>
      <c r="Q131" s="26">
        <f t="shared" si="53"/>
        <v>-2.5008297900121976E-3</v>
      </c>
      <c r="R131" s="26">
        <f t="shared" si="53"/>
        <v>1.8036600772430425E-2</v>
      </c>
      <c r="S131" s="26">
        <f t="shared" si="53"/>
        <v>4.5976817681843245E-3</v>
      </c>
      <c r="T131" s="26">
        <f t="shared" si="53"/>
        <v>2.6552468962235446E-3</v>
      </c>
    </row>
    <row r="132" spans="1:20">
      <c r="A132" s="25"/>
      <c r="B132" s="25">
        <v>2005</v>
      </c>
      <c r="C132" s="26">
        <f t="shared" ref="C132:T132" si="54">LN(C59/C58)</f>
        <v>-6.656644999505737E-2</v>
      </c>
      <c r="D132" s="26">
        <f t="shared" si="54"/>
        <v>2.8437522848883292E-3</v>
      </c>
      <c r="E132" s="26">
        <f t="shared" si="54"/>
        <v>1.1889015028084331E-2</v>
      </c>
      <c r="F132" s="26">
        <f t="shared" si="54"/>
        <v>-0.20476894496882186</v>
      </c>
      <c r="G132" s="26">
        <f t="shared" si="54"/>
        <v>3.0142270389729481E-3</v>
      </c>
      <c r="H132" s="26">
        <f t="shared" si="54"/>
        <v>-4.919039417650233E-3</v>
      </c>
      <c r="I132" s="26">
        <f t="shared" si="54"/>
        <v>-3.3070543789117733E-3</v>
      </c>
      <c r="J132" s="26">
        <f t="shared" si="54"/>
        <v>9.1731649346708764E-3</v>
      </c>
      <c r="K132" s="26">
        <f t="shared" si="54"/>
        <v>5.3387482116596541E-3</v>
      </c>
      <c r="L132" s="26">
        <f t="shared" si="54"/>
        <v>-1.6218596788013476E-2</v>
      </c>
      <c r="M132" s="26">
        <f t="shared" si="54"/>
        <v>2.5164158766886541E-3</v>
      </c>
      <c r="N132" s="26">
        <f t="shared" si="54"/>
        <v>-9.1392205249060679E-2</v>
      </c>
      <c r="O132" s="26">
        <f t="shared" si="54"/>
        <v>-1.3376443285521738E-3</v>
      </c>
      <c r="P132" s="26">
        <f t="shared" si="54"/>
        <v>-5.7197998057603609E-2</v>
      </c>
      <c r="Q132" s="26">
        <f t="shared" si="54"/>
        <v>-2.5629494769183712E-3</v>
      </c>
      <c r="R132" s="26">
        <f t="shared" si="54"/>
        <v>1.8040501527641951E-2</v>
      </c>
      <c r="S132" s="26">
        <f t="shared" si="54"/>
        <v>6.746384459572384E-2</v>
      </c>
      <c r="T132" s="26">
        <f t="shared" si="54"/>
        <v>2.6482152268407894E-3</v>
      </c>
    </row>
    <row r="133" spans="1:20">
      <c r="A133" s="25"/>
      <c r="B133" s="25">
        <v>2006</v>
      </c>
      <c r="C133" s="26">
        <f t="shared" ref="C133:T133" si="55">LN(C60/C59)</f>
        <v>5.5201452409389951E-3</v>
      </c>
      <c r="D133" s="26">
        <f t="shared" si="55"/>
        <v>2.8973147074288609E-3</v>
      </c>
      <c r="E133" s="26">
        <f t="shared" si="55"/>
        <v>1.1963651842203701E-2</v>
      </c>
      <c r="F133" s="26">
        <f t="shared" si="55"/>
        <v>7.8933020636436757E-2</v>
      </c>
      <c r="G133" s="26">
        <f t="shared" si="55"/>
        <v>3.0704727670170977E-3</v>
      </c>
      <c r="H133" s="26">
        <f t="shared" si="55"/>
        <v>-5.1723289083710957E-3</v>
      </c>
      <c r="I133" s="26">
        <f t="shared" si="55"/>
        <v>-3.390363175787042E-3</v>
      </c>
      <c r="J133" s="26">
        <f t="shared" si="55"/>
        <v>1.1256929976004658E-2</v>
      </c>
      <c r="K133" s="26">
        <f t="shared" si="55"/>
        <v>5.425659449612999E-3</v>
      </c>
      <c r="L133" s="26">
        <f t="shared" si="55"/>
        <v>-1.7755675493158207E-2</v>
      </c>
      <c r="M133" s="26">
        <f t="shared" si="55"/>
        <v>2.5646590722216952E-3</v>
      </c>
      <c r="N133" s="26">
        <f t="shared" si="55"/>
        <v>-0.10275274895615399</v>
      </c>
      <c r="O133" s="26">
        <f t="shared" si="55"/>
        <v>-1.3394360178123829E-3</v>
      </c>
      <c r="P133" s="26">
        <f t="shared" si="55"/>
        <v>-6.066915593432412E-2</v>
      </c>
      <c r="Q133" s="26">
        <f t="shared" si="55"/>
        <v>-2.625531747421991E-3</v>
      </c>
      <c r="R133" s="26">
        <f t="shared" si="55"/>
        <v>1.8038481851388899E-2</v>
      </c>
      <c r="S133" s="26">
        <f t="shared" si="55"/>
        <v>3.3774832203010939E-2</v>
      </c>
      <c r="T133" s="26">
        <f t="shared" si="55"/>
        <v>2.6412207018844561E-3</v>
      </c>
    </row>
    <row r="134" spans="1:20">
      <c r="A134" s="25"/>
      <c r="B134" s="25">
        <v>2007</v>
      </c>
      <c r="C134" s="26">
        <f t="shared" ref="C134:T134" si="56">LN(C61/C60)</f>
        <v>1.8523125013633832E-3</v>
      </c>
      <c r="D134" s="26">
        <f t="shared" si="56"/>
        <v>2.9503893835783465E-3</v>
      </c>
      <c r="E134" s="26">
        <f t="shared" si="56"/>
        <v>1.203397566584747E-2</v>
      </c>
      <c r="F134" s="26">
        <f t="shared" si="56"/>
        <v>6.2558684707788109E-2</v>
      </c>
      <c r="G134" s="26">
        <f t="shared" si="56"/>
        <v>3.1261739722022574E-3</v>
      </c>
      <c r="H134" s="26">
        <f t="shared" si="56"/>
        <v>-5.4294403603991322E-3</v>
      </c>
      <c r="I134" s="26">
        <f t="shared" si="56"/>
        <v>-3.474484500786126E-3</v>
      </c>
      <c r="J134" s="26">
        <f t="shared" si="56"/>
        <v>1.3270169471233918E-2</v>
      </c>
      <c r="K134" s="26">
        <f t="shared" si="56"/>
        <v>5.511009134316504E-3</v>
      </c>
      <c r="L134" s="26">
        <f t="shared" si="56"/>
        <v>-1.9371159537055274E-2</v>
      </c>
      <c r="M134" s="26">
        <f t="shared" si="56"/>
        <v>2.612515715412832E-3</v>
      </c>
      <c r="N134" s="26">
        <f t="shared" si="56"/>
        <v>-0.11696066894032178</v>
      </c>
      <c r="O134" s="26">
        <f t="shared" si="56"/>
        <v>-1.3412325132175812E-3</v>
      </c>
      <c r="P134" s="26">
        <f t="shared" si="56"/>
        <v>-6.4588995535536306E-2</v>
      </c>
      <c r="Q134" s="26">
        <f t="shared" si="56"/>
        <v>-2.6885907437141001E-3</v>
      </c>
      <c r="R134" s="26">
        <f t="shared" si="56"/>
        <v>1.8030855507806601E-2</v>
      </c>
      <c r="S134" s="26">
        <f t="shared" si="56"/>
        <v>2.1531690900816341E-2</v>
      </c>
      <c r="T134" s="26">
        <f t="shared" si="56"/>
        <v>2.634263027806292E-3</v>
      </c>
    </row>
    <row r="135" spans="1:20">
      <c r="A135" s="25"/>
      <c r="B135" s="25">
        <v>2008</v>
      </c>
      <c r="C135" s="26">
        <f t="shared" ref="C135:T135" si="57">LN(C62/C61)</f>
        <v>2.0257090417654992E-2</v>
      </c>
      <c r="D135" s="26">
        <f t="shared" si="57"/>
        <v>3.0029708042295595E-3</v>
      </c>
      <c r="E135" s="26">
        <f t="shared" si="57"/>
        <v>1.2100094570303501E-2</v>
      </c>
      <c r="F135" s="26">
        <f t="shared" si="57"/>
        <v>-0.14115999503495866</v>
      </c>
      <c r="G135" s="26">
        <f t="shared" si="57"/>
        <v>3.1813248313518495E-3</v>
      </c>
      <c r="H135" s="26">
        <f t="shared" si="57"/>
        <v>-5.6906131659555052E-3</v>
      </c>
      <c r="I135" s="26">
        <f t="shared" si="57"/>
        <v>-3.5594451167662348E-3</v>
      </c>
      <c r="J135" s="26">
        <f t="shared" si="57"/>
        <v>1.5202624832885885E-2</v>
      </c>
      <c r="K135" s="26">
        <f t="shared" si="57"/>
        <v>5.5947934049745468E-3</v>
      </c>
      <c r="L135" s="26">
        <f t="shared" si="57"/>
        <v>-2.1075892960496334E-2</v>
      </c>
      <c r="M135" s="26">
        <f t="shared" si="57"/>
        <v>2.6599809943174207E-3</v>
      </c>
      <c r="N135" s="26">
        <f t="shared" si="57"/>
        <v>-0.13525398949239334</v>
      </c>
      <c r="O135" s="26">
        <f t="shared" si="57"/>
        <v>-1.3430338341328394E-3</v>
      </c>
      <c r="P135" s="26">
        <f t="shared" si="57"/>
        <v>-6.9050559632959904E-2</v>
      </c>
      <c r="Q135" s="26">
        <f t="shared" si="57"/>
        <v>-2.7521409181446746E-3</v>
      </c>
      <c r="R135" s="26">
        <f t="shared" si="57"/>
        <v>1.8017924824551855E-2</v>
      </c>
      <c r="S135" s="26">
        <f t="shared" si="57"/>
        <v>-0.10291622429176377</v>
      </c>
      <c r="T135" s="26">
        <f t="shared" si="57"/>
        <v>2.6273419141493366E-3</v>
      </c>
    </row>
    <row r="136" spans="1:20">
      <c r="A136" s="25"/>
      <c r="B136" s="25">
        <v>2009</v>
      </c>
      <c r="C136" s="26">
        <f t="shared" ref="C136:T136" si="58">LN(C63/C62)</f>
        <v>-6.5484384737450704E-2</v>
      </c>
      <c r="D136" s="26">
        <f t="shared" si="58"/>
        <v>3.0550537059186992E-3</v>
      </c>
      <c r="E136" s="26">
        <f t="shared" si="58"/>
        <v>1.216211679516299E-2</v>
      </c>
      <c r="F136" s="26">
        <f t="shared" si="58"/>
        <v>-1.8383514369333838E-2</v>
      </c>
      <c r="G136" s="26">
        <f t="shared" si="58"/>
        <v>3.2359198075699188E-3</v>
      </c>
      <c r="H136" s="26">
        <f t="shared" si="58"/>
        <v>-5.9560976363336364E-3</v>
      </c>
      <c r="I136" s="26">
        <f t="shared" si="58"/>
        <v>-3.6452725287314208E-3</v>
      </c>
      <c r="J136" s="26">
        <f t="shared" si="58"/>
        <v>1.7045575941176117E-2</v>
      </c>
      <c r="K136" s="26">
        <f t="shared" si="58"/>
        <v>5.6770095524731022E-3</v>
      </c>
      <c r="L136" s="26">
        <f t="shared" si="58"/>
        <v>-2.2882313809605214E-2</v>
      </c>
      <c r="M136" s="26">
        <f t="shared" si="58"/>
        <v>2.7070502742728183E-3</v>
      </c>
      <c r="N136" s="26">
        <f t="shared" si="58"/>
        <v>-0.15971148482380157</v>
      </c>
      <c r="O136" s="26">
        <f t="shared" si="58"/>
        <v>-1.3448400000262706E-3</v>
      </c>
      <c r="P136" s="26">
        <f t="shared" si="58"/>
        <v>-7.4174539534666725E-2</v>
      </c>
      <c r="Q136" s="26">
        <f t="shared" si="58"/>
        <v>-2.8161970455182722E-3</v>
      </c>
      <c r="R136" s="26">
        <f t="shared" si="58"/>
        <v>1.7999980760632681E-2</v>
      </c>
      <c r="S136" s="26">
        <f t="shared" si="58"/>
        <v>-0.14667712894428764</v>
      </c>
      <c r="T136" s="26">
        <f t="shared" si="58"/>
        <v>2.6204570734958709E-3</v>
      </c>
    </row>
    <row r="137" spans="1:20">
      <c r="A137" s="25"/>
      <c r="B137" s="25">
        <v>2010</v>
      </c>
      <c r="C137" s="26">
        <f t="shared" ref="C137:T137" si="59">LN(C64/C63)</f>
        <v>0.14519556172940271</v>
      </c>
      <c r="D137" s="26">
        <f t="shared" si="59"/>
        <v>3.1066330704066268E-3</v>
      </c>
      <c r="E137" s="26">
        <f t="shared" si="59"/>
        <v>1.2220150516140657E-2</v>
      </c>
      <c r="F137" s="26">
        <f t="shared" si="59"/>
        <v>-0.11997176819698339</v>
      </c>
      <c r="G137" s="26">
        <f t="shared" si="59"/>
        <v>3.289953649337644E-3</v>
      </c>
      <c r="H137" s="26">
        <f t="shared" si="59"/>
        <v>-6.2261558949314065E-3</v>
      </c>
      <c r="I137" s="26">
        <f t="shared" si="59"/>
        <v>-3.7319950171509652E-3</v>
      </c>
      <c r="J137" s="26">
        <f t="shared" si="59"/>
        <v>1.8791914691795867E-2</v>
      </c>
      <c r="K137" s="26">
        <f t="shared" si="59"/>
        <v>5.7576559909138774E-3</v>
      </c>
      <c r="L137" s="26">
        <f t="shared" si="59"/>
        <v>-2.4804795252794647E-2</v>
      </c>
      <c r="M137" s="26">
        <f t="shared" si="59"/>
        <v>2.7537190980834194E-3</v>
      </c>
      <c r="N137" s="26">
        <f t="shared" si="59"/>
        <v>-0.19411528452651924</v>
      </c>
      <c r="O137" s="26">
        <f t="shared" si="59"/>
        <v>-1.3466510304714783E-3</v>
      </c>
      <c r="P137" s="26">
        <f t="shared" si="59"/>
        <v>-8.0120375218951198E-2</v>
      </c>
      <c r="Q137" s="26">
        <f t="shared" si="59"/>
        <v>-2.8807742358649998E-3</v>
      </c>
      <c r="R137" s="26">
        <f t="shared" si="59"/>
        <v>1.7977303018136902E-2</v>
      </c>
      <c r="S137" s="26">
        <f t="shared" si="59"/>
        <v>-6.5459333944471124E-3</v>
      </c>
      <c r="T137" s="26">
        <f t="shared" si="59"/>
        <v>2.6136082214350703E-3</v>
      </c>
    </row>
    <row r="138" spans="1:20">
      <c r="A138" s="25"/>
      <c r="B138" s="25">
        <v>2011</v>
      </c>
      <c r="C138" s="26">
        <f t="shared" ref="C138:T138" si="60">LN(C65/C64)</f>
        <v>-0.22852226175063187</v>
      </c>
      <c r="D138" s="26">
        <f t="shared" si="60"/>
        <v>3.1577041240437669E-3</v>
      </c>
      <c r="E138" s="26">
        <f t="shared" si="60"/>
        <v>1.2274303629342412E-2</v>
      </c>
      <c r="F138" s="26">
        <f t="shared" si="60"/>
        <v>7.3950602481068382E-3</v>
      </c>
      <c r="G138" s="26">
        <f t="shared" si="60"/>
        <v>3.3434213893524054E-3</v>
      </c>
      <c r="H138" s="26">
        <f t="shared" si="60"/>
        <v>-6.5010628430022515E-3</v>
      </c>
      <c r="I138" s="26">
        <f t="shared" si="60"/>
        <v>-3.8196416728516979E-3</v>
      </c>
      <c r="J138" s="26">
        <f t="shared" si="60"/>
        <v>2.0436163643531225E-2</v>
      </c>
      <c r="K138" s="26">
        <f t="shared" si="60"/>
        <v>5.8367322281972743E-3</v>
      </c>
      <c r="L138" s="26">
        <f t="shared" si="60"/>
        <v>-2.6860073948019939E-2</v>
      </c>
      <c r="M138" s="26">
        <f t="shared" si="60"/>
        <v>2.7999831860565688E-3</v>
      </c>
      <c r="N138" s="26">
        <f t="shared" si="60"/>
        <v>-0.24615680660226047</v>
      </c>
      <c r="O138" s="26">
        <f t="shared" si="60"/>
        <v>-1.3484669451474484E-3</v>
      </c>
      <c r="P138" s="26">
        <f t="shared" si="60"/>
        <v>-8.7103173684728752E-2</v>
      </c>
      <c r="Q138" s="26">
        <f t="shared" si="60"/>
        <v>-2.9458879477147234E-3</v>
      </c>
      <c r="R138" s="26">
        <f t="shared" si="60"/>
        <v>1.795016019198421E-2</v>
      </c>
      <c r="S138" s="26">
        <f t="shared" si="60"/>
        <v>-1.1286826441439918E-3</v>
      </c>
      <c r="T138" s="26">
        <f t="shared" si="60"/>
        <v>2.6067950765237928E-3</v>
      </c>
    </row>
    <row r="139" spans="1:20">
      <c r="A139" s="25"/>
      <c r="B139" s="25">
        <v>2012</v>
      </c>
      <c r="C139" s="26">
        <f t="shared" ref="C139:T139" si="61">LN(C66/C65)</f>
        <v>0.17558075474187682</v>
      </c>
      <c r="D139" s="26">
        <f t="shared" si="61"/>
        <v>3.2082623369243122E-3</v>
      </c>
      <c r="E139" s="26">
        <f t="shared" si="61"/>
        <v>1.2324683551545751E-2</v>
      </c>
      <c r="F139" s="26">
        <f t="shared" si="61"/>
        <v>-2.7137710454371116E-2</v>
      </c>
      <c r="G139" s="26">
        <f t="shared" si="61"/>
        <v>3.3963183431159616E-3</v>
      </c>
      <c r="H139" s="26">
        <f t="shared" si="61"/>
        <v>-6.7811072059743875E-3</v>
      </c>
      <c r="I139" s="26">
        <f t="shared" si="61"/>
        <v>-3.9082424335801199E-3</v>
      </c>
      <c r="J139" s="26">
        <f t="shared" si="61"/>
        <v>2.1974444786144857E-2</v>
      </c>
      <c r="K139" s="26">
        <f t="shared" si="61"/>
        <v>5.9142388357560482E-3</v>
      </c>
      <c r="L139" s="26">
        <f t="shared" si="61"/>
        <v>-2.9067793366973863E-2</v>
      </c>
      <c r="M139" s="26">
        <f t="shared" si="61"/>
        <v>2.8458384358971884E-3</v>
      </c>
      <c r="N139" s="26">
        <f t="shared" si="61"/>
        <v>-0.3343134555548794</v>
      </c>
      <c r="O139" s="26">
        <f t="shared" si="61"/>
        <v>-1.3502877638395495E-3</v>
      </c>
      <c r="P139" s="26">
        <f t="shared" si="61"/>
        <v>-9.5420346962756114E-2</v>
      </c>
      <c r="Q139" s="26">
        <f t="shared" si="61"/>
        <v>-3.0115540018828429E-3</v>
      </c>
      <c r="R139" s="26">
        <f t="shared" si="61"/>
        <v>1.7918809952287774E-2</v>
      </c>
      <c r="S139" s="26">
        <f t="shared" si="61"/>
        <v>-1.6947065175118719E-2</v>
      </c>
      <c r="T139" s="26">
        <f t="shared" si="61"/>
        <v>2.6000173602422649E-3</v>
      </c>
    </row>
    <row r="140" spans="1:20">
      <c r="A140" s="25"/>
      <c r="B140" s="25">
        <v>2013</v>
      </c>
      <c r="C140" s="26">
        <f t="shared" ref="C140:T140" si="62">LN(C67/C66)</f>
        <v>0.14210816986339694</v>
      </c>
      <c r="D140" s="26">
        <f t="shared" si="62"/>
        <v>3.2583034218362688E-3</v>
      </c>
      <c r="E140" s="26">
        <f t="shared" si="62"/>
        <v>1.237139703601884E-2</v>
      </c>
      <c r="F140" s="26">
        <f t="shared" si="62"/>
        <v>2.1543676128349242E-2</v>
      </c>
      <c r="G140" s="26">
        <f t="shared" si="62"/>
        <v>3.4486401072785049E-3</v>
      </c>
      <c r="H140" s="26">
        <f t="shared" si="62"/>
        <v>-7.066592669087989E-3</v>
      </c>
      <c r="I140" s="26">
        <f t="shared" si="62"/>
        <v>-3.9978281223345177E-3</v>
      </c>
      <c r="J140" s="26">
        <f t="shared" si="62"/>
        <v>2.3404405502221736E-2</v>
      </c>
      <c r="K140" s="26">
        <f t="shared" si="62"/>
        <v>5.9901774175420445E-3</v>
      </c>
      <c r="L140" s="26">
        <f t="shared" si="62"/>
        <v>-3.1451200246733139E-2</v>
      </c>
      <c r="M140" s="26">
        <f t="shared" si="62"/>
        <v>2.8912809224622836E-3</v>
      </c>
      <c r="N140" s="26">
        <f t="shared" si="62"/>
        <v>-0.51762261209997895</v>
      </c>
      <c r="O140" s="26">
        <f t="shared" si="62"/>
        <v>-1.3521135064405369E-3</v>
      </c>
      <c r="P140" s="26">
        <f t="shared" si="62"/>
        <v>-0.10549518089118305</v>
      </c>
      <c r="Q140" s="26">
        <f t="shared" si="62"/>
        <v>-3.0777885958177772E-3</v>
      </c>
      <c r="R140" s="26">
        <f t="shared" si="62"/>
        <v>1.7883499254385805E-2</v>
      </c>
      <c r="S140" s="26">
        <f t="shared" si="62"/>
        <v>8.4746346634504942E-3</v>
      </c>
      <c r="T140" s="26">
        <f t="shared" si="62"/>
        <v>2.5932747969610605E-3</v>
      </c>
    </row>
    <row r="141" spans="1:20">
      <c r="A141" s="25"/>
      <c r="B141" s="25">
        <v>2014</v>
      </c>
      <c r="C141" s="26">
        <f t="shared" ref="C141:T141" si="63">LN(C68/C67)</f>
        <v>9.6782131517558712E-2</v>
      </c>
      <c r="D141" s="26">
        <f t="shared" si="63"/>
        <v>3.3078233330085414E-3</v>
      </c>
      <c r="E141" s="26">
        <f t="shared" si="63"/>
        <v>1.2414550003347631E-2</v>
      </c>
      <c r="F141" s="26">
        <f t="shared" si="63"/>
        <v>5.8573135822316935E-2</v>
      </c>
      <c r="G141" s="26">
        <f t="shared" si="63"/>
        <v>3.5003825577460132E-3</v>
      </c>
      <c r="H141" s="26">
        <f t="shared" si="63"/>
        <v>-7.3578391121487561E-3</v>
      </c>
      <c r="I141" s="26">
        <f t="shared" si="63"/>
        <v>-4.0884304875734691E-3</v>
      </c>
      <c r="J141" s="26">
        <f t="shared" si="63"/>
        <v>2.4725110072123791E-2</v>
      </c>
      <c r="K141" s="26">
        <f t="shared" si="63"/>
        <v>6.0645505783772785E-3</v>
      </c>
      <c r="L141" s="26">
        <f t="shared" si="63"/>
        <v>-3.4038047481255003E-2</v>
      </c>
      <c r="M141" s="26">
        <f t="shared" si="63"/>
        <v>2.9363068973718713E-3</v>
      </c>
      <c r="N141" s="26">
        <f t="shared" si="63"/>
        <v>-1.1709241348516155</v>
      </c>
      <c r="O141" s="26">
        <f t="shared" si="63"/>
        <v>-1.3539441929501094E-3</v>
      </c>
      <c r="P141" s="26">
        <f t="shared" si="63"/>
        <v>-0.11795139270404374</v>
      </c>
      <c r="Q141" s="26">
        <f t="shared" si="63"/>
        <v>-3.1446083185232461E-3</v>
      </c>
      <c r="R141" s="26">
        <f t="shared" si="63"/>
        <v>1.7844464572063328E-2</v>
      </c>
      <c r="S141" s="26">
        <f t="shared" si="63"/>
        <v>3.5607848998772354E-2</v>
      </c>
      <c r="T141" s="26">
        <f t="shared" si="63"/>
        <v>2.5865671139051966E-3</v>
      </c>
    </row>
    <row r="147" spans="2:21">
      <c r="O147" s="26" t="s">
        <v>140</v>
      </c>
    </row>
    <row r="148" spans="2:21">
      <c r="O148" s="26" t="s">
        <v>182</v>
      </c>
    </row>
    <row r="149" spans="2:21" s="28" customFormat="1" ht="31.2">
      <c r="C149" s="28" t="s">
        <v>17</v>
      </c>
      <c r="D149" s="28" t="s">
        <v>18</v>
      </c>
      <c r="E149" s="28" t="s">
        <v>185</v>
      </c>
      <c r="F149" s="28" t="s">
        <v>20</v>
      </c>
      <c r="G149" s="28" t="s">
        <v>21</v>
      </c>
      <c r="H149" s="28" t="s">
        <v>22</v>
      </c>
      <c r="I149" s="28" t="s">
        <v>24</v>
      </c>
      <c r="J149" s="28" t="s">
        <v>183</v>
      </c>
      <c r="L149" s="28" t="s">
        <v>183</v>
      </c>
      <c r="M149" s="26"/>
      <c r="N149" s="26"/>
      <c r="O149" s="28" t="s">
        <v>17</v>
      </c>
      <c r="P149" s="28" t="s">
        <v>18</v>
      </c>
      <c r="Q149" s="28" t="s">
        <v>185</v>
      </c>
      <c r="R149" s="28" t="s">
        <v>20</v>
      </c>
      <c r="S149" s="28" t="s">
        <v>21</v>
      </c>
      <c r="T149" s="28" t="s">
        <v>22</v>
      </c>
      <c r="U149" s="28" t="s">
        <v>24</v>
      </c>
    </row>
    <row r="150" spans="2:21">
      <c r="B150" s="25">
        <v>1950</v>
      </c>
      <c r="C150" s="26">
        <v>13413226.196345283</v>
      </c>
      <c r="D150" s="26">
        <v>14115152.338919142</v>
      </c>
      <c r="E150" s="26">
        <v>65883283.808851391</v>
      </c>
      <c r="F150" s="26">
        <v>2896732.9727208563</v>
      </c>
      <c r="G150" s="26">
        <v>25255325.520280711</v>
      </c>
      <c r="H150" s="26">
        <v>2250741.0994566227</v>
      </c>
      <c r="I150" s="26">
        <v>24989990.611041859</v>
      </c>
      <c r="J150" s="26">
        <f t="shared" ref="J150:J213" si="64">SUM(B150:I150)</f>
        <v>148806402.54761589</v>
      </c>
      <c r="K150" s="25">
        <v>1950</v>
      </c>
      <c r="N150" s="26">
        <v>1950</v>
      </c>
    </row>
    <row r="151" spans="2:21">
      <c r="B151" s="25">
        <v>1951</v>
      </c>
      <c r="C151" s="26">
        <v>14821307.961949386</v>
      </c>
      <c r="D151" s="26">
        <v>15717652.054896912</v>
      </c>
      <c r="E151" s="26">
        <v>70669841.085797668</v>
      </c>
      <c r="F151" s="26">
        <v>6766794.6287725503</v>
      </c>
      <c r="G151" s="26">
        <v>27982287.190423992</v>
      </c>
      <c r="H151" s="26">
        <v>2452079.4317472111</v>
      </c>
      <c r="I151" s="26">
        <v>27632002.248494469</v>
      </c>
      <c r="J151" s="26">
        <f t="shared" si="64"/>
        <v>166043915.60208219</v>
      </c>
      <c r="K151" s="25">
        <v>1951</v>
      </c>
      <c r="L151" s="26">
        <f>(J151-J150)/(LN(J151)-LN(J150))</f>
        <v>157267745.79506215</v>
      </c>
      <c r="N151" s="26">
        <v>1951</v>
      </c>
      <c r="O151" s="26">
        <f t="shared" ref="O151:U151" si="65">(C151-C150)/(LN(C151)-LN(C150))</f>
        <v>14105555.588159805</v>
      </c>
      <c r="P151" s="26">
        <f t="shared" si="65"/>
        <v>14902044.488350317</v>
      </c>
      <c r="Q151" s="26">
        <f t="shared" si="65"/>
        <v>68248589.643969461</v>
      </c>
      <c r="R151" s="26">
        <f t="shared" si="65"/>
        <v>4561363.8688992877</v>
      </c>
      <c r="S151" s="26">
        <f t="shared" si="65"/>
        <v>26595509.762143981</v>
      </c>
      <c r="T151" s="26">
        <f t="shared" si="65"/>
        <v>2349972.9382161405</v>
      </c>
      <c r="U151" s="26">
        <f t="shared" si="65"/>
        <v>26288873.474830545</v>
      </c>
    </row>
    <row r="152" spans="2:21">
      <c r="B152" s="25">
        <v>1952</v>
      </c>
      <c r="C152" s="26">
        <v>19255415.292373449</v>
      </c>
      <c r="D152" s="26">
        <v>20565139.589844078</v>
      </c>
      <c r="E152" s="26">
        <v>89072757.682980776</v>
      </c>
      <c r="F152" s="26">
        <v>13304993.966043375</v>
      </c>
      <c r="G152" s="26">
        <v>36419373.292249843</v>
      </c>
      <c r="H152" s="26">
        <v>3139282.0410657385</v>
      </c>
      <c r="I152" s="26">
        <v>35934648.15183197</v>
      </c>
      <c r="J152" s="26">
        <f t="shared" si="64"/>
        <v>217693562.01638925</v>
      </c>
      <c r="K152" s="25">
        <v>1952</v>
      </c>
      <c r="L152" s="26">
        <f t="shared" ref="L152:L214" si="66">(J152-J151)/(LN(J152)-LN(J151))</f>
        <v>190704445.76487005</v>
      </c>
      <c r="N152" s="26">
        <v>1952</v>
      </c>
      <c r="O152" s="26">
        <f t="shared" ref="O152:U188" si="67">(C152-C151)/(LN(C152)-LN(C151))</f>
        <v>16941761.590629958</v>
      </c>
      <c r="P152" s="26">
        <f t="shared" si="67"/>
        <v>18032937.414136227</v>
      </c>
      <c r="Q152" s="26">
        <f t="shared" si="67"/>
        <v>79516693.134731874</v>
      </c>
      <c r="R152" s="26">
        <f t="shared" si="67"/>
        <v>9670291.1468450371</v>
      </c>
      <c r="S152" s="26">
        <f t="shared" si="67"/>
        <v>32015759.498403598</v>
      </c>
      <c r="T152" s="26">
        <f t="shared" si="67"/>
        <v>2781546.8830229761</v>
      </c>
      <c r="U152" s="26">
        <f t="shared" si="67"/>
        <v>31601756.294734277</v>
      </c>
    </row>
    <row r="153" spans="2:21">
      <c r="B153" s="25">
        <v>1953</v>
      </c>
      <c r="C153" s="26">
        <v>25836828.148932807</v>
      </c>
      <c r="D153" s="26">
        <v>27773293.001050353</v>
      </c>
      <c r="E153" s="26">
        <v>115881836.33873108</v>
      </c>
      <c r="F153" s="26">
        <v>23743788.07272438</v>
      </c>
      <c r="G153" s="26">
        <v>48911338.890107535</v>
      </c>
      <c r="H153" s="26">
        <v>4148752.6130178315</v>
      </c>
      <c r="I153" s="26">
        <v>48280864.794719853</v>
      </c>
      <c r="J153" s="26">
        <f t="shared" si="64"/>
        <v>294578654.85928386</v>
      </c>
      <c r="K153" s="25">
        <v>1953</v>
      </c>
      <c r="L153" s="26">
        <f t="shared" si="66"/>
        <v>254201182.92965493</v>
      </c>
      <c r="N153" s="26">
        <v>1953</v>
      </c>
      <c r="O153" s="26">
        <f t="shared" si="67"/>
        <v>22385104.228558954</v>
      </c>
      <c r="P153" s="26">
        <f t="shared" si="67"/>
        <v>23988996.660004742</v>
      </c>
      <c r="Q153" s="26">
        <f t="shared" si="67"/>
        <v>101890146.0527865</v>
      </c>
      <c r="R153" s="26">
        <f t="shared" si="67"/>
        <v>18023355.852333117</v>
      </c>
      <c r="S153" s="26">
        <f t="shared" si="67"/>
        <v>42358801.390709579</v>
      </c>
      <c r="T153" s="26">
        <f t="shared" si="67"/>
        <v>3620593.1494989032</v>
      </c>
      <c r="U153" s="26">
        <f t="shared" si="67"/>
        <v>41804343.144417703</v>
      </c>
    </row>
    <row r="154" spans="2:21">
      <c r="B154" s="25">
        <v>1954</v>
      </c>
      <c r="C154" s="26">
        <v>27311101.266675867</v>
      </c>
      <c r="D154" s="26">
        <v>29530548.658632532</v>
      </c>
      <c r="E154" s="26">
        <v>118697242.58998887</v>
      </c>
      <c r="F154" s="26">
        <v>31145620.858735491</v>
      </c>
      <c r="G154" s="26">
        <v>51702297.336879537</v>
      </c>
      <c r="H154" s="26">
        <v>4317055.7081173155</v>
      </c>
      <c r="I154" s="26">
        <v>51119852.840270847</v>
      </c>
      <c r="J154" s="26">
        <f t="shared" si="64"/>
        <v>313825673.25930047</v>
      </c>
      <c r="K154" s="25">
        <v>1954</v>
      </c>
      <c r="L154" s="26">
        <f t="shared" si="66"/>
        <v>304100656.28012604</v>
      </c>
      <c r="N154" s="26">
        <v>1954</v>
      </c>
      <c r="O154" s="26">
        <f t="shared" si="67"/>
        <v>26567147.485879306</v>
      </c>
      <c r="P154" s="26">
        <f t="shared" si="67"/>
        <v>28642937.365280151</v>
      </c>
      <c r="Q154" s="26">
        <f t="shared" si="67"/>
        <v>117283907.52075477</v>
      </c>
      <c r="R154" s="26">
        <f t="shared" si="67"/>
        <v>27277533.89406595</v>
      </c>
      <c r="S154" s="26">
        <f t="shared" si="67"/>
        <v>50293912.228623644</v>
      </c>
      <c r="T154" s="26">
        <f t="shared" si="67"/>
        <v>4232346.4481642665</v>
      </c>
      <c r="U154" s="26">
        <f t="shared" si="67"/>
        <v>49686841.800524883</v>
      </c>
    </row>
    <row r="155" spans="2:21">
      <c r="B155" s="25">
        <v>1955</v>
      </c>
      <c r="C155" s="26">
        <v>23869165.976204481</v>
      </c>
      <c r="D155" s="26">
        <v>25944859.316962253</v>
      </c>
      <c r="E155" s="26">
        <v>100463152.25018068</v>
      </c>
      <c r="F155" s="26">
        <v>32343130.983006451</v>
      </c>
      <c r="G155" s="26">
        <v>45145967.037051931</v>
      </c>
      <c r="H155" s="26">
        <v>3712126.351723406</v>
      </c>
      <c r="I155" s="26">
        <v>44765096.203477167</v>
      </c>
      <c r="J155" s="26">
        <f t="shared" si="64"/>
        <v>276245453.11860639</v>
      </c>
      <c r="K155" s="25">
        <v>1955</v>
      </c>
      <c r="L155" s="26">
        <f t="shared" si="66"/>
        <v>294636231.73743325</v>
      </c>
      <c r="N155" s="26">
        <v>1955</v>
      </c>
      <c r="O155" s="26">
        <f t="shared" si="67"/>
        <v>25551507.92567154</v>
      </c>
      <c r="P155" s="26">
        <f t="shared" si="67"/>
        <v>27699033.629887816</v>
      </c>
      <c r="Q155" s="26">
        <f t="shared" si="67"/>
        <v>109326883.69119146</v>
      </c>
      <c r="R155" s="26">
        <f t="shared" si="67"/>
        <v>31740611.037249804</v>
      </c>
      <c r="S155" s="26">
        <f t="shared" si="67"/>
        <v>48350067.658817865</v>
      </c>
      <c r="T155" s="26">
        <f t="shared" si="67"/>
        <v>4006983.4659609669</v>
      </c>
      <c r="U155" s="26">
        <f t="shared" si="67"/>
        <v>47872198.73525843</v>
      </c>
    </row>
    <row r="156" spans="2:21">
      <c r="B156" s="25">
        <v>1956</v>
      </c>
      <c r="C156" s="26">
        <v>23505270.016972534</v>
      </c>
      <c r="D156" s="26">
        <v>25668569.591426391</v>
      </c>
      <c r="E156" s="26">
        <v>95752065.328371048</v>
      </c>
      <c r="F156" s="26">
        <v>36730745.866962284</v>
      </c>
      <c r="G156" s="26">
        <v>44378219.767190486</v>
      </c>
      <c r="H156" s="26">
        <v>3594616.465170389</v>
      </c>
      <c r="I156" s="26">
        <v>44182933.836576626</v>
      </c>
      <c r="J156" s="26">
        <f t="shared" si="64"/>
        <v>273814376.87266976</v>
      </c>
      <c r="K156" s="25">
        <v>1956</v>
      </c>
      <c r="L156" s="26">
        <f t="shared" si="66"/>
        <v>275028124.23208034</v>
      </c>
      <c r="N156" s="26">
        <v>1956</v>
      </c>
      <c r="O156" s="26">
        <f t="shared" si="67"/>
        <v>23686752.125244576</v>
      </c>
      <c r="P156" s="26">
        <f t="shared" si="67"/>
        <v>25806467.953121379</v>
      </c>
      <c r="Q156" s="26">
        <f t="shared" si="67"/>
        <v>98088753.852739155</v>
      </c>
      <c r="R156" s="26">
        <f t="shared" si="67"/>
        <v>34490437.676516309</v>
      </c>
      <c r="S156" s="26">
        <f t="shared" si="67"/>
        <v>44760996.031208396</v>
      </c>
      <c r="T156" s="26">
        <f t="shared" si="67"/>
        <v>3653056.4134185817</v>
      </c>
      <c r="U156" s="26">
        <f t="shared" si="67"/>
        <v>44473379.973373681</v>
      </c>
    </row>
    <row r="157" spans="2:21">
      <c r="B157" s="25">
        <v>1957</v>
      </c>
      <c r="C157" s="26">
        <v>23662543.62285779</v>
      </c>
      <c r="D157" s="26">
        <v>25945598.95792257</v>
      </c>
      <c r="E157" s="26">
        <v>93240748.971924052</v>
      </c>
      <c r="F157" s="26">
        <v>41721021.932003073</v>
      </c>
      <c r="G157" s="26">
        <v>44555520.237330571</v>
      </c>
      <c r="H157" s="26">
        <v>3556420.2294701398</v>
      </c>
      <c r="I157" s="26">
        <v>44593371.342209563</v>
      </c>
      <c r="J157" s="26">
        <f t="shared" si="64"/>
        <v>277277182.29371774</v>
      </c>
      <c r="K157" s="25">
        <v>1957</v>
      </c>
      <c r="L157" s="26">
        <f t="shared" si="66"/>
        <v>275542153.09935677</v>
      </c>
      <c r="N157" s="26">
        <v>1957</v>
      </c>
      <c r="O157" s="26">
        <f t="shared" si="67"/>
        <v>23583819.418990195</v>
      </c>
      <c r="P157" s="26">
        <f t="shared" si="67"/>
        <v>25806836.455583975</v>
      </c>
      <c r="Q157" s="26">
        <f t="shared" si="67"/>
        <v>94490845.204284772</v>
      </c>
      <c r="R157" s="26">
        <f t="shared" si="67"/>
        <v>39172921.885105155</v>
      </c>
      <c r="S157" s="26">
        <f t="shared" si="67"/>
        <v>44466811.090427689</v>
      </c>
      <c r="T157" s="26">
        <f t="shared" si="67"/>
        <v>3575484.343776952</v>
      </c>
      <c r="U157" s="26">
        <f t="shared" si="67"/>
        <v>44387836.326492146</v>
      </c>
    </row>
    <row r="158" spans="2:21">
      <c r="B158" s="25">
        <v>1958</v>
      </c>
      <c r="C158" s="26">
        <v>20652069.850080382</v>
      </c>
      <c r="D158" s="26">
        <v>22723652.66947395</v>
      </c>
      <c r="E158" s="26">
        <v>78672119.302034542</v>
      </c>
      <c r="F158" s="26">
        <v>40403526.601353101</v>
      </c>
      <c r="G158" s="26">
        <v>38748249.712369993</v>
      </c>
      <c r="H158" s="26">
        <v>3048876.5988187254</v>
      </c>
      <c r="I158" s="26">
        <v>39032075.976338238</v>
      </c>
      <c r="J158" s="26">
        <f t="shared" si="64"/>
        <v>243282528.71046892</v>
      </c>
      <c r="K158" s="25">
        <v>1958</v>
      </c>
      <c r="L158" s="26">
        <f t="shared" si="66"/>
        <v>259909435.73471901</v>
      </c>
      <c r="N158" s="26">
        <v>1958</v>
      </c>
      <c r="O158" s="26">
        <f t="shared" si="67"/>
        <v>22123179.044169348</v>
      </c>
      <c r="P158" s="26">
        <f t="shared" si="67"/>
        <v>24299034.903376497</v>
      </c>
      <c r="Q158" s="26">
        <f t="shared" si="67"/>
        <v>85750270.614349887</v>
      </c>
      <c r="R158" s="26">
        <f t="shared" si="67"/>
        <v>41058751.338955924</v>
      </c>
      <c r="S158" s="26">
        <f t="shared" si="67"/>
        <v>41584324.592675477</v>
      </c>
      <c r="T158" s="26">
        <f t="shared" si="67"/>
        <v>3296138.3010271061</v>
      </c>
      <c r="U158" s="26">
        <f t="shared" si="67"/>
        <v>41751010.853520989</v>
      </c>
    </row>
    <row r="159" spans="2:21">
      <c r="B159" s="25">
        <v>1959</v>
      </c>
      <c r="C159" s="26">
        <v>22216384.601011511</v>
      </c>
      <c r="D159" s="26">
        <v>24515999.24098637</v>
      </c>
      <c r="E159" s="26">
        <v>81770977.097426623</v>
      </c>
      <c r="F159" s="26">
        <v>47591921.633890241</v>
      </c>
      <c r="G159" s="26">
        <v>41497636.233202681</v>
      </c>
      <c r="H159" s="26">
        <v>3219825.2244220064</v>
      </c>
      <c r="I159" s="26">
        <v>42121806.688607998</v>
      </c>
      <c r="J159" s="26">
        <f t="shared" si="64"/>
        <v>262936509.71954742</v>
      </c>
      <c r="K159" s="25">
        <v>1959</v>
      </c>
      <c r="L159" s="26">
        <f t="shared" si="66"/>
        <v>252982290.24389687</v>
      </c>
      <c r="N159" s="26">
        <v>1959</v>
      </c>
      <c r="O159" s="26">
        <f t="shared" si="67"/>
        <v>21424709.931233663</v>
      </c>
      <c r="P159" s="26">
        <f t="shared" si="67"/>
        <v>23608487.527090821</v>
      </c>
      <c r="Q159" s="26">
        <f t="shared" si="67"/>
        <v>80211571.791345954</v>
      </c>
      <c r="R159" s="26">
        <f t="shared" si="67"/>
        <v>43899678.703218885</v>
      </c>
      <c r="S159" s="26">
        <f t="shared" si="67"/>
        <v>40107238.130333118</v>
      </c>
      <c r="T159" s="26">
        <f t="shared" si="67"/>
        <v>3133573.7908550217</v>
      </c>
      <c r="U159" s="26">
        <f t="shared" si="67"/>
        <v>40557328.122731745</v>
      </c>
    </row>
    <row r="160" spans="2:21">
      <c r="B160" s="25">
        <v>1960</v>
      </c>
      <c r="C160" s="26">
        <v>24724209.331356287</v>
      </c>
      <c r="D160" s="26">
        <v>27347183.498347782</v>
      </c>
      <c r="E160" s="26">
        <v>87877383.187417269</v>
      </c>
      <c r="F160" s="26">
        <v>57371895.441092871</v>
      </c>
      <c r="G160" s="26">
        <v>45935314.866378449</v>
      </c>
      <c r="H160" s="26">
        <v>3515764.0723856688</v>
      </c>
      <c r="I160" s="26">
        <v>47038596.180450536</v>
      </c>
      <c r="J160" s="26">
        <f t="shared" si="64"/>
        <v>293812306.57742888</v>
      </c>
      <c r="K160" s="25">
        <v>1960</v>
      </c>
      <c r="L160" s="26">
        <f t="shared" si="66"/>
        <v>278088792.23139304</v>
      </c>
      <c r="N160" s="26">
        <v>1960</v>
      </c>
      <c r="O160" s="26">
        <f t="shared" si="67"/>
        <v>23447949.645572178</v>
      </c>
      <c r="P160" s="26">
        <f t="shared" si="67"/>
        <v>25905812.054438908</v>
      </c>
      <c r="Q160" s="26">
        <f t="shared" si="67"/>
        <v>84787534.649279356</v>
      </c>
      <c r="R160" s="26">
        <f t="shared" si="67"/>
        <v>52329680.949385852</v>
      </c>
      <c r="S160" s="26">
        <f t="shared" si="67"/>
        <v>43678910.501476355</v>
      </c>
      <c r="T160" s="26">
        <f t="shared" si="67"/>
        <v>3365626.4408961567</v>
      </c>
      <c r="U160" s="26">
        <f t="shared" si="67"/>
        <v>44534974.978035294</v>
      </c>
    </row>
    <row r="161" spans="2:21">
      <c r="B161" s="25">
        <v>1961</v>
      </c>
      <c r="C161" s="26">
        <v>28103343.089845043</v>
      </c>
      <c r="D161" s="26">
        <v>31139916.155552469</v>
      </c>
      <c r="E161" s="26">
        <v>96406753.60452795</v>
      </c>
      <c r="F161" s="26">
        <v>70008670.527750164</v>
      </c>
      <c r="G161" s="26">
        <v>51888233.047710612</v>
      </c>
      <c r="H161" s="26">
        <v>3918745.9444769514</v>
      </c>
      <c r="I161" s="26">
        <v>53666987.274453692</v>
      </c>
      <c r="J161" s="26">
        <f t="shared" si="64"/>
        <v>335134610.64431691</v>
      </c>
      <c r="K161" s="25">
        <v>1961</v>
      </c>
      <c r="L161" s="26">
        <f t="shared" si="66"/>
        <v>314020451.96606177</v>
      </c>
      <c r="N161" s="26">
        <v>1961</v>
      </c>
      <c r="O161" s="26">
        <f t="shared" si="67"/>
        <v>26377712.231965002</v>
      </c>
      <c r="P161" s="26">
        <f t="shared" si="67"/>
        <v>29202512.32300584</v>
      </c>
      <c r="Q161" s="26">
        <f t="shared" si="67"/>
        <v>92076235.486839101</v>
      </c>
      <c r="R161" s="26">
        <f t="shared" si="67"/>
        <v>63480793.481021181</v>
      </c>
      <c r="S161" s="26">
        <f t="shared" si="67"/>
        <v>48851338.103719063</v>
      </c>
      <c r="T161" s="26">
        <f t="shared" si="67"/>
        <v>3713611.5981751457</v>
      </c>
      <c r="U161" s="26">
        <f t="shared" si="67"/>
        <v>50279994.637031816</v>
      </c>
    </row>
    <row r="162" spans="2:21">
      <c r="B162" s="25">
        <v>1962</v>
      </c>
      <c r="C162" s="26">
        <v>34632659.650204487</v>
      </c>
      <c r="D162" s="26">
        <v>38421367.106995948</v>
      </c>
      <c r="E162" s="26">
        <v>114604654.40246144</v>
      </c>
      <c r="F162" s="26">
        <v>91916341.079698414</v>
      </c>
      <c r="G162" s="26">
        <v>63488456.283602796</v>
      </c>
      <c r="H162" s="26">
        <v>4732796.1285852892</v>
      </c>
      <c r="I162" s="26">
        <v>66399869.983907834</v>
      </c>
      <c r="J162" s="26">
        <f t="shared" si="64"/>
        <v>414198106.6354562</v>
      </c>
      <c r="K162" s="25">
        <v>1962</v>
      </c>
      <c r="L162" s="26">
        <f t="shared" si="66"/>
        <v>373271850.58242857</v>
      </c>
      <c r="N162" s="26">
        <v>1962</v>
      </c>
      <c r="O162" s="26">
        <f t="shared" si="67"/>
        <v>31254414.757246148</v>
      </c>
      <c r="P162" s="26">
        <f t="shared" si="67"/>
        <v>34653235.167500556</v>
      </c>
      <c r="Q162" s="26">
        <f t="shared" si="67"/>
        <v>105243614.71545143</v>
      </c>
      <c r="R162" s="26">
        <f t="shared" si="67"/>
        <v>80466070.750546589</v>
      </c>
      <c r="S162" s="26">
        <f t="shared" si="67"/>
        <v>57493432.597723849</v>
      </c>
      <c r="T162" s="26">
        <f t="shared" si="67"/>
        <v>4312974.6754274368</v>
      </c>
      <c r="U162" s="26">
        <f t="shared" si="67"/>
        <v>59807699.665498845</v>
      </c>
    </row>
    <row r="163" spans="2:21">
      <c r="B163" s="25">
        <v>1963</v>
      </c>
      <c r="C163" s="26">
        <v>33436856.367776718</v>
      </c>
      <c r="D163" s="26">
        <v>37119418.465545908</v>
      </c>
      <c r="E163" s="26">
        <v>106681255.75497003</v>
      </c>
      <c r="F163" s="26">
        <v>93929736.01312831</v>
      </c>
      <c r="G163" s="26">
        <v>60805457.347324438</v>
      </c>
      <c r="H163" s="26">
        <v>4475574.2287927186</v>
      </c>
      <c r="I163" s="26">
        <v>64379784.92148307</v>
      </c>
      <c r="J163" s="26">
        <f t="shared" si="64"/>
        <v>400830046.0990212</v>
      </c>
      <c r="K163" s="25">
        <v>1963</v>
      </c>
      <c r="L163" s="26">
        <f t="shared" si="66"/>
        <v>407477530.00906867</v>
      </c>
      <c r="N163" s="26">
        <v>1963</v>
      </c>
      <c r="O163" s="26">
        <f t="shared" si="67"/>
        <v>34031256.531692713</v>
      </c>
      <c r="P163" s="26">
        <f t="shared" si="67"/>
        <v>37766652.633312866</v>
      </c>
      <c r="Q163" s="26">
        <f t="shared" si="67"/>
        <v>110595654.48892055</v>
      </c>
      <c r="R163" s="26">
        <f t="shared" si="67"/>
        <v>92919403.023484945</v>
      </c>
      <c r="S163" s="26">
        <f t="shared" si="67"/>
        <v>62137303.114085875</v>
      </c>
      <c r="T163" s="26">
        <f t="shared" si="67"/>
        <v>4602987.4119533552</v>
      </c>
      <c r="U163" s="26">
        <f t="shared" si="67"/>
        <v>65384626.588527799</v>
      </c>
    </row>
    <row r="164" spans="2:21">
      <c r="B164" s="25">
        <v>1964</v>
      </c>
      <c r="C164" s="26">
        <v>47012779.804237723</v>
      </c>
      <c r="D164" s="26">
        <v>52196892.381004721</v>
      </c>
      <c r="E164" s="26">
        <v>144548072.10963392</v>
      </c>
      <c r="F164" s="26">
        <v>138991158.75297606</v>
      </c>
      <c r="G164" s="26">
        <v>84732456.281048015</v>
      </c>
      <c r="H164" s="26">
        <v>6159941.7353706472</v>
      </c>
      <c r="I164" s="26">
        <v>90926135.974895716</v>
      </c>
      <c r="J164" s="26">
        <f t="shared" si="64"/>
        <v>564569401.03916669</v>
      </c>
      <c r="K164" s="25">
        <v>1964</v>
      </c>
      <c r="L164" s="26">
        <f t="shared" si="66"/>
        <v>478035090.93842286</v>
      </c>
      <c r="N164" s="26">
        <v>1964</v>
      </c>
      <c r="O164" s="26">
        <f t="shared" si="67"/>
        <v>39840050.345021605</v>
      </c>
      <c r="P164" s="26">
        <f t="shared" si="67"/>
        <v>44230678.433115415</v>
      </c>
      <c r="Q164" s="26">
        <f t="shared" si="67"/>
        <v>124657578.5047946</v>
      </c>
      <c r="R164" s="26">
        <f t="shared" si="67"/>
        <v>114992706.43680042</v>
      </c>
      <c r="S164" s="26">
        <f t="shared" si="67"/>
        <v>72108548.001492113</v>
      </c>
      <c r="T164" s="26">
        <f t="shared" si="67"/>
        <v>5272997.2155184392</v>
      </c>
      <c r="U164" s="26">
        <f t="shared" si="67"/>
        <v>76890717.659473002</v>
      </c>
    </row>
    <row r="165" spans="2:21">
      <c r="B165" s="25">
        <v>1965</v>
      </c>
      <c r="C165" s="26">
        <v>50526843.266128205</v>
      </c>
      <c r="D165" s="26">
        <v>56075237.257452115</v>
      </c>
      <c r="E165" s="26">
        <v>149640363.23601097</v>
      </c>
      <c r="F165" s="26">
        <v>156423988.70916834</v>
      </c>
      <c r="G165" s="26">
        <v>90173576.91926071</v>
      </c>
      <c r="H165" s="26">
        <v>6476844.6657062871</v>
      </c>
      <c r="I165" s="26">
        <v>98184973.067871168</v>
      </c>
      <c r="J165" s="26">
        <f t="shared" si="64"/>
        <v>607503792.12159789</v>
      </c>
      <c r="K165" s="25">
        <v>1965</v>
      </c>
      <c r="L165" s="26">
        <f t="shared" si="66"/>
        <v>585774380.02085137</v>
      </c>
      <c r="N165" s="26">
        <v>1965</v>
      </c>
      <c r="O165" s="26">
        <f t="shared" si="67"/>
        <v>48748704.012179345</v>
      </c>
      <c r="P165" s="26">
        <f t="shared" si="67"/>
        <v>54112902.950609572</v>
      </c>
      <c r="Q165" s="26">
        <f t="shared" si="67"/>
        <v>147079525.55827865</v>
      </c>
      <c r="R165" s="26">
        <f t="shared" si="67"/>
        <v>147535958.58180147</v>
      </c>
      <c r="S165" s="26">
        <f t="shared" si="67"/>
        <v>87424798.173883051</v>
      </c>
      <c r="T165" s="26">
        <f t="shared" si="67"/>
        <v>6317068.4397450835</v>
      </c>
      <c r="U165" s="26">
        <f t="shared" si="67"/>
        <v>94509099.085958064</v>
      </c>
    </row>
    <row r="166" spans="2:21">
      <c r="B166" s="25">
        <v>1966</v>
      </c>
      <c r="C166" s="26">
        <v>52148250.028970517</v>
      </c>
      <c r="D166" s="26">
        <v>57820147.390403211</v>
      </c>
      <c r="E166" s="26">
        <v>148697355.99283573</v>
      </c>
      <c r="F166" s="26">
        <v>168301032.1745207</v>
      </c>
      <c r="G166" s="26">
        <v>92071283.943704054</v>
      </c>
      <c r="H166" s="26">
        <v>6535851.4988161717</v>
      </c>
      <c r="I166" s="26">
        <v>101837832.77272226</v>
      </c>
      <c r="J166" s="26">
        <f t="shared" si="64"/>
        <v>627413719.80197263</v>
      </c>
      <c r="K166" s="25">
        <v>1966</v>
      </c>
      <c r="L166" s="26">
        <f t="shared" si="66"/>
        <v>617405252.69844031</v>
      </c>
      <c r="N166" s="26">
        <v>1966</v>
      </c>
      <c r="O166" s="26">
        <f t="shared" si="67"/>
        <v>51333278.92195908</v>
      </c>
      <c r="P166" s="26">
        <f t="shared" si="67"/>
        <v>56943236.623972692</v>
      </c>
      <c r="Q166" s="26">
        <f t="shared" si="67"/>
        <v>149168362.82566229</v>
      </c>
      <c r="R166" s="26">
        <f t="shared" si="67"/>
        <v>162290082.74087575</v>
      </c>
      <c r="S166" s="26">
        <f t="shared" si="67"/>
        <v>91119136.880837157</v>
      </c>
      <c r="T166" s="26">
        <f t="shared" si="67"/>
        <v>6506303.487026968</v>
      </c>
      <c r="U166" s="26">
        <f t="shared" si="67"/>
        <v>100000283.71243659</v>
      </c>
    </row>
    <row r="167" spans="2:21">
      <c r="B167" s="25">
        <v>1967</v>
      </c>
      <c r="C167" s="26">
        <v>56509253.913649291</v>
      </c>
      <c r="D167" s="26">
        <v>62563756.937277481</v>
      </c>
      <c r="E167" s="26">
        <v>155073666.03162205</v>
      </c>
      <c r="F167" s="26">
        <v>189359165.48185515</v>
      </c>
      <c r="G167" s="26">
        <v>98612621.672849357</v>
      </c>
      <c r="H167" s="26">
        <v>6920550.4726771275</v>
      </c>
      <c r="I167" s="26">
        <v>110924395.8078327</v>
      </c>
      <c r="J167" s="26">
        <f t="shared" si="64"/>
        <v>679965377.31776321</v>
      </c>
      <c r="K167" s="25">
        <v>1967</v>
      </c>
      <c r="L167" s="26">
        <f t="shared" si="66"/>
        <v>653337334.01292801</v>
      </c>
      <c r="N167" s="26">
        <v>1967</v>
      </c>
      <c r="O167" s="26">
        <f t="shared" si="67"/>
        <v>54299567.714070313</v>
      </c>
      <c r="P167" s="26">
        <f t="shared" si="67"/>
        <v>60160786.375161782</v>
      </c>
      <c r="Q167" s="26">
        <f t="shared" si="67"/>
        <v>151863201.3859798</v>
      </c>
      <c r="R167" s="26">
        <f t="shared" si="67"/>
        <v>178623265.79935312</v>
      </c>
      <c r="S167" s="26">
        <f t="shared" si="67"/>
        <v>95304541.387090474</v>
      </c>
      <c r="T167" s="26">
        <f t="shared" si="67"/>
        <v>6726367.5886584893</v>
      </c>
      <c r="U167" s="26">
        <f t="shared" si="67"/>
        <v>106316405.26013304</v>
      </c>
    </row>
    <row r="168" spans="2:21">
      <c r="B168" s="25">
        <v>1968</v>
      </c>
      <c r="C168" s="26">
        <v>55983830.144853406</v>
      </c>
      <c r="D168" s="26">
        <v>61859437.619863115</v>
      </c>
      <c r="E168" s="26">
        <v>147797375.5558742</v>
      </c>
      <c r="F168" s="26">
        <v>194074455.74750248</v>
      </c>
      <c r="G168" s="26">
        <v>96472100.184764162</v>
      </c>
      <c r="H168" s="26">
        <v>6695402.1060802108</v>
      </c>
      <c r="I168" s="26">
        <v>110482803.83313724</v>
      </c>
      <c r="J168" s="26">
        <f t="shared" si="64"/>
        <v>673367373.19207478</v>
      </c>
      <c r="K168" s="25">
        <v>1968</v>
      </c>
      <c r="L168" s="26">
        <f t="shared" si="66"/>
        <v>676661013.93061292</v>
      </c>
      <c r="N168" s="26">
        <v>1968</v>
      </c>
      <c r="O168" s="26">
        <f t="shared" si="67"/>
        <v>56246133.008937344</v>
      </c>
      <c r="P168" s="26">
        <f t="shared" si="67"/>
        <v>62210932.785720013</v>
      </c>
      <c r="Q168" s="26">
        <f t="shared" si="67"/>
        <v>151406381.5743646</v>
      </c>
      <c r="R168" s="26">
        <f t="shared" si="67"/>
        <v>191707145.81316176</v>
      </c>
      <c r="S168" s="26">
        <f t="shared" si="67"/>
        <v>97538446.407883316</v>
      </c>
      <c r="T168" s="26">
        <f t="shared" si="67"/>
        <v>6807355.7490806198</v>
      </c>
      <c r="U168" s="26">
        <f t="shared" si="67"/>
        <v>110703453.02927253</v>
      </c>
    </row>
    <row r="169" spans="2:21">
      <c r="B169" s="25">
        <v>1969</v>
      </c>
      <c r="C169" s="26">
        <v>52423766.492390767</v>
      </c>
      <c r="D169" s="26">
        <v>57781797.780006304</v>
      </c>
      <c r="E169" s="26">
        <v>133095259.7951979</v>
      </c>
      <c r="F169" s="26">
        <v>187383736.06161094</v>
      </c>
      <c r="G169" s="26">
        <v>89122488.696073294</v>
      </c>
      <c r="H169" s="26">
        <v>6118800.244720676</v>
      </c>
      <c r="I169" s="26">
        <v>104031835.62113857</v>
      </c>
      <c r="J169" s="26">
        <f t="shared" si="64"/>
        <v>629959653.69113851</v>
      </c>
      <c r="K169" s="25">
        <v>1969</v>
      </c>
      <c r="L169" s="26">
        <f t="shared" si="66"/>
        <v>651422490.81903589</v>
      </c>
      <c r="N169" s="26">
        <v>1969</v>
      </c>
      <c r="O169" s="26">
        <f t="shared" si="67"/>
        <v>54184307.525666714</v>
      </c>
      <c r="P169" s="26">
        <f t="shared" si="67"/>
        <v>59797448.012437806</v>
      </c>
      <c r="Q169" s="26">
        <f t="shared" si="67"/>
        <v>140317970.68644902</v>
      </c>
      <c r="R169" s="26">
        <f t="shared" si="67"/>
        <v>190709535.26241899</v>
      </c>
      <c r="S169" s="26">
        <f t="shared" si="67"/>
        <v>92748766.268643096</v>
      </c>
      <c r="T169" s="26">
        <f t="shared" si="67"/>
        <v>6402774.6034908351</v>
      </c>
      <c r="U169" s="26">
        <f t="shared" si="67"/>
        <v>107224979.25254221</v>
      </c>
    </row>
    <row r="170" spans="2:21">
      <c r="B170" s="25">
        <v>1970</v>
      </c>
      <c r="C170" s="26">
        <v>48575450.508018397</v>
      </c>
      <c r="D170" s="26">
        <v>53380363.547308914</v>
      </c>
      <c r="E170" s="26">
        <v>118560898.77214365</v>
      </c>
      <c r="F170" s="26">
        <v>178482699.21855983</v>
      </c>
      <c r="G170" s="26">
        <v>81392634.218442321</v>
      </c>
      <c r="H170" s="26">
        <v>5529760.4034759607</v>
      </c>
      <c r="I170" s="26">
        <v>96947601.198228434</v>
      </c>
      <c r="J170" s="26">
        <f t="shared" si="64"/>
        <v>582871377.86617744</v>
      </c>
      <c r="K170" s="25">
        <v>1970</v>
      </c>
      <c r="L170" s="26">
        <f t="shared" si="66"/>
        <v>606110692.09787393</v>
      </c>
      <c r="N170" s="26">
        <v>1970</v>
      </c>
      <c r="O170" s="26">
        <f t="shared" si="67"/>
        <v>50475160.664262608</v>
      </c>
      <c r="P170" s="26">
        <f t="shared" si="67"/>
        <v>55552022.920843996</v>
      </c>
      <c r="Q170" s="26">
        <f t="shared" si="67"/>
        <v>125688049.67265679</v>
      </c>
      <c r="R170" s="26">
        <f t="shared" si="67"/>
        <v>182897120.23852143</v>
      </c>
      <c r="S170" s="26">
        <f t="shared" si="67"/>
        <v>85199127.315416411</v>
      </c>
      <c r="T170" s="26">
        <f t="shared" si="67"/>
        <v>5819312.5451593921</v>
      </c>
      <c r="U170" s="26">
        <f t="shared" si="67"/>
        <v>100448086.44236034</v>
      </c>
    </row>
    <row r="171" spans="2:21">
      <c r="B171" s="25">
        <v>1971</v>
      </c>
      <c r="C171" s="26">
        <v>49065367.294418253</v>
      </c>
      <c r="D171" s="26">
        <v>53731260.261626251</v>
      </c>
      <c r="E171" s="26">
        <v>115097783.15287772</v>
      </c>
      <c r="F171" s="26">
        <v>184803237.57280782</v>
      </c>
      <c r="G171" s="26">
        <v>80953671.365528524</v>
      </c>
      <c r="H171" s="26">
        <v>5444268.4949289784</v>
      </c>
      <c r="I171" s="26">
        <v>98502790.742219418</v>
      </c>
      <c r="J171" s="26">
        <f t="shared" si="64"/>
        <v>587600349.88440692</v>
      </c>
      <c r="K171" s="25">
        <v>1971</v>
      </c>
      <c r="L171" s="26">
        <f t="shared" si="66"/>
        <v>585232679.50760889</v>
      </c>
      <c r="N171" s="26">
        <v>1971</v>
      </c>
      <c r="O171" s="26">
        <f t="shared" si="67"/>
        <v>48819999.202223152</v>
      </c>
      <c r="P171" s="26">
        <f t="shared" si="67"/>
        <v>53555620.314842597</v>
      </c>
      <c r="Q171" s="26">
        <f t="shared" si="67"/>
        <v>116820785.83963436</v>
      </c>
      <c r="R171" s="26">
        <f t="shared" si="67"/>
        <v>181624639.20177394</v>
      </c>
      <c r="S171" s="26">
        <f t="shared" si="67"/>
        <v>81172954.975374475</v>
      </c>
      <c r="T171" s="26">
        <f t="shared" si="67"/>
        <v>5486903.4449280063</v>
      </c>
      <c r="U171" s="26">
        <f t="shared" si="67"/>
        <v>97723133.507109269</v>
      </c>
    </row>
    <row r="172" spans="2:21">
      <c r="B172" s="25">
        <v>1972</v>
      </c>
      <c r="C172" s="26">
        <v>49742325.599042952</v>
      </c>
      <c r="D172" s="26">
        <v>54256751.473164298</v>
      </c>
      <c r="E172" s="26">
        <v>112119419.10661784</v>
      </c>
      <c r="F172" s="26">
        <v>191550570.3054339</v>
      </c>
      <c r="G172" s="26">
        <v>80734467.325984925</v>
      </c>
      <c r="H172" s="26">
        <v>5376318.8418783527</v>
      </c>
      <c r="I172" s="26">
        <v>100465908.84847568</v>
      </c>
      <c r="J172" s="26">
        <f t="shared" si="64"/>
        <v>594247733.50059795</v>
      </c>
      <c r="K172" s="25">
        <v>1972</v>
      </c>
      <c r="L172" s="26">
        <f t="shared" si="66"/>
        <v>590917810.1976105</v>
      </c>
      <c r="N172" s="26">
        <v>1972</v>
      </c>
      <c r="O172" s="26">
        <f t="shared" si="67"/>
        <v>49403073.432897426</v>
      </c>
      <c r="P172" s="26">
        <f t="shared" si="67"/>
        <v>53993579.673862323</v>
      </c>
      <c r="Q172" s="26">
        <f t="shared" si="67"/>
        <v>113602094.09684181</v>
      </c>
      <c r="R172" s="26">
        <f t="shared" si="67"/>
        <v>188156740.99632594</v>
      </c>
      <c r="S172" s="26">
        <f t="shared" si="67"/>
        <v>80844019.815835223</v>
      </c>
      <c r="T172" s="26">
        <f t="shared" si="67"/>
        <v>5410222.5508238738</v>
      </c>
      <c r="U172" s="26">
        <f t="shared" si="67"/>
        <v>99481121.538208738</v>
      </c>
    </row>
    <row r="173" spans="2:21">
      <c r="B173" s="25">
        <v>1973</v>
      </c>
      <c r="C173" s="26">
        <v>50137022.526080474</v>
      </c>
      <c r="D173" s="26">
        <v>54444426.710747741</v>
      </c>
      <c r="E173" s="26">
        <v>108565564.4576091</v>
      </c>
      <c r="F173" s="26">
        <v>196916804.98195207</v>
      </c>
      <c r="G173" s="26">
        <v>79971342.645191535</v>
      </c>
      <c r="H173" s="26">
        <v>5275053.9277686458</v>
      </c>
      <c r="I173" s="26">
        <v>101889889.42504679</v>
      </c>
      <c r="J173" s="26">
        <f t="shared" si="64"/>
        <v>597202077.6743964</v>
      </c>
      <c r="K173" s="25">
        <v>1973</v>
      </c>
      <c r="L173" s="26">
        <f t="shared" si="66"/>
        <v>595723684.64313817</v>
      </c>
      <c r="N173" s="26">
        <v>1973</v>
      </c>
      <c r="O173" s="26">
        <f t="shared" si="67"/>
        <v>49939414.105057061</v>
      </c>
      <c r="P173" s="26">
        <f t="shared" si="67"/>
        <v>54350535.087583624</v>
      </c>
      <c r="Q173" s="26">
        <f t="shared" si="67"/>
        <v>110332952.72769934</v>
      </c>
      <c r="R173" s="26">
        <f t="shared" si="67"/>
        <v>194221332.27747065</v>
      </c>
      <c r="S173" s="26">
        <f t="shared" si="67"/>
        <v>80352301.02196002</v>
      </c>
      <c r="T173" s="26">
        <f t="shared" si="67"/>
        <v>5325525.9230336007</v>
      </c>
      <c r="U173" s="26">
        <f t="shared" si="67"/>
        <v>101176229.01949795</v>
      </c>
    </row>
    <row r="174" spans="2:21">
      <c r="B174" s="25">
        <v>1974</v>
      </c>
      <c r="C174" s="26">
        <v>43005496.275921389</v>
      </c>
      <c r="D174" s="26">
        <v>46470837.605530031</v>
      </c>
      <c r="E174" s="26">
        <v>89448796.148867279</v>
      </c>
      <c r="F174" s="26">
        <v>171880198.14785972</v>
      </c>
      <c r="G174" s="26">
        <v>67345231.59688054</v>
      </c>
      <c r="H174" s="26">
        <v>4401613.6678343173</v>
      </c>
      <c r="I174" s="26">
        <v>87949246.729755133</v>
      </c>
      <c r="J174" s="26">
        <f t="shared" si="64"/>
        <v>510503394.17264843</v>
      </c>
      <c r="K174" s="25">
        <v>1974</v>
      </c>
      <c r="L174" s="26">
        <f t="shared" si="66"/>
        <v>552719916.67484343</v>
      </c>
      <c r="N174" s="26">
        <v>1974</v>
      </c>
      <c r="O174" s="26">
        <f t="shared" si="67"/>
        <v>46480111.593493767</v>
      </c>
      <c r="P174" s="26">
        <f t="shared" si="67"/>
        <v>50352454.287371576</v>
      </c>
      <c r="Q174" s="26">
        <f t="shared" si="67"/>
        <v>98698815.799466282</v>
      </c>
      <c r="R174" s="26">
        <f t="shared" si="67"/>
        <v>184114874.93314368</v>
      </c>
      <c r="S174" s="26">
        <f t="shared" si="67"/>
        <v>73477574.067997023</v>
      </c>
      <c r="T174" s="26">
        <f t="shared" si="67"/>
        <v>4825165.3098304998</v>
      </c>
      <c r="U174" s="26">
        <f t="shared" si="67"/>
        <v>94748702.557158992</v>
      </c>
    </row>
    <row r="175" spans="2:21">
      <c r="B175" s="25">
        <v>1975</v>
      </c>
      <c r="C175" s="26">
        <v>64866354.599855356</v>
      </c>
      <c r="D175" s="26">
        <v>69716425.718102172</v>
      </c>
      <c r="E175" s="26">
        <v>129583399.35864496</v>
      </c>
      <c r="F175" s="26">
        <v>263249948.4736194</v>
      </c>
      <c r="G175" s="26">
        <v>99624266.055448338</v>
      </c>
      <c r="H175" s="26">
        <v>6454044.7405804591</v>
      </c>
      <c r="I175" s="26">
        <v>133510042.89050463</v>
      </c>
      <c r="J175" s="26">
        <f t="shared" si="64"/>
        <v>767006456.83675528</v>
      </c>
      <c r="K175" s="25">
        <v>1975</v>
      </c>
      <c r="L175" s="26">
        <f t="shared" si="66"/>
        <v>630077044.52649808</v>
      </c>
      <c r="N175" s="26">
        <v>1975</v>
      </c>
      <c r="O175" s="26">
        <f t="shared" si="67"/>
        <v>53189288.483831659</v>
      </c>
      <c r="P175" s="26">
        <f t="shared" si="67"/>
        <v>57310055.552175552</v>
      </c>
      <c r="Q175" s="26">
        <f t="shared" si="67"/>
        <v>108279241.69716239</v>
      </c>
      <c r="R175" s="26">
        <f t="shared" si="67"/>
        <v>214328904.88538986</v>
      </c>
      <c r="S175" s="26">
        <f t="shared" si="67"/>
        <v>82434129.082762897</v>
      </c>
      <c r="T175" s="26">
        <f t="shared" si="67"/>
        <v>5362526.8973190766</v>
      </c>
      <c r="U175" s="26">
        <f t="shared" si="67"/>
        <v>109149407.90252662</v>
      </c>
    </row>
    <row r="176" spans="2:21">
      <c r="B176" s="25">
        <v>1976</v>
      </c>
      <c r="C176" s="26">
        <v>59147487.858530216</v>
      </c>
      <c r="D176" s="26">
        <v>63199174.357596181</v>
      </c>
      <c r="E176" s="26">
        <v>113483863.73180011</v>
      </c>
      <c r="F176" s="26">
        <v>243249985.95696357</v>
      </c>
      <c r="G176" s="26">
        <v>89000212.575048193</v>
      </c>
      <c r="H176" s="26">
        <v>5717057.4326518159</v>
      </c>
      <c r="I176" s="26">
        <v>122535739.63029055</v>
      </c>
      <c r="J176" s="26">
        <f t="shared" si="64"/>
        <v>696335497.54288054</v>
      </c>
      <c r="K176" s="25">
        <v>1976</v>
      </c>
      <c r="L176" s="26">
        <f t="shared" si="66"/>
        <v>731101789.81745541</v>
      </c>
      <c r="N176" s="26">
        <v>1976</v>
      </c>
      <c r="O176" s="26">
        <f t="shared" si="67"/>
        <v>61962942.261986218</v>
      </c>
      <c r="P176" s="26">
        <f t="shared" si="67"/>
        <v>66404505.777784593</v>
      </c>
      <c r="Q176" s="26">
        <f t="shared" si="67"/>
        <v>121355697.96226931</v>
      </c>
      <c r="R176" s="26">
        <f t="shared" si="67"/>
        <v>253118290.67642015</v>
      </c>
      <c r="S176" s="26">
        <f t="shared" si="67"/>
        <v>94212423.571260408</v>
      </c>
      <c r="T176" s="26">
        <f t="shared" si="67"/>
        <v>6078106.0969285956</v>
      </c>
      <c r="U176" s="26">
        <f t="shared" si="67"/>
        <v>127944458.42034756</v>
      </c>
    </row>
    <row r="177" spans="2:21">
      <c r="B177" s="25">
        <v>1977</v>
      </c>
      <c r="C177" s="26">
        <v>57606583.001203217</v>
      </c>
      <c r="D177" s="26">
        <v>61165991.490343697</v>
      </c>
      <c r="E177" s="26">
        <v>106158510.78064483</v>
      </c>
      <c r="F177" s="26">
        <v>239619766.80035827</v>
      </c>
      <c r="G177" s="26">
        <v>84834363.863194406</v>
      </c>
      <c r="H177" s="26">
        <v>5405367.3062118078</v>
      </c>
      <c r="I177" s="26">
        <v>120135548.45965905</v>
      </c>
      <c r="J177" s="26">
        <f t="shared" si="64"/>
        <v>674928108.70161545</v>
      </c>
      <c r="K177" s="25">
        <v>1977</v>
      </c>
      <c r="L177" s="26">
        <f t="shared" si="66"/>
        <v>685576099.50179505</v>
      </c>
      <c r="N177" s="26">
        <v>1977</v>
      </c>
      <c r="O177" s="26">
        <f t="shared" si="67"/>
        <v>58373645.829172567</v>
      </c>
      <c r="P177" s="26">
        <f t="shared" si="67"/>
        <v>62177042.616909005</v>
      </c>
      <c r="Q177" s="26">
        <f t="shared" si="67"/>
        <v>109780456.86295381</v>
      </c>
      <c r="R177" s="26">
        <f t="shared" si="67"/>
        <v>241430327.64002222</v>
      </c>
      <c r="S177" s="26">
        <f t="shared" si="67"/>
        <v>86900646.9632276</v>
      </c>
      <c r="T177" s="26">
        <f t="shared" si="67"/>
        <v>5559756.2857274972</v>
      </c>
      <c r="U177" s="26">
        <f t="shared" si="67"/>
        <v>121331687.34289691</v>
      </c>
    </row>
    <row r="178" spans="2:21">
      <c r="B178" s="25">
        <v>1978</v>
      </c>
      <c r="C178" s="26">
        <v>52030546.453461654</v>
      </c>
      <c r="D178" s="26">
        <v>54873835.574729249</v>
      </c>
      <c r="E178" s="26">
        <v>92102943.717592224</v>
      </c>
      <c r="F178" s="26">
        <v>218499013.15008339</v>
      </c>
      <c r="G178" s="26">
        <v>74907822.317170098</v>
      </c>
      <c r="H178" s="26">
        <v>4736032.4574453682</v>
      </c>
      <c r="I178" s="26">
        <v>109236294.38172397</v>
      </c>
      <c r="J178" s="26">
        <f t="shared" si="64"/>
        <v>606388466.05220592</v>
      </c>
      <c r="K178" s="25">
        <v>1978</v>
      </c>
      <c r="L178" s="26">
        <f t="shared" si="66"/>
        <v>640046771.5156821</v>
      </c>
      <c r="N178" s="26">
        <v>1978</v>
      </c>
      <c r="O178" s="26">
        <f t="shared" si="67"/>
        <v>54771266.791988112</v>
      </c>
      <c r="P178" s="26">
        <f t="shared" si="67"/>
        <v>57963004.456331372</v>
      </c>
      <c r="Q178" s="26">
        <f t="shared" si="67"/>
        <v>98964427.950377226</v>
      </c>
      <c r="R178" s="26">
        <f t="shared" si="67"/>
        <v>228897008.74036241</v>
      </c>
      <c r="S178" s="26">
        <f t="shared" si="67"/>
        <v>79768179.450231209</v>
      </c>
      <c r="T178" s="26">
        <f t="shared" si="67"/>
        <v>5063328.5992265856</v>
      </c>
      <c r="U178" s="26">
        <f t="shared" si="67"/>
        <v>114599551.22035553</v>
      </c>
    </row>
    <row r="179" spans="2:21">
      <c r="B179" s="25">
        <v>1979</v>
      </c>
      <c r="C179" s="26">
        <v>47690629.568202101</v>
      </c>
      <c r="D179" s="26">
        <v>49936499.523566447</v>
      </c>
      <c r="E179" s="26">
        <v>81107488.733949259</v>
      </c>
      <c r="F179" s="26">
        <v>201839884.78670433</v>
      </c>
      <c r="G179" s="26">
        <v>67047408.132007897</v>
      </c>
      <c r="H179" s="26">
        <v>4207959.3068973906</v>
      </c>
      <c r="I179" s="26">
        <v>100805075.04908326</v>
      </c>
      <c r="J179" s="26">
        <f t="shared" si="64"/>
        <v>552636924.1004107</v>
      </c>
      <c r="K179" s="25">
        <v>1979</v>
      </c>
      <c r="L179" s="26">
        <f t="shared" si="66"/>
        <v>579096988.44785404</v>
      </c>
      <c r="N179" s="26">
        <v>1979</v>
      </c>
      <c r="O179" s="26">
        <f t="shared" si="67"/>
        <v>49829092.859688841</v>
      </c>
      <c r="P179" s="26">
        <f t="shared" si="67"/>
        <v>52366380.455674618</v>
      </c>
      <c r="Q179" s="26">
        <f t="shared" si="67"/>
        <v>86488758.436271712</v>
      </c>
      <c r="R179" s="26">
        <f t="shared" si="67"/>
        <v>210059362.04364389</v>
      </c>
      <c r="S179" s="26">
        <f t="shared" si="67"/>
        <v>70905014.036124617</v>
      </c>
      <c r="T179" s="26">
        <f t="shared" si="67"/>
        <v>4466794.6073503019</v>
      </c>
      <c r="U179" s="26">
        <f t="shared" si="67"/>
        <v>104964254.53924577</v>
      </c>
    </row>
    <row r="180" spans="2:21">
      <c r="B180" s="25">
        <v>1980</v>
      </c>
      <c r="C180" s="26">
        <v>45640513.324925564</v>
      </c>
      <c r="D180" s="26">
        <v>47426991.329887398</v>
      </c>
      <c r="E180" s="26">
        <v>74594473.843466565</v>
      </c>
      <c r="F180" s="26">
        <v>194348535.00304782</v>
      </c>
      <c r="G180" s="26">
        <v>62585838.748128086</v>
      </c>
      <c r="H180" s="26">
        <v>3900696.6681568604</v>
      </c>
      <c r="I180" s="26">
        <v>97133223.038588762</v>
      </c>
      <c r="J180" s="26">
        <f t="shared" si="64"/>
        <v>525632251.95620108</v>
      </c>
      <c r="K180" s="25">
        <v>1980</v>
      </c>
      <c r="L180" s="26">
        <f t="shared" si="66"/>
        <v>539021849.58464217</v>
      </c>
      <c r="N180" s="26">
        <v>1980</v>
      </c>
      <c r="O180" s="26">
        <f t="shared" si="67"/>
        <v>46658064.989075162</v>
      </c>
      <c r="P180" s="26">
        <f t="shared" si="67"/>
        <v>48670963.241046607</v>
      </c>
      <c r="Q180" s="26">
        <f t="shared" si="67"/>
        <v>77805553.501226544</v>
      </c>
      <c r="R180" s="26">
        <f t="shared" si="67"/>
        <v>198070599.21267545</v>
      </c>
      <c r="S180" s="26">
        <f t="shared" si="67"/>
        <v>64791023.149281792</v>
      </c>
      <c r="T180" s="26">
        <f t="shared" si="67"/>
        <v>4052386.7182873785</v>
      </c>
      <c r="U180" s="26">
        <f t="shared" si="67"/>
        <v>98957795.56081295</v>
      </c>
    </row>
    <row r="181" spans="2:21">
      <c r="B181" s="25">
        <v>1981</v>
      </c>
      <c r="C181" s="26">
        <v>40597697.393884331</v>
      </c>
      <c r="D181" s="26">
        <v>41848621.034226656</v>
      </c>
      <c r="E181" s="26">
        <v>63787946.047406755</v>
      </c>
      <c r="F181" s="26">
        <v>173656518.24301571</v>
      </c>
      <c r="G181" s="26">
        <v>54235512.638975359</v>
      </c>
      <c r="H181" s="26">
        <v>3358214.8132940466</v>
      </c>
      <c r="I181" s="26">
        <v>86998043.015676022</v>
      </c>
      <c r="J181" s="26">
        <f t="shared" si="64"/>
        <v>464484534.18647891</v>
      </c>
      <c r="K181" s="25">
        <v>1981</v>
      </c>
      <c r="L181" s="26">
        <f t="shared" si="66"/>
        <v>494428357.30608207</v>
      </c>
      <c r="N181" s="26">
        <v>1981</v>
      </c>
      <c r="O181" s="26">
        <f t="shared" si="67"/>
        <v>43069913.665369146</v>
      </c>
      <c r="P181" s="26">
        <f t="shared" si="67"/>
        <v>44579651.665162906</v>
      </c>
      <c r="Q181" s="26">
        <f t="shared" si="67"/>
        <v>69050330.340694323</v>
      </c>
      <c r="R181" s="26">
        <f t="shared" si="67"/>
        <v>183808452.69028482</v>
      </c>
      <c r="S181" s="26">
        <f t="shared" si="67"/>
        <v>58311060.335631944</v>
      </c>
      <c r="T181" s="26">
        <f t="shared" si="67"/>
        <v>3622688.7448384739</v>
      </c>
      <c r="U181" s="26">
        <f t="shared" si="67"/>
        <v>91972578.942312524</v>
      </c>
    </row>
    <row r="182" spans="2:21">
      <c r="B182" s="25">
        <v>1982</v>
      </c>
      <c r="C182" s="26">
        <v>35204000.889097065</v>
      </c>
      <c r="D182" s="26">
        <v>35982710.651039459</v>
      </c>
      <c r="E182" s="26">
        <v>53198917.52565524</v>
      </c>
      <c r="F182" s="26">
        <v>151031567.75871378</v>
      </c>
      <c r="G182" s="26">
        <v>45760751.095977336</v>
      </c>
      <c r="H182" s="26">
        <v>2816223.670162919</v>
      </c>
      <c r="I182" s="26">
        <v>75964314.25879699</v>
      </c>
      <c r="J182" s="26">
        <f t="shared" si="64"/>
        <v>399960467.84944278</v>
      </c>
      <c r="K182" s="25">
        <v>1982</v>
      </c>
      <c r="L182" s="26">
        <f t="shared" si="66"/>
        <v>431418602.01703191</v>
      </c>
      <c r="N182" s="26">
        <v>1982</v>
      </c>
      <c r="O182" s="26">
        <f t="shared" si="67"/>
        <v>37836797.486889772</v>
      </c>
      <c r="P182" s="26">
        <f t="shared" si="67"/>
        <v>38841871.268358156</v>
      </c>
      <c r="Q182" s="26">
        <f t="shared" si="67"/>
        <v>58333337.521848895</v>
      </c>
      <c r="R182" s="26">
        <f t="shared" si="67"/>
        <v>162080942.86268929</v>
      </c>
      <c r="S182" s="26">
        <f t="shared" si="67"/>
        <v>49878194.604276069</v>
      </c>
      <c r="T182" s="26">
        <f t="shared" si="67"/>
        <v>3079273.5680951346</v>
      </c>
      <c r="U182" s="26">
        <f t="shared" si="67"/>
        <v>81356515.536795661</v>
      </c>
    </row>
    <row r="183" spans="2:21">
      <c r="B183" s="25">
        <v>1983</v>
      </c>
      <c r="C183" s="26">
        <v>35667496.250257388</v>
      </c>
      <c r="D183" s="26">
        <v>36134051.724957727</v>
      </c>
      <c r="E183" s="26">
        <v>51867010.666821711</v>
      </c>
      <c r="F183" s="26">
        <v>153244020.0596911</v>
      </c>
      <c r="G183" s="26">
        <v>45054085.41970633</v>
      </c>
      <c r="H183" s="26">
        <v>2757134.3302794979</v>
      </c>
      <c r="I183" s="26">
        <v>77502277.565707073</v>
      </c>
      <c r="J183" s="26">
        <f t="shared" si="64"/>
        <v>402228059.01742083</v>
      </c>
      <c r="K183" s="25">
        <v>1983</v>
      </c>
      <c r="L183" s="26">
        <f t="shared" si="66"/>
        <v>401093195.11007494</v>
      </c>
      <c r="N183" s="26">
        <v>1983</v>
      </c>
      <c r="O183" s="26">
        <f t="shared" si="67"/>
        <v>35435243.358580321</v>
      </c>
      <c r="P183" s="26">
        <f t="shared" si="67"/>
        <v>36058328.255001947</v>
      </c>
      <c r="Q183" s="26">
        <f t="shared" si="67"/>
        <v>52530149.907815069</v>
      </c>
      <c r="R183" s="26">
        <f t="shared" si="67"/>
        <v>152135112.66978821</v>
      </c>
      <c r="S183" s="26">
        <f t="shared" si="67"/>
        <v>45406501.769486055</v>
      </c>
      <c r="T183" s="26">
        <f t="shared" si="67"/>
        <v>2786574.5851702457</v>
      </c>
      <c r="U183" s="26">
        <f t="shared" si="67"/>
        <v>76730727.063827932</v>
      </c>
    </row>
    <row r="184" spans="2:21">
      <c r="B184" s="25">
        <v>1984</v>
      </c>
      <c r="C184" s="26">
        <v>42968371.241456792</v>
      </c>
      <c r="D184" s="26">
        <v>43127850.152674668</v>
      </c>
      <c r="E184" s="26">
        <v>60166312.979520209</v>
      </c>
      <c r="F184" s="26">
        <v>184613601.18203509</v>
      </c>
      <c r="G184" s="26">
        <v>52673212.884303339</v>
      </c>
      <c r="H184" s="26">
        <v>3206822.909286302</v>
      </c>
      <c r="I184" s="26">
        <v>94021218.694435507</v>
      </c>
      <c r="J184" s="26">
        <f t="shared" si="64"/>
        <v>480779374.0437119</v>
      </c>
      <c r="K184" s="25">
        <v>1984</v>
      </c>
      <c r="L184" s="26">
        <f t="shared" si="66"/>
        <v>440336609.58799511</v>
      </c>
      <c r="N184" s="26">
        <v>1984</v>
      </c>
      <c r="O184" s="26">
        <f t="shared" si="67"/>
        <v>39204699.036434762</v>
      </c>
      <c r="P184" s="26">
        <f t="shared" si="67"/>
        <v>39527885.059720993</v>
      </c>
      <c r="Q184" s="26">
        <f t="shared" si="67"/>
        <v>55914044.282269031</v>
      </c>
      <c r="R184" s="26">
        <f t="shared" si="67"/>
        <v>168442253.04074198</v>
      </c>
      <c r="S184" s="26">
        <f t="shared" si="67"/>
        <v>48764486.314492576</v>
      </c>
      <c r="T184" s="26">
        <f t="shared" si="67"/>
        <v>2976318.8621009164</v>
      </c>
      <c r="U184" s="26">
        <f t="shared" si="67"/>
        <v>85495940.395518392</v>
      </c>
    </row>
    <row r="185" spans="2:21">
      <c r="B185" s="25">
        <v>1985</v>
      </c>
      <c r="C185" s="26">
        <v>40157124.608235389</v>
      </c>
      <c r="D185" s="26">
        <v>39917345.78168086</v>
      </c>
      <c r="E185" s="26">
        <v>54184715.109117515</v>
      </c>
      <c r="F185" s="26">
        <v>172292790.75826776</v>
      </c>
      <c r="G185" s="26">
        <v>47706369.820096284</v>
      </c>
      <c r="H185" s="26">
        <v>2890995.5532099581</v>
      </c>
      <c r="I185" s="26">
        <v>88487511.293307021</v>
      </c>
      <c r="J185" s="26">
        <f t="shared" si="64"/>
        <v>445638837.92391479</v>
      </c>
      <c r="K185" s="25">
        <v>1985</v>
      </c>
      <c r="L185" s="26">
        <f t="shared" si="66"/>
        <v>462986864.48557407</v>
      </c>
      <c r="N185" s="26">
        <v>1985</v>
      </c>
      <c r="O185" s="26">
        <f t="shared" si="67"/>
        <v>41546897.353699982</v>
      </c>
      <c r="P185" s="26">
        <f t="shared" si="67"/>
        <v>41501903.513911732</v>
      </c>
      <c r="Q185" s="26">
        <f t="shared" si="67"/>
        <v>57123327.284836553</v>
      </c>
      <c r="R185" s="26">
        <f t="shared" si="67"/>
        <v>178382285.38773277</v>
      </c>
      <c r="S185" s="26">
        <f t="shared" si="67"/>
        <v>50148804.170521714</v>
      </c>
      <c r="T185" s="26">
        <f t="shared" si="67"/>
        <v>3046180.9775848198</v>
      </c>
      <c r="U185" s="26">
        <f t="shared" si="67"/>
        <v>91226394.25130789</v>
      </c>
    </row>
    <row r="186" spans="2:21">
      <c r="B186" s="25">
        <v>1986</v>
      </c>
      <c r="C186" s="26">
        <v>42647595.912966579</v>
      </c>
      <c r="D186" s="26">
        <v>41967342.330602333</v>
      </c>
      <c r="E186" s="26">
        <v>55499550.638662606</v>
      </c>
      <c r="F186" s="26">
        <v>182469159.33382338</v>
      </c>
      <c r="G186" s="26">
        <v>49028216.562027097</v>
      </c>
      <c r="H186" s="26">
        <v>2958980.6597389379</v>
      </c>
      <c r="I186" s="26">
        <v>94636805.928489015</v>
      </c>
      <c r="J186" s="26">
        <f t="shared" si="64"/>
        <v>469209637.36631</v>
      </c>
      <c r="K186" s="25">
        <v>1986</v>
      </c>
      <c r="L186" s="26">
        <f t="shared" si="66"/>
        <v>457323003.94649416</v>
      </c>
      <c r="N186" s="26">
        <v>1986</v>
      </c>
      <c r="O186" s="26">
        <f t="shared" si="67"/>
        <v>41389873.162093498</v>
      </c>
      <c r="P186" s="26">
        <f t="shared" si="67"/>
        <v>40933788.959608339</v>
      </c>
      <c r="Q186" s="26">
        <f t="shared" si="67"/>
        <v>54839505.850599162</v>
      </c>
      <c r="R186" s="26">
        <f t="shared" si="67"/>
        <v>177332312.73875454</v>
      </c>
      <c r="S186" s="26">
        <f t="shared" si="67"/>
        <v>48364282.60666544</v>
      </c>
      <c r="T186" s="26">
        <f t="shared" si="67"/>
        <v>2924856.4210050972</v>
      </c>
      <c r="U186" s="26">
        <f t="shared" si="67"/>
        <v>91527732.815480366</v>
      </c>
    </row>
    <row r="187" spans="2:21">
      <c r="B187" s="25">
        <v>1987</v>
      </c>
      <c r="C187" s="26">
        <v>48101798.830045089</v>
      </c>
      <c r="D187" s="26">
        <v>46841009.557552263</v>
      </c>
      <c r="E187" s="26">
        <v>60430554.361220963</v>
      </c>
      <c r="F187" s="26">
        <v>204955815.47235507</v>
      </c>
      <c r="G187" s="26">
        <v>53429793.340299822</v>
      </c>
      <c r="H187" s="26">
        <v>3213367.1506159608</v>
      </c>
      <c r="I187" s="26">
        <v>107491328.26458536</v>
      </c>
      <c r="J187" s="26">
        <f t="shared" si="64"/>
        <v>524465653.97667462</v>
      </c>
      <c r="K187" s="25">
        <v>1987</v>
      </c>
      <c r="L187" s="26">
        <f t="shared" si="66"/>
        <v>496325112.52812535</v>
      </c>
      <c r="N187" s="26">
        <v>1987</v>
      </c>
      <c r="O187" s="26">
        <f t="shared" si="67"/>
        <v>45320010.066082753</v>
      </c>
      <c r="P187" s="26">
        <f t="shared" si="67"/>
        <v>44359563.514116615</v>
      </c>
      <c r="Q187" s="26">
        <f t="shared" si="67"/>
        <v>57930079.502820127</v>
      </c>
      <c r="R187" s="26">
        <f t="shared" si="67"/>
        <v>193494765.78448397</v>
      </c>
      <c r="S187" s="26">
        <f t="shared" si="67"/>
        <v>51197474.274762578</v>
      </c>
      <c r="T187" s="26">
        <f t="shared" si="67"/>
        <v>3084425.7366590588</v>
      </c>
      <c r="U187" s="26">
        <f t="shared" si="67"/>
        <v>100927670.66618739</v>
      </c>
    </row>
    <row r="188" spans="2:21">
      <c r="B188" s="25">
        <v>1988</v>
      </c>
      <c r="C188" s="26">
        <v>58938798.413635492</v>
      </c>
      <c r="D188" s="26">
        <v>56773636.812478825</v>
      </c>
      <c r="E188" s="26">
        <v>71559286.038425043</v>
      </c>
      <c r="F188" s="26">
        <v>249763370.37551603</v>
      </c>
      <c r="G188" s="26">
        <v>63152539.232360862</v>
      </c>
      <c r="H188" s="26">
        <v>3787246.5510644638</v>
      </c>
      <c r="I188" s="26">
        <v>132634738.56746745</v>
      </c>
      <c r="J188" s="26">
        <f t="shared" si="64"/>
        <v>636611603.9909482</v>
      </c>
      <c r="K188" s="25">
        <v>1988</v>
      </c>
      <c r="L188" s="26">
        <f t="shared" si="66"/>
        <v>578728793.03654826</v>
      </c>
      <c r="N188" s="26">
        <v>1988</v>
      </c>
      <c r="O188" s="26">
        <f t="shared" si="67"/>
        <v>53336936.265031829</v>
      </c>
      <c r="P188" s="26">
        <f t="shared" si="67"/>
        <v>51648240.118542291</v>
      </c>
      <c r="Q188" s="26">
        <f t="shared" si="67"/>
        <v>65838236.003852338</v>
      </c>
      <c r="R188" s="26">
        <f t="shared" ref="O188:U214" si="68">(F188-F187)/(LN(F188)-LN(F187))</f>
        <v>226621796.11194322</v>
      </c>
      <c r="S188" s="26">
        <f t="shared" si="68"/>
        <v>58155771.613781743</v>
      </c>
      <c r="T188" s="26">
        <f t="shared" si="68"/>
        <v>3492452.0674495236</v>
      </c>
      <c r="U188" s="26">
        <f t="shared" si="68"/>
        <v>119622951.98813328</v>
      </c>
    </row>
    <row r="189" spans="2:21">
      <c r="B189" s="25">
        <v>1989</v>
      </c>
      <c r="C189" s="26">
        <v>63046890.690832026</v>
      </c>
      <c r="D189" s="26">
        <v>60051571.073367409</v>
      </c>
      <c r="E189" s="26">
        <v>74065664.333360076</v>
      </c>
      <c r="F189" s="26">
        <v>265370909.86642697</v>
      </c>
      <c r="G189" s="26">
        <v>65054374.347960621</v>
      </c>
      <c r="H189" s="26">
        <v>3892802.7438726798</v>
      </c>
      <c r="I189" s="26">
        <v>142875548.83716086</v>
      </c>
      <c r="J189" s="26">
        <f t="shared" si="64"/>
        <v>674359750.89298069</v>
      </c>
      <c r="K189" s="25">
        <v>1989</v>
      </c>
      <c r="L189" s="26">
        <f t="shared" si="66"/>
        <v>655304483.83495021</v>
      </c>
      <c r="N189" s="26">
        <v>1989</v>
      </c>
      <c r="O189" s="26">
        <f t="shared" si="68"/>
        <v>60969779.648296803</v>
      </c>
      <c r="P189" s="26">
        <f t="shared" si="68"/>
        <v>58397271.764303245</v>
      </c>
      <c r="Q189" s="26">
        <f t="shared" si="68"/>
        <v>72805284.993496954</v>
      </c>
      <c r="R189" s="26">
        <f t="shared" si="68"/>
        <v>257488307.94164664</v>
      </c>
      <c r="S189" s="26">
        <f t="shared" si="68"/>
        <v>64098754.509846412</v>
      </c>
      <c r="T189" s="26">
        <f t="shared" si="68"/>
        <v>3839782.8375803325</v>
      </c>
      <c r="U189" s="26">
        <f t="shared" si="68"/>
        <v>137691677.91587305</v>
      </c>
    </row>
    <row r="190" spans="2:21">
      <c r="B190" s="25">
        <v>1990</v>
      </c>
      <c r="C190" s="26">
        <v>58258529.910855725</v>
      </c>
      <c r="D190" s="26">
        <v>54849468.063747682</v>
      </c>
      <c r="E190" s="26">
        <v>66308662.714493103</v>
      </c>
      <c r="F190" s="26">
        <v>243249694.4252072</v>
      </c>
      <c r="G190" s="26">
        <v>57783702.058856912</v>
      </c>
      <c r="H190" s="26">
        <v>3452766.3498156285</v>
      </c>
      <c r="I190" s="26">
        <v>132948525.47763512</v>
      </c>
      <c r="J190" s="26">
        <f t="shared" si="64"/>
        <v>616853339.00061131</v>
      </c>
      <c r="K190" s="25">
        <v>1990</v>
      </c>
      <c r="L190" s="26">
        <f t="shared" si="66"/>
        <v>645179460.98360026</v>
      </c>
      <c r="N190" s="26">
        <v>1990</v>
      </c>
      <c r="O190" s="26">
        <f t="shared" si="68"/>
        <v>60621194.899991989</v>
      </c>
      <c r="P190" s="26">
        <f t="shared" si="68"/>
        <v>57411244.200001821</v>
      </c>
      <c r="Q190" s="26">
        <f t="shared" si="68"/>
        <v>70115664.042456001</v>
      </c>
      <c r="R190" s="26">
        <f t="shared" si="68"/>
        <v>254149869.77440983</v>
      </c>
      <c r="S190" s="26">
        <f t="shared" si="68"/>
        <v>61347247.010765254</v>
      </c>
      <c r="T190" s="26">
        <f t="shared" si="68"/>
        <v>3668386.9371335111</v>
      </c>
      <c r="U190" s="26">
        <f t="shared" si="68"/>
        <v>137852470.29070303</v>
      </c>
    </row>
    <row r="191" spans="2:21">
      <c r="B191" s="25">
        <v>1991</v>
      </c>
      <c r="C191" s="26">
        <v>57778334.254196666</v>
      </c>
      <c r="D191" s="26">
        <v>53748845.66664917</v>
      </c>
      <c r="E191" s="26">
        <v>63804528.299812987</v>
      </c>
      <c r="F191" s="26">
        <v>239005303.54774737</v>
      </c>
      <c r="G191" s="26">
        <v>54979535.636222929</v>
      </c>
      <c r="H191" s="26">
        <v>3283154.2522598081</v>
      </c>
      <c r="I191" s="26">
        <v>132772364.05575714</v>
      </c>
      <c r="J191" s="26">
        <f t="shared" si="64"/>
        <v>605374056.71264601</v>
      </c>
      <c r="K191" s="25">
        <v>1991</v>
      </c>
      <c r="L191" s="26">
        <f t="shared" si="66"/>
        <v>611095728.33886623</v>
      </c>
      <c r="N191" s="26">
        <v>1991</v>
      </c>
      <c r="O191" s="26">
        <f t="shared" si="68"/>
        <v>58018100.881870396</v>
      </c>
      <c r="P191" s="26">
        <f t="shared" si="68"/>
        <v>54297297.715943269</v>
      </c>
      <c r="Q191" s="26">
        <f t="shared" si="68"/>
        <v>65048562.362297155</v>
      </c>
      <c r="R191" s="26">
        <f t="shared" si="68"/>
        <v>241121272.94899443</v>
      </c>
      <c r="S191" s="26">
        <f t="shared" si="68"/>
        <v>56369994.718621261</v>
      </c>
      <c r="T191" s="26">
        <f t="shared" si="68"/>
        <v>3367248.3684243229</v>
      </c>
      <c r="U191" s="26">
        <f t="shared" si="68"/>
        <v>132860425.30225867</v>
      </c>
    </row>
    <row r="192" spans="2:21">
      <c r="B192" s="25">
        <v>1992</v>
      </c>
      <c r="C192" s="26">
        <v>55882579.54791192</v>
      </c>
      <c r="D192" s="26">
        <v>51346734.277643383</v>
      </c>
      <c r="E192" s="26">
        <v>59965975.954171471</v>
      </c>
      <c r="F192" s="26">
        <v>228727957.7350595</v>
      </c>
      <c r="G192" s="26">
        <v>50909635.286532544</v>
      </c>
      <c r="H192" s="26">
        <v>3040924.1513685258</v>
      </c>
      <c r="I192" s="26">
        <v>129307650.15083171</v>
      </c>
      <c r="J192" s="26">
        <f t="shared" si="64"/>
        <v>579183449.10351896</v>
      </c>
      <c r="K192" s="25">
        <v>1992</v>
      </c>
      <c r="L192" s="26">
        <f t="shared" si="66"/>
        <v>592182227.78268564</v>
      </c>
      <c r="N192" s="26">
        <v>1992</v>
      </c>
      <c r="O192" s="26">
        <f t="shared" si="68"/>
        <v>56825186.615905687</v>
      </c>
      <c r="P192" s="26">
        <f t="shared" si="68"/>
        <v>52538638.07569582</v>
      </c>
      <c r="Q192" s="26">
        <f t="shared" si="68"/>
        <v>61865405.899840638</v>
      </c>
      <c r="R192" s="26">
        <f t="shared" si="68"/>
        <v>233828989.01679528</v>
      </c>
      <c r="S192" s="26">
        <f t="shared" si="68"/>
        <v>52918503.758733839</v>
      </c>
      <c r="T192" s="26">
        <f t="shared" si="68"/>
        <v>3160492.2466378063</v>
      </c>
      <c r="U192" s="26">
        <f t="shared" si="68"/>
        <v>131032372.79232714</v>
      </c>
    </row>
    <row r="193" spans="2:21">
      <c r="B193" s="25">
        <v>1993</v>
      </c>
      <c r="C193" s="26">
        <v>55015177.508202605</v>
      </c>
      <c r="D193" s="26">
        <v>49910750.367620707</v>
      </c>
      <c r="E193" s="26">
        <v>57459950.32042376</v>
      </c>
      <c r="F193" s="26">
        <v>222524812.48620424</v>
      </c>
      <c r="G193" s="26">
        <v>47876475.557236485</v>
      </c>
      <c r="H193" s="26">
        <v>2863324.3912451062</v>
      </c>
      <c r="I193" s="26">
        <v>128179781.59404095</v>
      </c>
      <c r="J193" s="26">
        <f t="shared" si="64"/>
        <v>563832265.22497392</v>
      </c>
      <c r="K193" s="25">
        <v>1993</v>
      </c>
      <c r="L193" s="26">
        <f t="shared" si="66"/>
        <v>571473493.36392975</v>
      </c>
      <c r="N193" s="26">
        <v>1993</v>
      </c>
      <c r="O193" s="26">
        <f t="shared" si="68"/>
        <v>55447747.758908726</v>
      </c>
      <c r="P193" s="26">
        <f t="shared" si="68"/>
        <v>50625348.070844159</v>
      </c>
      <c r="Q193" s="26">
        <f t="shared" si="68"/>
        <v>58704048.400421098</v>
      </c>
      <c r="R193" s="26">
        <f t="shared" si="68"/>
        <v>225612172.47390452</v>
      </c>
      <c r="S193" s="26">
        <f t="shared" si="68"/>
        <v>49377529.669810489</v>
      </c>
      <c r="T193" s="26">
        <f t="shared" si="68"/>
        <v>2951233.6897590961</v>
      </c>
      <c r="U193" s="26">
        <f t="shared" si="68"/>
        <v>128742892.47045308</v>
      </c>
    </row>
    <row r="194" spans="2:21">
      <c r="B194" s="25">
        <v>1994</v>
      </c>
      <c r="C194" s="26">
        <v>57734015.967693292</v>
      </c>
      <c r="D194" s="26">
        <v>51696757.003899634</v>
      </c>
      <c r="E194" s="26">
        <v>58792841.809412152</v>
      </c>
      <c r="F194" s="26">
        <v>230480537.8173818</v>
      </c>
      <c r="G194" s="26">
        <v>47878121.018798567</v>
      </c>
      <c r="H194" s="26">
        <v>2870140.759692729</v>
      </c>
      <c r="I194" s="26">
        <v>135437832.23796728</v>
      </c>
      <c r="J194" s="26">
        <f t="shared" si="64"/>
        <v>584892240.61484551</v>
      </c>
      <c r="K194" s="25">
        <v>1994</v>
      </c>
      <c r="L194" s="26">
        <f t="shared" si="66"/>
        <v>574297897.14664304</v>
      </c>
      <c r="N194" s="26">
        <v>1994</v>
      </c>
      <c r="O194" s="26">
        <f t="shared" si="68"/>
        <v>56363668.013566688</v>
      </c>
      <c r="P194" s="26">
        <f t="shared" si="68"/>
        <v>50798520.997339539</v>
      </c>
      <c r="Q194" s="26">
        <f t="shared" si="68"/>
        <v>58123848.940430097</v>
      </c>
      <c r="R194" s="26">
        <f t="shared" si="68"/>
        <v>226479386.69538942</v>
      </c>
      <c r="S194" s="26">
        <f t="shared" si="68"/>
        <v>47877298.285610482</v>
      </c>
      <c r="T194" s="26">
        <f t="shared" si="68"/>
        <v>2866731.2248339443</v>
      </c>
      <c r="U194" s="26">
        <f t="shared" si="68"/>
        <v>131775494.80697881</v>
      </c>
    </row>
    <row r="195" spans="2:21">
      <c r="B195" s="25">
        <v>1995</v>
      </c>
      <c r="C195" s="26">
        <v>55069700.593603872</v>
      </c>
      <c r="D195" s="26">
        <v>48653116.327793926</v>
      </c>
      <c r="E195" s="26">
        <v>54778619.944064952</v>
      </c>
      <c r="F195" s="26">
        <v>216707600.55080444</v>
      </c>
      <c r="G195" s="26">
        <v>43405198.879979737</v>
      </c>
      <c r="H195" s="26">
        <v>2611300.0978879412</v>
      </c>
      <c r="I195" s="26">
        <v>130068504.75798166</v>
      </c>
      <c r="J195" s="26">
        <f t="shared" si="64"/>
        <v>551296036.15211654</v>
      </c>
      <c r="K195" s="25">
        <v>1995</v>
      </c>
      <c r="L195" s="26">
        <f t="shared" si="66"/>
        <v>567928530.81892335</v>
      </c>
      <c r="N195" s="26">
        <v>1995</v>
      </c>
      <c r="O195" s="26">
        <f t="shared" si="68"/>
        <v>56391368.625195511</v>
      </c>
      <c r="P195" s="26">
        <f t="shared" si="68"/>
        <v>50159547.139385901</v>
      </c>
      <c r="Q195" s="26">
        <f t="shared" si="68"/>
        <v>56762075.654529303</v>
      </c>
      <c r="R195" s="26">
        <f t="shared" si="68"/>
        <v>223523352.56160101</v>
      </c>
      <c r="S195" s="26">
        <f t="shared" si="68"/>
        <v>45605107.344670705</v>
      </c>
      <c r="T195" s="26">
        <f t="shared" si="68"/>
        <v>2738682.0847483696</v>
      </c>
      <c r="U195" s="26">
        <f t="shared" si="68"/>
        <v>132735069.22979739</v>
      </c>
    </row>
    <row r="196" spans="2:21">
      <c r="B196" s="25">
        <v>1996</v>
      </c>
      <c r="C196" s="26">
        <v>63025166.415735856</v>
      </c>
      <c r="D196" s="26">
        <v>54919482.244803153</v>
      </c>
      <c r="E196" s="26">
        <v>61354973.351989284</v>
      </c>
      <c r="F196" s="26">
        <v>244165292.8486366</v>
      </c>
      <c r="G196" s="26">
        <v>47078013.98151952</v>
      </c>
      <c r="H196" s="26">
        <v>2846298.2400024375</v>
      </c>
      <c r="I196" s="26">
        <v>149865885.30635336</v>
      </c>
      <c r="J196" s="26">
        <f t="shared" si="64"/>
        <v>623257108.38904023</v>
      </c>
      <c r="K196" s="25">
        <v>1996</v>
      </c>
      <c r="L196" s="26">
        <f t="shared" si="66"/>
        <v>586541031.61723542</v>
      </c>
      <c r="N196" s="26">
        <v>1996</v>
      </c>
      <c r="O196" s="26">
        <f t="shared" si="68"/>
        <v>58958005.106787816</v>
      </c>
      <c r="P196" s="26">
        <f t="shared" si="68"/>
        <v>51723049.375451103</v>
      </c>
      <c r="Q196" s="26">
        <f t="shared" si="68"/>
        <v>58004676.424474575</v>
      </c>
      <c r="R196" s="26">
        <f t="shared" si="68"/>
        <v>230163544.33711779</v>
      </c>
      <c r="S196" s="26">
        <f t="shared" si="68"/>
        <v>45216748.223386586</v>
      </c>
      <c r="T196" s="26">
        <f t="shared" si="68"/>
        <v>2727111.8743472518</v>
      </c>
      <c r="U196" s="26">
        <f t="shared" si="68"/>
        <v>139733532.9038426</v>
      </c>
    </row>
    <row r="197" spans="2:21">
      <c r="B197" s="25">
        <v>1997</v>
      </c>
      <c r="C197" s="26">
        <v>56465455.602275789</v>
      </c>
      <c r="D197" s="26">
        <v>48513133.108616143</v>
      </c>
      <c r="E197" s="26">
        <v>53903751.7128212</v>
      </c>
      <c r="F197" s="26">
        <v>215083071.46811762</v>
      </c>
      <c r="G197" s="26">
        <v>39846333.426065035</v>
      </c>
      <c r="H197" s="26">
        <v>2424804.5473151659</v>
      </c>
      <c r="I197" s="26">
        <v>135169096.58824021</v>
      </c>
      <c r="J197" s="26">
        <f t="shared" si="64"/>
        <v>551407643.45345116</v>
      </c>
      <c r="K197" s="25">
        <v>1997</v>
      </c>
      <c r="L197" s="26">
        <f t="shared" si="66"/>
        <v>586599187.14679778</v>
      </c>
      <c r="N197" s="26">
        <v>1997</v>
      </c>
      <c r="O197" s="26">
        <f t="shared" si="68"/>
        <v>59685244.312123246</v>
      </c>
      <c r="P197" s="26">
        <f t="shared" si="68"/>
        <v>51650107.766614772</v>
      </c>
      <c r="Q197" s="26">
        <f t="shared" si="68"/>
        <v>57548988.693796739</v>
      </c>
      <c r="R197" s="26">
        <f t="shared" si="68"/>
        <v>229316911.25683224</v>
      </c>
      <c r="S197" s="26">
        <f t="shared" si="68"/>
        <v>43361714.54512094</v>
      </c>
      <c r="T197" s="26">
        <f t="shared" si="68"/>
        <v>2629924.4600283233</v>
      </c>
      <c r="U197" s="26">
        <f t="shared" si="68"/>
        <v>142391103.56992468</v>
      </c>
    </row>
    <row r="198" spans="2:21">
      <c r="B198" s="25">
        <v>1998</v>
      </c>
      <c r="C198" s="26">
        <v>51011491.277838573</v>
      </c>
      <c r="D198" s="26">
        <v>43197589.639109433</v>
      </c>
      <c r="E198" s="26">
        <v>47851276.27876699</v>
      </c>
      <c r="F198" s="26">
        <v>190802192.60263675</v>
      </c>
      <c r="G198" s="26">
        <v>33888577.712652624</v>
      </c>
      <c r="H198" s="26">
        <v>2079429.8598270481</v>
      </c>
      <c r="I198" s="26">
        <v>122925862.83925407</v>
      </c>
      <c r="J198" s="26">
        <f t="shared" si="64"/>
        <v>491758418.21008551</v>
      </c>
      <c r="K198" s="25">
        <v>1998</v>
      </c>
      <c r="L198" s="26">
        <f t="shared" si="66"/>
        <v>521014067.77976757</v>
      </c>
      <c r="N198" s="26">
        <v>1998</v>
      </c>
      <c r="O198" s="26">
        <f t="shared" si="68"/>
        <v>53692314.424101815</v>
      </c>
      <c r="P198" s="26">
        <f t="shared" si="68"/>
        <v>45803967.240688771</v>
      </c>
      <c r="Q198" s="26">
        <f t="shared" si="68"/>
        <v>50817456.219412126</v>
      </c>
      <c r="R198" s="26">
        <f t="shared" si="68"/>
        <v>202700312.01138419</v>
      </c>
      <c r="S198" s="26">
        <f t="shared" si="68"/>
        <v>36787084.639247552</v>
      </c>
      <c r="T198" s="26">
        <f t="shared" si="68"/>
        <v>2247696.5013884264</v>
      </c>
      <c r="U198" s="26">
        <f t="shared" si="68"/>
        <v>128950624.64684466</v>
      </c>
    </row>
    <row r="199" spans="2:21">
      <c r="B199" s="25">
        <v>1999</v>
      </c>
      <c r="C199" s="26">
        <v>52647922.375253037</v>
      </c>
      <c r="D199" s="26">
        <v>43927851.734344862</v>
      </c>
      <c r="E199" s="26">
        <v>48630108.288644172</v>
      </c>
      <c r="F199" s="26">
        <v>193116131.55378386</v>
      </c>
      <c r="G199" s="26">
        <v>32798073.333724171</v>
      </c>
      <c r="H199" s="26">
        <v>2033469.3823620721</v>
      </c>
      <c r="I199" s="26">
        <v>127705794.37373543</v>
      </c>
      <c r="J199" s="26">
        <f t="shared" si="64"/>
        <v>500861350.04184753</v>
      </c>
      <c r="K199" s="25">
        <v>1999</v>
      </c>
      <c r="L199" s="26">
        <f t="shared" si="66"/>
        <v>496295970.56963027</v>
      </c>
      <c r="N199" s="26">
        <v>1999</v>
      </c>
      <c r="O199" s="26">
        <f t="shared" si="68"/>
        <v>51825400.922828145</v>
      </c>
      <c r="P199" s="26">
        <f t="shared" si="68"/>
        <v>43561700.524087243</v>
      </c>
      <c r="Q199" s="26">
        <f t="shared" si="68"/>
        <v>48239644.430713095</v>
      </c>
      <c r="R199" s="26">
        <f t="shared" si="68"/>
        <v>191956837.64054623</v>
      </c>
      <c r="S199" s="26">
        <f t="shared" si="68"/>
        <v>33340353.20265637</v>
      </c>
      <c r="T199" s="26">
        <f t="shared" si="68"/>
        <v>2056364.0190366181</v>
      </c>
      <c r="U199" s="26">
        <f t="shared" si="68"/>
        <v>125300633.69043314</v>
      </c>
    </row>
    <row r="200" spans="2:21">
      <c r="B200" s="25">
        <v>2000</v>
      </c>
      <c r="C200" s="26">
        <v>57728159.531152546</v>
      </c>
      <c r="D200" s="26">
        <v>47442443.485319123</v>
      </c>
      <c r="E200" s="26">
        <v>52617879.906966478</v>
      </c>
      <c r="F200" s="26">
        <v>207379803.53140479</v>
      </c>
      <c r="G200" s="26">
        <v>33575770.69107262</v>
      </c>
      <c r="H200" s="26">
        <v>2108419.4805548703</v>
      </c>
      <c r="I200" s="26">
        <v>140942945.75353444</v>
      </c>
      <c r="J200" s="26">
        <f t="shared" si="64"/>
        <v>541797422.38000488</v>
      </c>
      <c r="K200" s="25">
        <v>2000</v>
      </c>
      <c r="L200" s="26">
        <f t="shared" si="66"/>
        <v>521061409.21393389</v>
      </c>
      <c r="N200" s="26">
        <v>2000</v>
      </c>
      <c r="O200" s="26">
        <f t="shared" si="68"/>
        <v>55149047.895375408</v>
      </c>
      <c r="P200" s="26">
        <f t="shared" si="68"/>
        <v>45662607.037207961</v>
      </c>
      <c r="Q200" s="26">
        <f t="shared" si="68"/>
        <v>50597806.077571422</v>
      </c>
      <c r="R200" s="26">
        <f t="shared" si="68"/>
        <v>200163272.0506843</v>
      </c>
      <c r="S200" s="26">
        <f t="shared" si="68"/>
        <v>33185403.253186867</v>
      </c>
      <c r="T200" s="26">
        <f t="shared" si="68"/>
        <v>2070718.3668128154</v>
      </c>
      <c r="U200" s="26">
        <f t="shared" si="68"/>
        <v>134215593.72124611</v>
      </c>
    </row>
    <row r="201" spans="2:21">
      <c r="B201" s="25">
        <v>2001</v>
      </c>
      <c r="C201" s="26">
        <v>58074879.522615373</v>
      </c>
      <c r="D201" s="26">
        <v>46994027.961696453</v>
      </c>
      <c r="E201" s="26">
        <v>52346334.83877556</v>
      </c>
      <c r="F201" s="26">
        <v>204039904.24999392</v>
      </c>
      <c r="G201" s="26">
        <v>31378205.413849205</v>
      </c>
      <c r="H201" s="26">
        <v>2001376.7015563736</v>
      </c>
      <c r="I201" s="26">
        <v>142705655.33882165</v>
      </c>
      <c r="J201" s="26">
        <f t="shared" si="64"/>
        <v>537542385.02730846</v>
      </c>
      <c r="K201" s="25">
        <v>2001</v>
      </c>
      <c r="L201" s="26">
        <f t="shared" si="66"/>
        <v>539667107.94887424</v>
      </c>
      <c r="N201" s="26">
        <v>2001</v>
      </c>
      <c r="O201" s="26">
        <f t="shared" si="68"/>
        <v>57901346.510351472</v>
      </c>
      <c r="P201" s="26">
        <f t="shared" si="68"/>
        <v>47217880.85055232</v>
      </c>
      <c r="Q201" s="26">
        <f t="shared" si="68"/>
        <v>52481990.290340342</v>
      </c>
      <c r="R201" s="26">
        <f t="shared" si="68"/>
        <v>205705334.93553826</v>
      </c>
      <c r="S201" s="26">
        <f t="shared" si="68"/>
        <v>32464592.690871645</v>
      </c>
      <c r="T201" s="26">
        <f t="shared" si="68"/>
        <v>2054433.3384836614</v>
      </c>
      <c r="U201" s="26">
        <f t="shared" si="68"/>
        <v>141822474.82644042</v>
      </c>
    </row>
    <row r="202" spans="2:21">
      <c r="B202" s="25">
        <v>2002</v>
      </c>
      <c r="C202" s="26">
        <v>56471167.062193662</v>
      </c>
      <c r="D202" s="26">
        <v>44979170.54567308</v>
      </c>
      <c r="E202" s="26">
        <v>50443908.764753975</v>
      </c>
      <c r="F202" s="26">
        <v>193772843.2897259</v>
      </c>
      <c r="G202" s="26">
        <v>28182426.414351605</v>
      </c>
      <c r="H202" s="26">
        <v>1831939.2877527454</v>
      </c>
      <c r="I202" s="26">
        <v>139651874.17444846</v>
      </c>
      <c r="J202" s="26">
        <f t="shared" si="64"/>
        <v>515335331.53889942</v>
      </c>
      <c r="K202" s="25">
        <v>2002</v>
      </c>
      <c r="L202" s="26">
        <f t="shared" si="66"/>
        <v>526360784.68006575</v>
      </c>
      <c r="N202" s="26">
        <v>2002</v>
      </c>
      <c r="O202" s="26">
        <f t="shared" si="68"/>
        <v>57269280.942814447</v>
      </c>
      <c r="P202" s="26">
        <f t="shared" si="68"/>
        <v>45979241.729705304</v>
      </c>
      <c r="Q202" s="26">
        <f t="shared" si="68"/>
        <v>51389252.963935673</v>
      </c>
      <c r="R202" s="26">
        <f t="shared" si="68"/>
        <v>198862202.53945661</v>
      </c>
      <c r="S202" s="26">
        <f t="shared" si="68"/>
        <v>29751715.210115105</v>
      </c>
      <c r="T202" s="26">
        <f t="shared" si="68"/>
        <v>1915409.1190064014</v>
      </c>
      <c r="U202" s="26">
        <f t="shared" si="68"/>
        <v>141173259.99208757</v>
      </c>
    </row>
    <row r="203" spans="2:21">
      <c r="B203" s="25">
        <v>2003</v>
      </c>
      <c r="C203" s="26">
        <v>58082914.781556904</v>
      </c>
      <c r="D203" s="26">
        <v>45521806.705000922</v>
      </c>
      <c r="E203" s="26">
        <v>51527669.64419429</v>
      </c>
      <c r="F203" s="26">
        <v>194369094.124066</v>
      </c>
      <c r="G203" s="26">
        <v>26596277.620952372</v>
      </c>
      <c r="H203" s="26">
        <v>1769089.3983231096</v>
      </c>
      <c r="I203" s="26">
        <v>144545474.31146008</v>
      </c>
      <c r="J203" s="26">
        <f t="shared" si="64"/>
        <v>522414329.58555365</v>
      </c>
      <c r="K203" s="25">
        <v>2003</v>
      </c>
      <c r="L203" s="26">
        <f t="shared" si="66"/>
        <v>518866782.2441777</v>
      </c>
      <c r="N203" s="26">
        <v>2003</v>
      </c>
      <c r="O203" s="26">
        <f t="shared" si="68"/>
        <v>57273261.240098394</v>
      </c>
      <c r="P203" s="26">
        <f t="shared" si="68"/>
        <v>45249946.353436321</v>
      </c>
      <c r="Q203" s="26">
        <f t="shared" si="68"/>
        <v>50983869.432572551</v>
      </c>
      <c r="R203" s="26">
        <f t="shared" si="68"/>
        <v>194070816.04986891</v>
      </c>
      <c r="S203" s="26">
        <f t="shared" si="68"/>
        <v>27381695.66413397</v>
      </c>
      <c r="T203" s="26">
        <f t="shared" si="68"/>
        <v>1800331.5050273212</v>
      </c>
      <c r="U203" s="26">
        <f t="shared" si="68"/>
        <v>142084629.29840401</v>
      </c>
    </row>
    <row r="204" spans="2:21">
      <c r="B204" s="25">
        <v>2004</v>
      </c>
      <c r="C204" s="26">
        <v>63467676.12929102</v>
      </c>
      <c r="D204" s="26">
        <v>48929053.605045989</v>
      </c>
      <c r="E204" s="26">
        <v>56036244.536179066</v>
      </c>
      <c r="F204" s="26">
        <v>206821835.77109095</v>
      </c>
      <c r="G204" s="26">
        <v>26457112.324732773</v>
      </c>
      <c r="H204" s="26">
        <v>1809791.3078156244</v>
      </c>
      <c r="I204" s="26">
        <v>158932563.99499398</v>
      </c>
      <c r="J204" s="26">
        <f t="shared" si="64"/>
        <v>562456281.6691494</v>
      </c>
      <c r="K204" s="25">
        <v>2004</v>
      </c>
      <c r="L204" s="26">
        <f t="shared" si="66"/>
        <v>542188895.16508651</v>
      </c>
      <c r="N204" s="26">
        <v>2004</v>
      </c>
      <c r="O204" s="26">
        <f t="shared" si="68"/>
        <v>60735516.620831437</v>
      </c>
      <c r="P204" s="26">
        <f t="shared" si="68"/>
        <v>47204937.377249077</v>
      </c>
      <c r="Q204" s="26">
        <f t="shared" si="68"/>
        <v>53750445.934083857</v>
      </c>
      <c r="R204" s="26">
        <f t="shared" si="68"/>
        <v>200531027.36780408</v>
      </c>
      <c r="S204" s="26">
        <f t="shared" si="68"/>
        <v>26526634.131569467</v>
      </c>
      <c r="T204" s="26">
        <f t="shared" si="68"/>
        <v>1789363.2012671849</v>
      </c>
      <c r="U204" s="26">
        <f t="shared" si="68"/>
        <v>151625275.31111109</v>
      </c>
    </row>
    <row r="205" spans="2:21">
      <c r="B205" s="25">
        <v>2005</v>
      </c>
      <c r="C205" s="26">
        <v>56186744.423804462</v>
      </c>
      <c r="D205" s="26">
        <v>42594001.547952972</v>
      </c>
      <c r="E205" s="26">
        <v>49473292.618882887</v>
      </c>
      <c r="F205" s="26">
        <v>178020771.95359975</v>
      </c>
      <c r="G205" s="26">
        <v>21123663.915069941</v>
      </c>
      <c r="H205" s="26">
        <v>1495221.941636292</v>
      </c>
      <c r="I205" s="26">
        <v>141568202.68143523</v>
      </c>
      <c r="J205" s="26">
        <f t="shared" si="64"/>
        <v>490463904.08238155</v>
      </c>
      <c r="K205" s="25">
        <v>2005</v>
      </c>
      <c r="L205" s="26">
        <f t="shared" si="66"/>
        <v>525638666.31197941</v>
      </c>
      <c r="N205" s="26">
        <v>2005</v>
      </c>
      <c r="O205" s="26">
        <f t="shared" si="68"/>
        <v>59753296.847254843</v>
      </c>
      <c r="P205" s="26">
        <f t="shared" si="68"/>
        <v>45688350.588629939</v>
      </c>
      <c r="Q205" s="26">
        <f t="shared" si="68"/>
        <v>52686659.6176548</v>
      </c>
      <c r="R205" s="26">
        <f t="shared" si="68"/>
        <v>192061527.41993886</v>
      </c>
      <c r="S205" s="26">
        <f t="shared" si="68"/>
        <v>23690412.11925834</v>
      </c>
      <c r="T205" s="26">
        <f t="shared" si="68"/>
        <v>1647504.4220459112</v>
      </c>
      <c r="U205" s="26">
        <f t="shared" si="68"/>
        <v>150083001.62717202</v>
      </c>
    </row>
    <row r="206" spans="2:21">
      <c r="B206" s="25">
        <v>2006</v>
      </c>
      <c r="C206" s="26">
        <v>63852929.23701524</v>
      </c>
      <c r="D206" s="26">
        <v>47583166.199693985</v>
      </c>
      <c r="E206" s="26">
        <v>56183765.923191912</v>
      </c>
      <c r="F206" s="26">
        <v>196386077.72511679</v>
      </c>
      <c r="G206" s="26">
        <v>21404027.759209666</v>
      </c>
      <c r="H206" s="26">
        <v>1580187.3840961452</v>
      </c>
      <c r="I206" s="26">
        <v>161864250.20712915</v>
      </c>
      <c r="J206" s="26">
        <f t="shared" si="64"/>
        <v>548856410.43545294</v>
      </c>
      <c r="K206" s="25">
        <v>2006</v>
      </c>
      <c r="L206" s="26">
        <f t="shared" si="66"/>
        <v>519112915.05093598</v>
      </c>
      <c r="N206" s="26">
        <v>2006</v>
      </c>
      <c r="O206" s="26">
        <f t="shared" si="68"/>
        <v>59938149.328488141</v>
      </c>
      <c r="P206" s="26">
        <f t="shared" si="68"/>
        <v>45042540.964690626</v>
      </c>
      <c r="Q206" s="26">
        <f t="shared" si="68"/>
        <v>52757420.293570511</v>
      </c>
      <c r="R206" s="26">
        <f t="shared" si="68"/>
        <v>187053186.69699505</v>
      </c>
      <c r="S206" s="26">
        <f t="shared" si="68"/>
        <v>21263537.783757515</v>
      </c>
      <c r="T206" s="26">
        <f t="shared" si="68"/>
        <v>1537313.3547178051</v>
      </c>
      <c r="U206" s="26">
        <f t="shared" si="68"/>
        <v>151489694.88343924</v>
      </c>
    </row>
    <row r="207" spans="2:21">
      <c r="B207" s="25">
        <v>2007</v>
      </c>
      <c r="C207" s="26">
        <v>70560194.274071425</v>
      </c>
      <c r="D207" s="26">
        <v>51671136.537002295</v>
      </c>
      <c r="E207" s="26">
        <v>62162240.726490781</v>
      </c>
      <c r="F207" s="26">
        <v>210305466.79497784</v>
      </c>
      <c r="G207" s="26">
        <v>20789918.453934889</v>
      </c>
      <c r="H207" s="26">
        <v>1617374.5283964821</v>
      </c>
      <c r="I207" s="26">
        <v>179942725.54455087</v>
      </c>
      <c r="J207" s="26">
        <f t="shared" si="64"/>
        <v>597051063.85942459</v>
      </c>
      <c r="K207" s="25">
        <v>2007</v>
      </c>
      <c r="L207" s="26">
        <f t="shared" si="66"/>
        <v>572615748.65066445</v>
      </c>
      <c r="N207" s="26">
        <v>2007</v>
      </c>
      <c r="O207" s="26">
        <f t="shared" si="68"/>
        <v>67150742.162026882</v>
      </c>
      <c r="P207" s="26">
        <f t="shared" si="68"/>
        <v>49599076.904772714</v>
      </c>
      <c r="Q207" s="26">
        <f t="shared" si="68"/>
        <v>59122633.343505606</v>
      </c>
      <c r="R207" s="26">
        <f t="shared" si="68"/>
        <v>203266346.81068325</v>
      </c>
      <c r="S207" s="26">
        <f t="shared" si="68"/>
        <v>21095483.352793336</v>
      </c>
      <c r="T207" s="26">
        <f t="shared" si="68"/>
        <v>1598708.8735355919</v>
      </c>
      <c r="U207" s="26">
        <f t="shared" si="68"/>
        <v>170744004.37438726</v>
      </c>
    </row>
    <row r="208" spans="2:21">
      <c r="B208" s="25">
        <v>2008</v>
      </c>
      <c r="C208" s="26">
        <v>55995263.575377539</v>
      </c>
      <c r="D208" s="26">
        <v>40282195.548494734</v>
      </c>
      <c r="E208" s="26">
        <v>49484091.126359217</v>
      </c>
      <c r="F208" s="26">
        <v>161448472.04308227</v>
      </c>
      <c r="G208" s="26">
        <v>14238008.42723464</v>
      </c>
      <c r="H208" s="26">
        <v>1183474.332563424</v>
      </c>
      <c r="I208" s="26">
        <v>143646781.8165572</v>
      </c>
      <c r="J208" s="26">
        <f t="shared" si="64"/>
        <v>466280294.86966896</v>
      </c>
      <c r="K208" s="25">
        <v>2008</v>
      </c>
      <c r="L208" s="26">
        <f t="shared" si="66"/>
        <v>528974370.59152085</v>
      </c>
      <c r="N208" s="26">
        <v>2008</v>
      </c>
      <c r="O208" s="26">
        <f t="shared" si="68"/>
        <v>62997362.083509013</v>
      </c>
      <c r="P208" s="26">
        <f t="shared" si="68"/>
        <v>45740599.043271787</v>
      </c>
      <c r="Q208" s="26">
        <f t="shared" si="68"/>
        <v>55582387.811748609</v>
      </c>
      <c r="R208" s="26">
        <f t="shared" si="68"/>
        <v>184801840.36863989</v>
      </c>
      <c r="S208" s="26">
        <f t="shared" si="68"/>
        <v>17307768.232071493</v>
      </c>
      <c r="T208" s="26">
        <f t="shared" si="68"/>
        <v>1389148.7024239681</v>
      </c>
      <c r="U208" s="26">
        <f t="shared" si="68"/>
        <v>161113929.79361761</v>
      </c>
    </row>
    <row r="209" spans="1:21">
      <c r="B209" s="25">
        <v>2009</v>
      </c>
      <c r="C209" s="26">
        <v>47933978.199093007</v>
      </c>
      <c r="D209" s="26">
        <v>33863876.655579768</v>
      </c>
      <c r="E209" s="26">
        <v>42567548.362408735</v>
      </c>
      <c r="F209" s="26">
        <v>133446293.94619241</v>
      </c>
      <c r="G209" s="26">
        <v>10263551.590029741</v>
      </c>
      <c r="H209" s="26">
        <v>929299.04454884864</v>
      </c>
      <c r="I209" s="26">
        <v>123686822.76321711</v>
      </c>
      <c r="J209" s="26">
        <f t="shared" si="64"/>
        <v>392693379.56106961</v>
      </c>
      <c r="K209" s="25">
        <v>2009</v>
      </c>
      <c r="L209" s="26">
        <f t="shared" si="66"/>
        <v>428434093.90541667</v>
      </c>
      <c r="N209" s="26">
        <v>2009</v>
      </c>
      <c r="O209" s="26">
        <f t="shared" si="68"/>
        <v>51860240.719700724</v>
      </c>
      <c r="P209" s="26">
        <f t="shared" si="68"/>
        <v>36980252.00800661</v>
      </c>
      <c r="Q209" s="26">
        <f t="shared" si="68"/>
        <v>45939073.509148717</v>
      </c>
      <c r="R209" s="26">
        <f t="shared" si="68"/>
        <v>147003147.50291988</v>
      </c>
      <c r="S209" s="26">
        <f t="shared" si="68"/>
        <v>12142564.447754484</v>
      </c>
      <c r="T209" s="26">
        <f t="shared" si="68"/>
        <v>1051270.4806053666</v>
      </c>
      <c r="U209" s="26">
        <f t="shared" si="68"/>
        <v>133418053.2003684</v>
      </c>
    </row>
    <row r="210" spans="1:21">
      <c r="B210" s="25">
        <v>2010</v>
      </c>
      <c r="C210" s="26">
        <v>42629872.409658864</v>
      </c>
      <c r="D210" s="26">
        <v>29566240.368434809</v>
      </c>
      <c r="E210" s="26">
        <v>38106869.949270666</v>
      </c>
      <c r="F210" s="26">
        <v>114366109.16264476</v>
      </c>
      <c r="G210" s="26">
        <v>7426050.317285154</v>
      </c>
      <c r="H210" s="26">
        <v>753569.07689195045</v>
      </c>
      <c r="I210" s="26">
        <v>110635446.26112233</v>
      </c>
      <c r="J210" s="26">
        <f t="shared" si="64"/>
        <v>343486167.54530853</v>
      </c>
      <c r="K210" s="25">
        <v>2010</v>
      </c>
      <c r="L210" s="26">
        <f t="shared" si="66"/>
        <v>367540939.75794387</v>
      </c>
      <c r="N210" s="26">
        <v>2010</v>
      </c>
      <c r="O210" s="26">
        <f t="shared" si="68"/>
        <v>45230103.084656939</v>
      </c>
      <c r="P210" s="26">
        <f t="shared" si="68"/>
        <v>31666468.707368802</v>
      </c>
      <c r="Q210" s="26">
        <f t="shared" si="68"/>
        <v>40296068.688154824</v>
      </c>
      <c r="R210" s="26">
        <f t="shared" si="68"/>
        <v>123660968.49983078</v>
      </c>
      <c r="S210" s="26">
        <f t="shared" si="68"/>
        <v>8768415.0852623954</v>
      </c>
      <c r="T210" s="26">
        <f t="shared" si="68"/>
        <v>838366.74441100308</v>
      </c>
      <c r="U210" s="26">
        <f t="shared" si="68"/>
        <v>117039877.31021328</v>
      </c>
    </row>
    <row r="211" spans="1:21">
      <c r="B211" s="25">
        <v>2011</v>
      </c>
      <c r="C211" s="26">
        <v>43194454.615768529</v>
      </c>
      <c r="D211" s="26">
        <v>29400588.751342308</v>
      </c>
      <c r="E211" s="26">
        <v>38927981.988530107</v>
      </c>
      <c r="F211" s="26">
        <v>111433421.14001466</v>
      </c>
      <c r="G211" s="26">
        <v>5810809.5886575235</v>
      </c>
      <c r="H211" s="26">
        <v>691318.12068956147</v>
      </c>
      <c r="I211" s="26">
        <v>112738758.2987437</v>
      </c>
      <c r="J211" s="26">
        <f t="shared" si="64"/>
        <v>342199343.50374639</v>
      </c>
      <c r="K211" s="25">
        <v>2011</v>
      </c>
      <c r="L211" s="26">
        <f t="shared" si="66"/>
        <v>342842353.02776212</v>
      </c>
      <c r="N211" s="26">
        <v>2011</v>
      </c>
      <c r="O211" s="26">
        <f t="shared" si="68"/>
        <v>42911544.50262785</v>
      </c>
      <c r="P211" s="26">
        <f t="shared" si="68"/>
        <v>29483337.000701863</v>
      </c>
      <c r="Q211" s="26">
        <f t="shared" si="68"/>
        <v>38515967.223511688</v>
      </c>
      <c r="R211" s="26">
        <f t="shared" si="68"/>
        <v>112893416.56568195</v>
      </c>
      <c r="S211" s="26">
        <f t="shared" si="68"/>
        <v>6585448.2647587173</v>
      </c>
      <c r="T211" s="26">
        <f t="shared" si="68"/>
        <v>721996.37799934729</v>
      </c>
      <c r="U211" s="26">
        <f t="shared" si="68"/>
        <v>111683801.37197776</v>
      </c>
    </row>
    <row r="212" spans="1:21">
      <c r="B212" s="25">
        <v>2012</v>
      </c>
      <c r="C212" s="26">
        <v>41732257.371175826</v>
      </c>
      <c r="D212" s="26">
        <v>27867779.786944628</v>
      </c>
      <c r="E212" s="26">
        <v>37974897.554865628</v>
      </c>
      <c r="F212" s="26">
        <v>103295837.70109992</v>
      </c>
      <c r="G212" s="26">
        <v>3969515.4416224356</v>
      </c>
      <c r="H212" s="26">
        <v>599692.68405959022</v>
      </c>
      <c r="I212" s="26">
        <v>109533414.86998458</v>
      </c>
      <c r="J212" s="26">
        <f t="shared" si="64"/>
        <v>324975407.40975261</v>
      </c>
      <c r="K212" s="25">
        <v>2012</v>
      </c>
      <c r="L212" s="26">
        <f t="shared" si="66"/>
        <v>333513252.76802611</v>
      </c>
      <c r="N212" s="26">
        <v>2012</v>
      </c>
      <c r="O212" s="26">
        <f t="shared" si="68"/>
        <v>42459159.846457936</v>
      </c>
      <c r="P212" s="26">
        <f t="shared" si="68"/>
        <v>28627345.263047207</v>
      </c>
      <c r="Q212" s="26">
        <f t="shared" si="68"/>
        <v>38449471.039288901</v>
      </c>
      <c r="R212" s="26">
        <f t="shared" si="68"/>
        <v>107313211.45917946</v>
      </c>
      <c r="S212" s="26">
        <f t="shared" si="68"/>
        <v>4831830.8187367748</v>
      </c>
      <c r="T212" s="26">
        <f t="shared" si="68"/>
        <v>644420.13816049206</v>
      </c>
      <c r="U212" s="26">
        <f t="shared" si="68"/>
        <v>111128382.21890758</v>
      </c>
    </row>
    <row r="213" spans="1:21">
      <c r="B213" s="25">
        <v>2013</v>
      </c>
      <c r="C213" s="26">
        <v>43483475.667746104</v>
      </c>
      <c r="D213" s="26">
        <v>28478225.95852349</v>
      </c>
      <c r="E213" s="26">
        <v>40007421.229358144</v>
      </c>
      <c r="F213" s="26">
        <v>103015667.99479768</v>
      </c>
      <c r="G213" s="26">
        <v>2434537.089550178</v>
      </c>
      <c r="H213" s="26">
        <v>555382.6642152624</v>
      </c>
      <c r="I213" s="26">
        <v>114760617.50623001</v>
      </c>
      <c r="J213" s="26">
        <f t="shared" si="64"/>
        <v>332737341.11042088</v>
      </c>
      <c r="K213" s="25">
        <v>2013</v>
      </c>
      <c r="L213" s="26">
        <f t="shared" si="66"/>
        <v>328841106.74077207</v>
      </c>
      <c r="N213" s="26">
        <v>2013</v>
      </c>
      <c r="O213" s="26">
        <f t="shared" si="68"/>
        <v>42601867.801338777</v>
      </c>
      <c r="P213" s="26">
        <f t="shared" si="68"/>
        <v>28171900.587585073</v>
      </c>
      <c r="Q213" s="26">
        <f t="shared" si="68"/>
        <v>38982328.541748777</v>
      </c>
      <c r="R213" s="26">
        <f t="shared" si="68"/>
        <v>103155689.4365603</v>
      </c>
      <c r="S213" s="26">
        <f t="shared" si="68"/>
        <v>3139738.0045858272</v>
      </c>
      <c r="T213" s="26">
        <f t="shared" si="68"/>
        <v>577254.26565296925</v>
      </c>
      <c r="U213" s="26">
        <f t="shared" si="68"/>
        <v>112126709.80304565</v>
      </c>
    </row>
    <row r="214" spans="1:21">
      <c r="B214" s="25">
        <v>2014</v>
      </c>
      <c r="C214" s="26">
        <v>48380350.038835965</v>
      </c>
      <c r="D214" s="26">
        <v>31064949.218838539</v>
      </c>
      <c r="E214" s="26">
        <v>45064205.954193644</v>
      </c>
      <c r="F214" s="26">
        <v>109414261.19504435</v>
      </c>
      <c r="G214" s="26">
        <v>829552.14411806373</v>
      </c>
      <c r="H214" s="26">
        <v>542400.23108073149</v>
      </c>
      <c r="I214" s="26">
        <v>128379539.7285734</v>
      </c>
      <c r="J214" s="26">
        <f t="shared" ref="J214" si="69">SUM(B214:I214)</f>
        <v>363677272.51068473</v>
      </c>
      <c r="K214" s="25">
        <v>2014</v>
      </c>
      <c r="L214" s="26">
        <f t="shared" si="66"/>
        <v>347978089.01450455</v>
      </c>
      <c r="N214" s="26">
        <v>2014</v>
      </c>
      <c r="O214" s="26">
        <f t="shared" si="68"/>
        <v>45888374.540755205</v>
      </c>
      <c r="P214" s="26">
        <f t="shared" si="68"/>
        <v>29752849.062629964</v>
      </c>
      <c r="Q214" s="26">
        <f t="shared" si="68"/>
        <v>42485669.161253065</v>
      </c>
      <c r="R214" s="26">
        <f t="shared" si="68"/>
        <v>106182834.85902822</v>
      </c>
      <c r="S214" s="26">
        <f t="shared" si="68"/>
        <v>1490754.480945572</v>
      </c>
      <c r="T214" s="26">
        <f t="shared" si="68"/>
        <v>548865.85821420769</v>
      </c>
      <c r="U214" s="26">
        <f t="shared" si="68"/>
        <v>121442833.43998626</v>
      </c>
    </row>
    <row r="217" spans="1:21" ht="43.5" customHeight="1">
      <c r="A217" s="25" t="s">
        <v>180</v>
      </c>
      <c r="B217" s="25"/>
      <c r="C217" s="25"/>
      <c r="D217" s="79" t="s">
        <v>17</v>
      </c>
      <c r="E217" s="79"/>
      <c r="F217" s="28"/>
      <c r="G217" s="79" t="s">
        <v>18</v>
      </c>
      <c r="H217" s="79"/>
      <c r="I217" s="79" t="s">
        <v>185</v>
      </c>
      <c r="J217" s="79"/>
      <c r="K217" s="79" t="s">
        <v>20</v>
      </c>
      <c r="L217" s="79"/>
      <c r="M217" s="79" t="s">
        <v>21</v>
      </c>
      <c r="N217" s="79"/>
      <c r="O217" s="79" t="s">
        <v>22</v>
      </c>
      <c r="P217" s="79"/>
      <c r="Q217" s="79" t="s">
        <v>23</v>
      </c>
      <c r="R217" s="79"/>
      <c r="S217" s="25"/>
      <c r="T217" s="25"/>
      <c r="U217" s="29"/>
    </row>
    <row r="218" spans="1:21" ht="62.4">
      <c r="A218" s="25"/>
      <c r="B218" s="28" t="s">
        <v>184</v>
      </c>
      <c r="C218" s="29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9"/>
      <c r="T218" s="29"/>
      <c r="U218" s="29"/>
    </row>
    <row r="219" spans="1:21">
      <c r="A219" s="25"/>
      <c r="B219" s="25" t="s">
        <v>0</v>
      </c>
      <c r="C219" s="6" t="s">
        <v>44</v>
      </c>
      <c r="D219" s="6" t="s">
        <v>40</v>
      </c>
      <c r="E219" s="6" t="s">
        <v>41</v>
      </c>
      <c r="F219" s="6" t="s">
        <v>47</v>
      </c>
      <c r="G219" s="6" t="s">
        <v>40</v>
      </c>
      <c r="H219" s="6" t="s">
        <v>41</v>
      </c>
      <c r="I219" s="6" t="s">
        <v>40</v>
      </c>
      <c r="J219" s="6" t="s">
        <v>41</v>
      </c>
      <c r="K219" s="6" t="s">
        <v>40</v>
      </c>
      <c r="L219" s="6" t="s">
        <v>41</v>
      </c>
      <c r="M219" s="6" t="s">
        <v>40</v>
      </c>
      <c r="N219" s="6" t="s">
        <v>41</v>
      </c>
      <c r="O219" s="6" t="s">
        <v>40</v>
      </c>
      <c r="P219" s="6" t="s">
        <v>41</v>
      </c>
      <c r="Q219" s="6" t="s">
        <v>40</v>
      </c>
      <c r="R219" s="6" t="s">
        <v>41</v>
      </c>
      <c r="S219" s="6" t="s">
        <v>42</v>
      </c>
      <c r="T219" s="6" t="s">
        <v>43</v>
      </c>
      <c r="U219" s="29"/>
    </row>
    <row r="220" spans="1:21">
      <c r="A220" s="25"/>
      <c r="B220" s="25">
        <v>1950</v>
      </c>
      <c r="C220" s="29">
        <f t="shared" ref="C220:C251" si="70">C77*L150</f>
        <v>0</v>
      </c>
      <c r="D220" s="29">
        <f t="shared" ref="D220:D251" si="71">O150*D77</f>
        <v>0</v>
      </c>
      <c r="E220" s="29">
        <f t="shared" ref="E220:E251" si="72">O150*E77</f>
        <v>0</v>
      </c>
      <c r="F220" s="29">
        <f t="shared" ref="F220:F251" si="73">F77*L150</f>
        <v>0</v>
      </c>
      <c r="G220" s="29">
        <f t="shared" ref="G220:G251" si="74">P150*G77</f>
        <v>0</v>
      </c>
      <c r="H220" s="29">
        <f t="shared" ref="H220:H251" si="75">P150*H77</f>
        <v>0</v>
      </c>
      <c r="I220" s="29">
        <f t="shared" ref="I220:I251" si="76">Q150*I77</f>
        <v>0</v>
      </c>
      <c r="J220" s="29">
        <f t="shared" ref="J220:J251" si="77">Q150*J77</f>
        <v>0</v>
      </c>
      <c r="K220" s="29">
        <f t="shared" ref="K220:K251" si="78">R150*K77</f>
        <v>0</v>
      </c>
      <c r="L220" s="29">
        <f t="shared" ref="L220:L251" si="79">R150*L77</f>
        <v>0</v>
      </c>
      <c r="M220" s="29">
        <f t="shared" ref="M220:M251" si="80">S150*M77</f>
        <v>0</v>
      </c>
      <c r="N220" s="29">
        <f t="shared" ref="N220:N251" si="81">S150*N77</f>
        <v>0</v>
      </c>
      <c r="O220" s="29">
        <f t="shared" ref="O220:O251" si="82">T150*O77</f>
        <v>0</v>
      </c>
      <c r="P220" s="29">
        <f t="shared" ref="P220:P251" si="83">T150*P77</f>
        <v>0</v>
      </c>
      <c r="Q220" s="29">
        <f t="shared" ref="Q220:Q251" si="84">U150*Q77</f>
        <v>0</v>
      </c>
      <c r="R220" s="29">
        <f t="shared" ref="R220:R251" si="85">U150*R77</f>
        <v>0</v>
      </c>
      <c r="S220" s="29">
        <f t="shared" ref="S220:S251" si="86">S77*L150</f>
        <v>0</v>
      </c>
      <c r="T220" s="29">
        <f t="shared" ref="T220:T251" si="87">T77*L150</f>
        <v>0</v>
      </c>
      <c r="U220" s="3"/>
    </row>
    <row r="221" spans="1:21">
      <c r="A221" s="25"/>
      <c r="B221" s="25">
        <v>1951</v>
      </c>
      <c r="C221" s="29">
        <f t="shared" si="70"/>
        <v>15014337.05480103</v>
      </c>
      <c r="D221" s="29">
        <f t="shared" si="71"/>
        <v>-7505.1149149890971</v>
      </c>
      <c r="E221" s="29">
        <f t="shared" si="72"/>
        <v>2244.7560629351565</v>
      </c>
      <c r="F221" s="29">
        <f t="shared" si="73"/>
        <v>6493433.3640515618</v>
      </c>
      <c r="G221" s="29">
        <f t="shared" si="74"/>
        <v>-8438.4144741747768</v>
      </c>
      <c r="H221" s="29">
        <f t="shared" si="75"/>
        <v>117280.25555912167</v>
      </c>
      <c r="I221" s="29">
        <f t="shared" si="76"/>
        <v>36841.700415482912</v>
      </c>
      <c r="J221" s="29">
        <f t="shared" si="77"/>
        <v>-2015471.3684914575</v>
      </c>
      <c r="K221" s="29">
        <f t="shared" si="78"/>
        <v>-4843.5587387604564</v>
      </c>
      <c r="L221" s="29">
        <f t="shared" si="79"/>
        <v>3415451.1232864936</v>
      </c>
      <c r="M221" s="29">
        <f t="shared" si="80"/>
        <v>-12425.091639114935</v>
      </c>
      <c r="N221" s="29">
        <f t="shared" si="81"/>
        <v>76307.346210065574</v>
      </c>
      <c r="O221" s="29">
        <f t="shared" si="82"/>
        <v>-2931.6655505727431</v>
      </c>
      <c r="P221" s="29">
        <f t="shared" si="83"/>
        <v>-32872.855444375324</v>
      </c>
      <c r="Q221" s="29">
        <f t="shared" si="84"/>
        <v>11170.475902814776</v>
      </c>
      <c r="R221" s="29">
        <f t="shared" si="85"/>
        <v>21918.367175226256</v>
      </c>
      <c r="S221" s="29">
        <f t="shared" si="86"/>
        <v>3148623.4674488604</v>
      </c>
      <c r="T221" s="29">
        <f t="shared" si="87"/>
        <v>485975.08380485355</v>
      </c>
      <c r="U221" s="3"/>
    </row>
    <row r="222" spans="1:21">
      <c r="A222" s="25"/>
      <c r="B222" s="25">
        <v>1952</v>
      </c>
      <c r="C222" s="29">
        <f t="shared" si="70"/>
        <v>-31437019.405911043</v>
      </c>
      <c r="D222" s="29">
        <f t="shared" si="71"/>
        <v>-7898.6766257649597</v>
      </c>
      <c r="E222" s="29">
        <f t="shared" si="72"/>
        <v>8160.4982104774917</v>
      </c>
      <c r="F222" s="29">
        <f t="shared" si="73"/>
        <v>43336337.003635705</v>
      </c>
      <c r="G222" s="29">
        <f t="shared" si="74"/>
        <v>-8947.9598170320514</v>
      </c>
      <c r="H222" s="29">
        <f t="shared" si="75"/>
        <v>136476.71138896054</v>
      </c>
      <c r="I222" s="29">
        <f t="shared" si="76"/>
        <v>37574.768021281554</v>
      </c>
      <c r="J222" s="29">
        <f t="shared" si="77"/>
        <v>-2370404.6542747151</v>
      </c>
      <c r="K222" s="29">
        <f t="shared" si="78"/>
        <v>-9002.3102668659503</v>
      </c>
      <c r="L222" s="29">
        <f t="shared" si="79"/>
        <v>4011886.2240209356</v>
      </c>
      <c r="M222" s="29">
        <f t="shared" si="80"/>
        <v>-13105.610891054663</v>
      </c>
      <c r="N222" s="29">
        <f t="shared" si="81"/>
        <v>73135.955623743168</v>
      </c>
      <c r="O222" s="29">
        <f t="shared" si="82"/>
        <v>-3474.4021208983177</v>
      </c>
      <c r="P222" s="29">
        <f t="shared" si="83"/>
        <v>-39462.002841867266</v>
      </c>
      <c r="Q222" s="29">
        <f t="shared" si="84"/>
        <v>11755.733017264776</v>
      </c>
      <c r="R222" s="29">
        <f t="shared" si="85"/>
        <v>46851.934284029463</v>
      </c>
      <c r="S222" s="29">
        <f t="shared" si="86"/>
        <v>-973289.22139041114</v>
      </c>
      <c r="T222" s="29">
        <f t="shared" si="87"/>
        <v>587482.87057660753</v>
      </c>
      <c r="U222" s="3"/>
    </row>
    <row r="223" spans="1:21">
      <c r="A223" s="25"/>
      <c r="B223" s="25">
        <v>1953</v>
      </c>
      <c r="C223" s="29">
        <f t="shared" si="70"/>
        <v>-52849199.853043564</v>
      </c>
      <c r="D223" s="29">
        <f t="shared" si="71"/>
        <v>-8960.5375077096342</v>
      </c>
      <c r="E223" s="29">
        <f t="shared" si="72"/>
        <v>17992.100062520345</v>
      </c>
      <c r="F223" s="29">
        <f t="shared" si="73"/>
        <v>55037596.677130066</v>
      </c>
      <c r="G223" s="29">
        <f t="shared" si="74"/>
        <v>-10220.235595999506</v>
      </c>
      <c r="H223" s="29">
        <f t="shared" si="75"/>
        <v>174463.64151850095</v>
      </c>
      <c r="I223" s="29">
        <f t="shared" si="76"/>
        <v>41301.95040378916</v>
      </c>
      <c r="J223" s="29">
        <f t="shared" si="77"/>
        <v>-3065604.6451285356</v>
      </c>
      <c r="K223" s="29">
        <f t="shared" si="78"/>
        <v>-14411.755361491038</v>
      </c>
      <c r="L223" s="29">
        <f t="shared" si="79"/>
        <v>5154259.0562696094</v>
      </c>
      <c r="M223" s="29">
        <f t="shared" si="80"/>
        <v>-14886.525219500656</v>
      </c>
      <c r="N223" s="29">
        <f t="shared" si="81"/>
        <v>72160.292085874215</v>
      </c>
      <c r="O223" s="29">
        <f t="shared" si="82"/>
        <v>-4528.102346520639</v>
      </c>
      <c r="P223" s="29">
        <f t="shared" si="83"/>
        <v>-52104.839340120365</v>
      </c>
      <c r="Q223" s="29">
        <f t="shared" si="84"/>
        <v>13341.382385412604</v>
      </c>
      <c r="R223" s="29">
        <f t="shared" si="85"/>
        <v>88981.174860199724</v>
      </c>
      <c r="S223" s="29">
        <f t="shared" si="86"/>
        <v>9328734.0038795304</v>
      </c>
      <c r="T223" s="29">
        <f t="shared" si="87"/>
        <v>780685.527900427</v>
      </c>
      <c r="U223" s="3"/>
    </row>
    <row r="224" spans="1:21">
      <c r="A224" s="25"/>
      <c r="B224" s="25">
        <v>1954</v>
      </c>
      <c r="C224" s="29">
        <f t="shared" si="70"/>
        <v>-9979698.3468098044</v>
      </c>
      <c r="D224" s="29">
        <f t="shared" si="71"/>
        <v>-8880.7559409333408</v>
      </c>
      <c r="E224" s="29">
        <f t="shared" si="72"/>
        <v>29889.395330179108</v>
      </c>
      <c r="F224" s="29">
        <f t="shared" si="73"/>
        <v>-5578008.230078104</v>
      </c>
      <c r="G224" s="29">
        <f t="shared" si="74"/>
        <v>-10190.763100252456</v>
      </c>
      <c r="H224" s="29">
        <f t="shared" si="75"/>
        <v>200016.87180396123</v>
      </c>
      <c r="I224" s="29">
        <f t="shared" si="76"/>
        <v>39672.163675668722</v>
      </c>
      <c r="J224" s="29">
        <f t="shared" si="77"/>
        <v>-3561001.5664798217</v>
      </c>
      <c r="K224" s="29">
        <f t="shared" si="78"/>
        <v>-18221.141275930451</v>
      </c>
      <c r="L224" s="29">
        <f t="shared" si="79"/>
        <v>5918827.2821235051</v>
      </c>
      <c r="M224" s="29">
        <f t="shared" si="80"/>
        <v>-14759.637527308363</v>
      </c>
      <c r="N224" s="29">
        <f t="shared" si="81"/>
        <v>56614.904692768883</v>
      </c>
      <c r="O224" s="29">
        <f t="shared" si="82"/>
        <v>-5299.8211139604564</v>
      </c>
      <c r="P224" s="29">
        <f t="shared" si="83"/>
        <v>-61798.097382301348</v>
      </c>
      <c r="Q224" s="29">
        <f t="shared" si="84"/>
        <v>13233.180779972774</v>
      </c>
      <c r="R224" s="29">
        <f t="shared" si="85"/>
        <v>137649.27544312098</v>
      </c>
      <c r="S224" s="29">
        <f t="shared" si="86"/>
        <v>9875154.5463749617</v>
      </c>
      <c r="T224" s="29">
        <f t="shared" si="87"/>
        <v>931073.97106130968</v>
      </c>
      <c r="U224" s="3"/>
    </row>
    <row r="225" spans="1:21">
      <c r="A225" s="25"/>
      <c r="B225" s="25">
        <v>1955</v>
      </c>
      <c r="C225" s="29">
        <f t="shared" si="70"/>
        <v>37870726.994266361</v>
      </c>
      <c r="D225" s="29">
        <f t="shared" si="71"/>
        <v>-6852.7932059934419</v>
      </c>
      <c r="E225" s="29">
        <f t="shared" si="72"/>
        <v>36928.696826472595</v>
      </c>
      <c r="F225" s="29">
        <f t="shared" si="73"/>
        <v>-61809768.869603574</v>
      </c>
      <c r="G225" s="29">
        <f t="shared" si="74"/>
        <v>-7906.9368984405774</v>
      </c>
      <c r="H225" s="29">
        <f t="shared" si="75"/>
        <v>185562.47087555873</v>
      </c>
      <c r="I225" s="29">
        <f t="shared" si="76"/>
        <v>29652.228607116605</v>
      </c>
      <c r="J225" s="29">
        <f t="shared" si="77"/>
        <v>-3349123.095480958</v>
      </c>
      <c r="K225" s="29">
        <f t="shared" si="78"/>
        <v>-17016.196025707432</v>
      </c>
      <c r="L225" s="29">
        <f t="shared" si="79"/>
        <v>5519026.8423263486</v>
      </c>
      <c r="M225" s="29">
        <f t="shared" si="80"/>
        <v>-11383.805543696104</v>
      </c>
      <c r="N225" s="29">
        <f t="shared" si="81"/>
        <v>26580.95734630245</v>
      </c>
      <c r="O225" s="29">
        <f t="shared" si="82"/>
        <v>-5023.9085236903093</v>
      </c>
      <c r="P225" s="29">
        <f t="shared" si="83"/>
        <v>-59374.451455239483</v>
      </c>
      <c r="Q225" s="29">
        <f t="shared" si="84"/>
        <v>10223.916089172451</v>
      </c>
      <c r="R225" s="29">
        <f t="shared" si="85"/>
        <v>163092.27675448282</v>
      </c>
      <c r="S225" s="29">
        <f t="shared" si="86"/>
        <v>9858298.9311117698</v>
      </c>
      <c r="T225" s="29">
        <f t="shared" si="87"/>
        <v>899342.91565080232</v>
      </c>
      <c r="U225" s="3"/>
    </row>
    <row r="226" spans="1:21">
      <c r="A226" s="25"/>
      <c r="B226" s="25">
        <v>1956</v>
      </c>
      <c r="C226" s="29">
        <f t="shared" si="70"/>
        <v>25551180.696870387</v>
      </c>
      <c r="D226" s="29">
        <f t="shared" si="71"/>
        <v>-4786.1794871078291</v>
      </c>
      <c r="E226" s="29">
        <f t="shared" si="72"/>
        <v>41785.576682081053</v>
      </c>
      <c r="F226" s="29">
        <f t="shared" si="73"/>
        <v>-23836279.306351919</v>
      </c>
      <c r="G226" s="29">
        <f t="shared" si="74"/>
        <v>-5550.2324454235941</v>
      </c>
      <c r="H226" s="29">
        <f t="shared" si="75"/>
        <v>165696.05201523015</v>
      </c>
      <c r="I226" s="29">
        <f t="shared" si="76"/>
        <v>20034.411962020295</v>
      </c>
      <c r="J226" s="29">
        <f t="shared" si="77"/>
        <v>-3031126.9125831365</v>
      </c>
      <c r="K226" s="29">
        <f t="shared" si="78"/>
        <v>-13934.144314635061</v>
      </c>
      <c r="L226" s="29">
        <f t="shared" si="79"/>
        <v>4978330.4728626888</v>
      </c>
      <c r="M226" s="29">
        <f t="shared" si="80"/>
        <v>-7939.8085079474222</v>
      </c>
      <c r="N226" s="29">
        <f t="shared" si="81"/>
        <v>-1128.4644225603145</v>
      </c>
      <c r="O226" s="29">
        <f t="shared" si="82"/>
        <v>-4585.908726090619</v>
      </c>
      <c r="P226" s="29">
        <f t="shared" si="83"/>
        <v>-54944.215719796463</v>
      </c>
      <c r="Q226" s="29">
        <f t="shared" si="84"/>
        <v>7152.9139014754783</v>
      </c>
      <c r="R226" s="29">
        <f t="shared" si="85"/>
        <v>179530.45613774334</v>
      </c>
      <c r="S226" s="29">
        <f t="shared" si="86"/>
        <v>8370121.1357548852</v>
      </c>
      <c r="T226" s="29">
        <f t="shared" si="87"/>
        <v>836936.78786599636</v>
      </c>
      <c r="U226" s="3"/>
    </row>
    <row r="227" spans="1:21">
      <c r="A227" s="25"/>
      <c r="B227" s="25">
        <v>1957</v>
      </c>
      <c r="C227" s="29">
        <f t="shared" si="70"/>
        <v>-15206397.115189653</v>
      </c>
      <c r="D227" s="29">
        <f t="shared" si="71"/>
        <v>-3204.7471186903927</v>
      </c>
      <c r="E227" s="29">
        <f t="shared" si="72"/>
        <v>49083.311422462575</v>
      </c>
      <c r="F227" s="29">
        <f t="shared" si="73"/>
        <v>-14869317.124484589</v>
      </c>
      <c r="G227" s="29">
        <f t="shared" si="74"/>
        <v>-3732.6584962598959</v>
      </c>
      <c r="H227" s="29">
        <f t="shared" si="75"/>
        <v>158641.0263517742</v>
      </c>
      <c r="I227" s="29">
        <f t="shared" si="76"/>
        <v>12974.652118320559</v>
      </c>
      <c r="J227" s="29">
        <f t="shared" si="77"/>
        <v>-2944791.1971870391</v>
      </c>
      <c r="K227" s="29">
        <f t="shared" si="78"/>
        <v>-10644.789449048243</v>
      </c>
      <c r="L227" s="29">
        <f t="shared" si="79"/>
        <v>4810571.0783963613</v>
      </c>
      <c r="M227" s="29">
        <f t="shared" si="80"/>
        <v>-5304.3658115840062</v>
      </c>
      <c r="N227" s="29">
        <f t="shared" si="81"/>
        <v>-26690.126133709669</v>
      </c>
      <c r="O227" s="29">
        <f t="shared" si="82"/>
        <v>-4494.1694975334831</v>
      </c>
      <c r="P227" s="29">
        <f t="shared" si="83"/>
        <v>-54598.69779206159</v>
      </c>
      <c r="Q227" s="29">
        <f t="shared" si="84"/>
        <v>4799.6680870837099</v>
      </c>
      <c r="R227" s="29">
        <f t="shared" si="85"/>
        <v>206809.20449094434</v>
      </c>
      <c r="S227" s="29">
        <f t="shared" si="86"/>
        <v>6514086.6583614806</v>
      </c>
      <c r="T227" s="29">
        <f t="shared" si="87"/>
        <v>835957.12753817311</v>
      </c>
      <c r="U227" s="3"/>
    </row>
    <row r="228" spans="1:21">
      <c r="A228" s="25"/>
      <c r="B228" s="25">
        <v>1958</v>
      </c>
      <c r="C228" s="29">
        <f t="shared" si="70"/>
        <v>22495006.368674617</v>
      </c>
      <c r="D228" s="29">
        <f t="shared" si="71"/>
        <v>-1541.6899843564443</v>
      </c>
      <c r="E228" s="29">
        <f t="shared" si="72"/>
        <v>53015.617009044916</v>
      </c>
      <c r="F228" s="29">
        <f t="shared" si="73"/>
        <v>-48350575.90561676</v>
      </c>
      <c r="G228" s="29">
        <f t="shared" si="74"/>
        <v>-1802.3755188372388</v>
      </c>
      <c r="H228" s="29">
        <f t="shared" si="75"/>
        <v>142842.98798960232</v>
      </c>
      <c r="I228" s="29">
        <f t="shared" si="76"/>
        <v>6037.0063890334022</v>
      </c>
      <c r="J228" s="29">
        <f t="shared" si="77"/>
        <v>-2694430.0499387719</v>
      </c>
      <c r="K228" s="29">
        <f t="shared" si="78"/>
        <v>-5722.3098531311498</v>
      </c>
      <c r="L228" s="29">
        <f t="shared" si="79"/>
        <v>4368082.1730913557</v>
      </c>
      <c r="M228" s="29">
        <f t="shared" si="80"/>
        <v>-2543.8504301351381</v>
      </c>
      <c r="N228" s="29">
        <f t="shared" si="81"/>
        <v>-48914.688452951144</v>
      </c>
      <c r="O228" s="29">
        <f t="shared" si="82"/>
        <v>-4148.262384276888</v>
      </c>
      <c r="P228" s="29">
        <f t="shared" si="83"/>
        <v>-51113.535668007069</v>
      </c>
      <c r="Q228" s="29">
        <f t="shared" si="84"/>
        <v>2314.7492772979708</v>
      </c>
      <c r="R228" s="29">
        <f t="shared" si="85"/>
        <v>220142.21627980546</v>
      </c>
      <c r="S228" s="29">
        <f t="shared" si="86"/>
        <v>3664416.1995560904</v>
      </c>
      <c r="T228" s="29">
        <f t="shared" si="87"/>
        <v>786144.54898720828</v>
      </c>
      <c r="U228" s="3"/>
    </row>
    <row r="229" spans="1:21">
      <c r="A229" s="25"/>
      <c r="B229" s="25">
        <v>1959</v>
      </c>
      <c r="C229" s="29">
        <f t="shared" si="70"/>
        <v>23076520.896454748</v>
      </c>
      <c r="D229" s="29">
        <f t="shared" si="71"/>
        <v>-74.384444195357659</v>
      </c>
      <c r="E229" s="29">
        <f t="shared" si="72"/>
        <v>58045.268875317357</v>
      </c>
      <c r="F229" s="29">
        <f t="shared" si="73"/>
        <v>-498035.56449570641</v>
      </c>
      <c r="G229" s="29">
        <f t="shared" si="74"/>
        <v>-87.245512436636176</v>
      </c>
      <c r="H229" s="29">
        <f t="shared" si="75"/>
        <v>132546.07042322776</v>
      </c>
      <c r="I229" s="29">
        <f t="shared" si="76"/>
        <v>281.32535925926612</v>
      </c>
      <c r="J229" s="29">
        <f t="shared" si="77"/>
        <v>-2540436.4160502143</v>
      </c>
      <c r="K229" s="29">
        <f t="shared" si="78"/>
        <v>-304.83197130165746</v>
      </c>
      <c r="L229" s="29">
        <f t="shared" si="79"/>
        <v>4102017.3632499813</v>
      </c>
      <c r="M229" s="29">
        <f t="shared" si="80"/>
        <v>-122.23635499538014</v>
      </c>
      <c r="N229" s="29">
        <f t="shared" si="81"/>
        <v>-70362.684601937348</v>
      </c>
      <c r="O229" s="29">
        <f t="shared" si="82"/>
        <v>-3948.6408326082596</v>
      </c>
      <c r="P229" s="29">
        <f t="shared" si="83"/>
        <v>-49358.0476765165</v>
      </c>
      <c r="Q229" s="29">
        <f t="shared" si="84"/>
        <v>112.01996390669333</v>
      </c>
      <c r="R229" s="29">
        <f t="shared" si="85"/>
        <v>238337.81962035847</v>
      </c>
      <c r="S229" s="29">
        <f t="shared" si="86"/>
        <v>9535406.9783194344</v>
      </c>
      <c r="T229" s="29">
        <f t="shared" si="87"/>
        <v>762884.61735058203</v>
      </c>
      <c r="U229" s="3"/>
    </row>
    <row r="230" spans="1:21">
      <c r="A230" s="25"/>
      <c r="B230" s="25">
        <v>1960</v>
      </c>
      <c r="C230" s="29">
        <f t="shared" si="70"/>
        <v>2426180.6824834291</v>
      </c>
      <c r="D230" s="29">
        <f t="shared" si="71"/>
        <v>1471.2071063825629</v>
      </c>
      <c r="E230" s="29">
        <f t="shared" si="72"/>
        <v>70803.41459592343</v>
      </c>
      <c r="F230" s="29">
        <f t="shared" si="73"/>
        <v>1921352.815297649</v>
      </c>
      <c r="G230" s="29">
        <f t="shared" si="74"/>
        <v>1730.1074807627701</v>
      </c>
      <c r="H230" s="29">
        <f t="shared" si="75"/>
        <v>138709.34451235319</v>
      </c>
      <c r="I230" s="29">
        <f t="shared" si="76"/>
        <v>-5374.4188043328213</v>
      </c>
      <c r="J230" s="29">
        <f t="shared" si="77"/>
        <v>-2705836.872545125</v>
      </c>
      <c r="K230" s="29">
        <f t="shared" si="78"/>
        <v>6566.5334249249736</v>
      </c>
      <c r="L230" s="29">
        <f t="shared" si="79"/>
        <v>4341180.6569421412</v>
      </c>
      <c r="M230" s="29">
        <f t="shared" si="80"/>
        <v>2405.7626250119365</v>
      </c>
      <c r="N230" s="29">
        <f t="shared" si="81"/>
        <v>-102011.93891163258</v>
      </c>
      <c r="O230" s="29">
        <f t="shared" si="82"/>
        <v>-4246.4031176242324</v>
      </c>
      <c r="P230" s="29">
        <f t="shared" si="83"/>
        <v>-53861.603730019677</v>
      </c>
      <c r="Q230" s="29">
        <f t="shared" si="84"/>
        <v>-2223.0651201016772</v>
      </c>
      <c r="R230" s="29">
        <f t="shared" si="85"/>
        <v>288125.36733097699</v>
      </c>
      <c r="S230" s="29">
        <f t="shared" si="86"/>
        <v>17372119.399827998</v>
      </c>
      <c r="T230" s="29">
        <f t="shared" si="87"/>
        <v>836073.67700707528</v>
      </c>
      <c r="U230" s="3"/>
    </row>
    <row r="231" spans="1:21">
      <c r="A231" s="25"/>
      <c r="B231" s="25">
        <v>1961</v>
      </c>
      <c r="C231" s="29">
        <f t="shared" si="70"/>
        <v>33862717.949465424</v>
      </c>
      <c r="D231" s="29">
        <f t="shared" si="71"/>
        <v>3401.3135408741487</v>
      </c>
      <c r="E231" s="29">
        <f t="shared" si="72"/>
        <v>87761.440690804258</v>
      </c>
      <c r="F231" s="29">
        <f t="shared" si="73"/>
        <v>19236766.015828226</v>
      </c>
      <c r="G231" s="29">
        <f t="shared" si="74"/>
        <v>4008.0581108658448</v>
      </c>
      <c r="H231" s="29">
        <f t="shared" si="75"/>
        <v>148885.9192901541</v>
      </c>
      <c r="I231" s="29">
        <f t="shared" si="76"/>
        <v>-11996.963469644859</v>
      </c>
      <c r="J231" s="29">
        <f t="shared" si="77"/>
        <v>-2959767.4559296132</v>
      </c>
      <c r="K231" s="29">
        <f t="shared" si="78"/>
        <v>16369.273370354571</v>
      </c>
      <c r="L231" s="29">
        <f t="shared" si="79"/>
        <v>4715734.6060473192</v>
      </c>
      <c r="M231" s="29">
        <f t="shared" si="80"/>
        <v>5529.7198119572358</v>
      </c>
      <c r="N231" s="29">
        <f t="shared" si="81"/>
        <v>-142680.27345436873</v>
      </c>
      <c r="O231" s="29">
        <f t="shared" si="82"/>
        <v>-4691.3742848312859</v>
      </c>
      <c r="P231" s="29">
        <f t="shared" si="83"/>
        <v>-60397.146748538151</v>
      </c>
      <c r="Q231" s="29">
        <f t="shared" si="84"/>
        <v>-5158.9526308002523</v>
      </c>
      <c r="R231" s="29">
        <f t="shared" si="85"/>
        <v>354526.96840963408</v>
      </c>
      <c r="S231" s="29">
        <f t="shared" si="86"/>
        <v>8271239.7693486791</v>
      </c>
      <c r="T231" s="29">
        <f t="shared" si="87"/>
        <v>941272.24005128292</v>
      </c>
      <c r="U231" s="3"/>
    </row>
    <row r="232" spans="1:21">
      <c r="A232" s="25"/>
      <c r="B232" s="25">
        <v>1962</v>
      </c>
      <c r="C232" s="29">
        <f t="shared" si="70"/>
        <v>-11684137.253649328</v>
      </c>
      <c r="D232" s="29">
        <f t="shared" si="71"/>
        <v>6098.4818936416814</v>
      </c>
      <c r="E232" s="29">
        <f t="shared" si="72"/>
        <v>113501.09734145149</v>
      </c>
      <c r="F232" s="29">
        <f t="shared" si="73"/>
        <v>65243841.865841918</v>
      </c>
      <c r="G232" s="29">
        <f t="shared" si="74"/>
        <v>7197.0392924501275</v>
      </c>
      <c r="H232" s="29">
        <f t="shared" si="75"/>
        <v>167935.5086465916</v>
      </c>
      <c r="I232" s="29">
        <f t="shared" si="76"/>
        <v>-20756.869471521361</v>
      </c>
      <c r="J232" s="29">
        <f t="shared" si="77"/>
        <v>-3406202.6837593196</v>
      </c>
      <c r="K232" s="29">
        <f t="shared" si="78"/>
        <v>31392.820290933294</v>
      </c>
      <c r="L232" s="29">
        <f t="shared" si="79"/>
        <v>5389829.3132167263</v>
      </c>
      <c r="M232" s="29">
        <f t="shared" si="80"/>
        <v>9848.1424547770002</v>
      </c>
      <c r="N232" s="29">
        <f t="shared" si="81"/>
        <v>-201861.58148362153</v>
      </c>
      <c r="O232" s="29">
        <f t="shared" si="82"/>
        <v>-5455.4364250026028</v>
      </c>
      <c r="P232" s="29">
        <f t="shared" si="83"/>
        <v>-71304.727482093542</v>
      </c>
      <c r="Q232" s="29">
        <f t="shared" si="84"/>
        <v>-9288.6076359162253</v>
      </c>
      <c r="R232" s="29">
        <f t="shared" si="85"/>
        <v>455731.87166796031</v>
      </c>
      <c r="S232" s="29">
        <f t="shared" si="86"/>
        <v>-1501606.2750391706</v>
      </c>
      <c r="T232" s="29">
        <f t="shared" si="87"/>
        <v>1115533.740004957</v>
      </c>
      <c r="U232" s="3"/>
    </row>
    <row r="233" spans="1:21">
      <c r="A233" s="25"/>
      <c r="B233" s="25">
        <v>1963</v>
      </c>
      <c r="C233" s="29">
        <f t="shared" si="70"/>
        <v>-3018986.3109588907</v>
      </c>
      <c r="D233" s="29">
        <f t="shared" si="71"/>
        <v>8891.0905395956252</v>
      </c>
      <c r="E233" s="29">
        <f t="shared" si="72"/>
        <v>133831.07131842495</v>
      </c>
      <c r="F233" s="29">
        <f t="shared" si="73"/>
        <v>-46737909.806927107</v>
      </c>
      <c r="G233" s="29">
        <f t="shared" si="74"/>
        <v>10502.16607868567</v>
      </c>
      <c r="H233" s="29">
        <f t="shared" si="75"/>
        <v>173631.27786567702</v>
      </c>
      <c r="I233" s="29">
        <f t="shared" si="76"/>
        <v>-29219.322520713424</v>
      </c>
      <c r="J233" s="29">
        <f t="shared" si="77"/>
        <v>-3602318.6589650582</v>
      </c>
      <c r="K233" s="29">
        <f t="shared" si="78"/>
        <v>48527.912251884693</v>
      </c>
      <c r="L233" s="29">
        <f t="shared" si="79"/>
        <v>5643846.5529446201</v>
      </c>
      <c r="M233" s="29">
        <f t="shared" si="80"/>
        <v>14251.719530351451</v>
      </c>
      <c r="N233" s="29">
        <f t="shared" si="81"/>
        <v>-255233.95520320456</v>
      </c>
      <c r="O233" s="29">
        <f t="shared" si="82"/>
        <v>-5829.6443502501061</v>
      </c>
      <c r="P233" s="29">
        <f t="shared" si="83"/>
        <v>-77378.696321832584</v>
      </c>
      <c r="Q233" s="29">
        <f t="shared" si="84"/>
        <v>-13602.347002414648</v>
      </c>
      <c r="R233" s="29">
        <f t="shared" si="85"/>
        <v>534556.01108371094</v>
      </c>
      <c r="S233" s="29">
        <f t="shared" si="86"/>
        <v>16755285.367960224</v>
      </c>
      <c r="T233" s="29">
        <f t="shared" si="87"/>
        <v>1214129.9387974443</v>
      </c>
      <c r="U233" s="3"/>
    </row>
    <row r="234" spans="1:21">
      <c r="A234" s="25"/>
      <c r="B234" s="25">
        <v>1964</v>
      </c>
      <c r="C234" s="29">
        <f t="shared" si="70"/>
        <v>-8320026.5855054967</v>
      </c>
      <c r="D234" s="29">
        <f t="shared" si="71"/>
        <v>13041.611561325293</v>
      </c>
      <c r="E234" s="29">
        <f t="shared" si="72"/>
        <v>168526.29438017713</v>
      </c>
      <c r="F234" s="29">
        <f t="shared" si="73"/>
        <v>118772617.7546095</v>
      </c>
      <c r="G234" s="29">
        <f t="shared" si="74"/>
        <v>15410.619475135261</v>
      </c>
      <c r="H234" s="29">
        <f t="shared" si="75"/>
        <v>192495.94779035979</v>
      </c>
      <c r="I234" s="29">
        <f t="shared" si="76"/>
        <v>-41289.745882561496</v>
      </c>
      <c r="J234" s="29">
        <f t="shared" si="77"/>
        <v>-4084276.7616819167</v>
      </c>
      <c r="K234" s="29">
        <f t="shared" si="78"/>
        <v>75224.997383595954</v>
      </c>
      <c r="L234" s="29">
        <f t="shared" si="79"/>
        <v>6362855.0852123527</v>
      </c>
      <c r="M234" s="29">
        <f t="shared" si="80"/>
        <v>20722.948981366386</v>
      </c>
      <c r="N234" s="29">
        <f t="shared" si="81"/>
        <v>-339735.97304139659</v>
      </c>
      <c r="O234" s="29">
        <f t="shared" si="82"/>
        <v>-6686.6746771618527</v>
      </c>
      <c r="P234" s="29">
        <f t="shared" si="83"/>
        <v>-90157.5551449497</v>
      </c>
      <c r="Q234" s="29">
        <f t="shared" si="84"/>
        <v>-20052.848463939306</v>
      </c>
      <c r="R234" s="29">
        <f t="shared" si="85"/>
        <v>670269.59085552394</v>
      </c>
      <c r="S234" s="29">
        <f t="shared" si="86"/>
        <v>22311150.559762843</v>
      </c>
      <c r="T234" s="29">
        <f t="shared" si="87"/>
        <v>1420133.492584982</v>
      </c>
      <c r="U234" s="3"/>
    </row>
    <row r="235" spans="1:21">
      <c r="A235" s="25"/>
      <c r="B235" s="25">
        <v>1965</v>
      </c>
      <c r="C235" s="29">
        <f t="shared" si="70"/>
        <v>18843788.535214614</v>
      </c>
      <c r="D235" s="29">
        <f t="shared" si="71"/>
        <v>19176.334489886944</v>
      </c>
      <c r="E235" s="29">
        <f t="shared" si="72"/>
        <v>220525.78333801989</v>
      </c>
      <c r="F235" s="29">
        <f t="shared" si="73"/>
        <v>910101.23281976173</v>
      </c>
      <c r="G235" s="29">
        <f t="shared" si="74"/>
        <v>22655.747684059315</v>
      </c>
      <c r="H235" s="29">
        <f t="shared" si="75"/>
        <v>222393.63886877961</v>
      </c>
      <c r="I235" s="29">
        <f t="shared" si="76"/>
        <v>-58584.375440871205</v>
      </c>
      <c r="J235" s="29">
        <f t="shared" si="77"/>
        <v>-4844628.6130432794</v>
      </c>
      <c r="K235" s="29">
        <f t="shared" si="78"/>
        <v>115937.70959636456</v>
      </c>
      <c r="L235" s="29">
        <f t="shared" si="79"/>
        <v>7465072.8972746292</v>
      </c>
      <c r="M235" s="29">
        <f t="shared" si="80"/>
        <v>30193.237873897728</v>
      </c>
      <c r="N235" s="29">
        <f t="shared" si="81"/>
        <v>-465433.65200152656</v>
      </c>
      <c r="O235" s="29">
        <f t="shared" si="82"/>
        <v>-8020.8300003497943</v>
      </c>
      <c r="P235" s="29">
        <f t="shared" si="83"/>
        <v>-109887.9627944893</v>
      </c>
      <c r="Q235" s="29">
        <f t="shared" si="84"/>
        <v>-29637.949364411968</v>
      </c>
      <c r="R235" s="29">
        <f t="shared" si="85"/>
        <v>873656.49970504665</v>
      </c>
      <c r="S235" s="29">
        <f t="shared" si="86"/>
        <v>14096749.461578518</v>
      </c>
      <c r="T235" s="29">
        <f t="shared" si="87"/>
        <v>1735047.9710517873</v>
      </c>
      <c r="U235" s="3"/>
    </row>
    <row r="236" spans="1:21">
      <c r="A236" s="25"/>
      <c r="B236" s="25">
        <v>1966</v>
      </c>
      <c r="C236" s="29">
        <f t="shared" si="70"/>
        <v>-48416548.553060934</v>
      </c>
      <c r="D236" s="29">
        <f t="shared" si="71"/>
        <v>23578.151694896438</v>
      </c>
      <c r="E236" s="29">
        <f t="shared" si="72"/>
        <v>247084.01989257423</v>
      </c>
      <c r="F236" s="29">
        <f t="shared" si="73"/>
        <v>-19814804.066000246</v>
      </c>
      <c r="G236" s="29">
        <f t="shared" si="74"/>
        <v>27836.590262200411</v>
      </c>
      <c r="H236" s="29">
        <f t="shared" si="75"/>
        <v>220394.52060404856</v>
      </c>
      <c r="I236" s="29">
        <f t="shared" si="76"/>
        <v>-69436.411613309596</v>
      </c>
      <c r="J236" s="29">
        <f t="shared" si="77"/>
        <v>-4936624.5975540569</v>
      </c>
      <c r="K236" s="29">
        <f t="shared" si="78"/>
        <v>148847.79284544254</v>
      </c>
      <c r="L236" s="29">
        <f t="shared" si="79"/>
        <v>7532124.2170593953</v>
      </c>
      <c r="M236" s="29">
        <f t="shared" si="80"/>
        <v>36746.456876678749</v>
      </c>
      <c r="N236" s="29">
        <f t="shared" si="81"/>
        <v>-541784.56392093142</v>
      </c>
      <c r="O236" s="29">
        <f t="shared" si="82"/>
        <v>-8271.6057061351748</v>
      </c>
      <c r="P236" s="29">
        <f t="shared" si="83"/>
        <v>-115183.49804640941</v>
      </c>
      <c r="Q236" s="29">
        <f t="shared" si="84"/>
        <v>-36645.176693485228</v>
      </c>
      <c r="R236" s="29">
        <f t="shared" si="85"/>
        <v>975597.17470249848</v>
      </c>
      <c r="S236" s="29">
        <f t="shared" si="86"/>
        <v>12909913.580321683</v>
      </c>
      <c r="T236" s="29">
        <f t="shared" si="87"/>
        <v>1823337.086463874</v>
      </c>
      <c r="U236" s="3"/>
    </row>
    <row r="237" spans="1:21">
      <c r="A237" s="25"/>
      <c r="B237" s="25">
        <v>1967</v>
      </c>
      <c r="C237" s="29">
        <f t="shared" si="70"/>
        <v>-3588441.5670128507</v>
      </c>
      <c r="D237" s="29">
        <f t="shared" si="71"/>
        <v>28516.406078284355</v>
      </c>
      <c r="E237" s="29">
        <f t="shared" si="72"/>
        <v>276855.70371874003</v>
      </c>
      <c r="F237" s="29">
        <f t="shared" si="73"/>
        <v>2971490.2807644554</v>
      </c>
      <c r="G237" s="29">
        <f t="shared" si="74"/>
        <v>33624.924483834846</v>
      </c>
      <c r="H237" s="29">
        <f t="shared" si="75"/>
        <v>218609.13558052969</v>
      </c>
      <c r="I237" s="29">
        <f t="shared" si="76"/>
        <v>-80906.107574561771</v>
      </c>
      <c r="J237" s="29">
        <f t="shared" si="77"/>
        <v>-5046097.9803959671</v>
      </c>
      <c r="K237" s="29">
        <f t="shared" si="78"/>
        <v>187224.68948754409</v>
      </c>
      <c r="L237" s="29">
        <f t="shared" si="79"/>
        <v>7622963.9900930682</v>
      </c>
      <c r="M237" s="29">
        <f t="shared" si="80"/>
        <v>43947.402422454266</v>
      </c>
      <c r="N237" s="29">
        <f t="shared" si="81"/>
        <v>-627004.22512173827</v>
      </c>
      <c r="O237" s="29">
        <f t="shared" si="82"/>
        <v>-8562.2633981539857</v>
      </c>
      <c r="P237" s="29">
        <f t="shared" si="83"/>
        <v>-121225.53176949581</v>
      </c>
      <c r="Q237" s="29">
        <f t="shared" si="84"/>
        <v>-44584.91608573393</v>
      </c>
      <c r="R237" s="29">
        <f t="shared" si="85"/>
        <v>1089962.4832264667</v>
      </c>
      <c r="S237" s="29">
        <f t="shared" si="86"/>
        <v>21559256.498314273</v>
      </c>
      <c r="T237" s="29">
        <f t="shared" si="87"/>
        <v>1923771.2989792763</v>
      </c>
      <c r="U237" s="3"/>
    </row>
    <row r="238" spans="1:21">
      <c r="A238" s="25"/>
      <c r="B238" s="25">
        <v>1968</v>
      </c>
      <c r="C238" s="29">
        <f t="shared" si="70"/>
        <v>-626269.37509893929</v>
      </c>
      <c r="D238" s="29">
        <f t="shared" si="71"/>
        <v>33236.821627887439</v>
      </c>
      <c r="E238" s="29">
        <f t="shared" si="72"/>
        <v>302579.00999840698</v>
      </c>
      <c r="F238" s="29">
        <f t="shared" si="73"/>
        <v>-62450916.496829122</v>
      </c>
      <c r="G238" s="29">
        <f t="shared" si="74"/>
        <v>39122.56807466902</v>
      </c>
      <c r="H238" s="29">
        <f t="shared" si="75"/>
        <v>211491.64526601331</v>
      </c>
      <c r="I238" s="29">
        <f t="shared" si="76"/>
        <v>-90863.548584277276</v>
      </c>
      <c r="J238" s="29">
        <f t="shared" si="77"/>
        <v>-5047427.8328553345</v>
      </c>
      <c r="K238" s="29">
        <f t="shared" si="78"/>
        <v>225969.89503883899</v>
      </c>
      <c r="L238" s="29">
        <f t="shared" si="79"/>
        <v>7537422.9342660578</v>
      </c>
      <c r="M238" s="29">
        <f t="shared" si="80"/>
        <v>50611.987708254805</v>
      </c>
      <c r="N238" s="29">
        <f t="shared" si="81"/>
        <v>-704652.02747381316</v>
      </c>
      <c r="O238" s="29">
        <f t="shared" si="82"/>
        <v>-8676.4010203509079</v>
      </c>
      <c r="P238" s="29">
        <f t="shared" si="83"/>
        <v>-124936.86449090949</v>
      </c>
      <c r="Q238" s="29">
        <f t="shared" si="84"/>
        <v>-52289.347284666634</v>
      </c>
      <c r="R238" s="29">
        <f t="shared" si="85"/>
        <v>1188080.3570152239</v>
      </c>
      <c r="S238" s="29">
        <f t="shared" si="86"/>
        <v>26744692.98293566</v>
      </c>
      <c r="T238" s="29">
        <f t="shared" si="87"/>
        <v>1986598.9670866819</v>
      </c>
      <c r="U238" s="3"/>
    </row>
    <row r="239" spans="1:21">
      <c r="A239" s="25"/>
      <c r="B239" s="25">
        <v>1969</v>
      </c>
      <c r="C239" s="29">
        <f t="shared" si="70"/>
        <v>48630590.062534936</v>
      </c>
      <c r="D239" s="29">
        <f t="shared" si="71"/>
        <v>35574.709902656723</v>
      </c>
      <c r="E239" s="29">
        <f t="shared" si="72"/>
        <v>306454.61528731883</v>
      </c>
      <c r="F239" s="29">
        <f t="shared" si="73"/>
        <v>-81807574.221583128</v>
      </c>
      <c r="G239" s="29">
        <f t="shared" si="74"/>
        <v>41779.854454705819</v>
      </c>
      <c r="H239" s="29">
        <f t="shared" si="75"/>
        <v>189424.47568131535</v>
      </c>
      <c r="I239" s="29">
        <f t="shared" si="76"/>
        <v>-93679.810829993992</v>
      </c>
      <c r="J239" s="29">
        <f t="shared" si="77"/>
        <v>-4689216.791804757</v>
      </c>
      <c r="K239" s="29">
        <f t="shared" si="78"/>
        <v>249606.80827995404</v>
      </c>
      <c r="L239" s="29">
        <f t="shared" si="79"/>
        <v>6918052.5878336467</v>
      </c>
      <c r="M239" s="29">
        <f t="shared" si="80"/>
        <v>53476.100682394928</v>
      </c>
      <c r="N239" s="29">
        <f t="shared" si="81"/>
        <v>-731186.05399990967</v>
      </c>
      <c r="O239" s="29">
        <f t="shared" si="82"/>
        <v>-8171.1516705471695</v>
      </c>
      <c r="P239" s="29">
        <f t="shared" si="83"/>
        <v>-119708.60020719252</v>
      </c>
      <c r="Q239" s="29">
        <f t="shared" si="84"/>
        <v>-56334.777720741797</v>
      </c>
      <c r="R239" s="29">
        <f t="shared" si="85"/>
        <v>1200460.0330275332</v>
      </c>
      <c r="S239" s="29">
        <f t="shared" si="86"/>
        <v>12698905.558225283</v>
      </c>
      <c r="T239" s="29">
        <f t="shared" si="87"/>
        <v>1906903.1115560662</v>
      </c>
      <c r="U239" s="3"/>
    </row>
    <row r="240" spans="1:21">
      <c r="A240" s="25"/>
      <c r="B240" s="25">
        <v>1970</v>
      </c>
      <c r="C240" s="29">
        <f t="shared" si="70"/>
        <v>-6886207.9166929107</v>
      </c>
      <c r="D240" s="29">
        <f t="shared" si="71"/>
        <v>36445.752603670968</v>
      </c>
      <c r="E240" s="29">
        <f t="shared" si="72"/>
        <v>299175.62201579288</v>
      </c>
      <c r="F240" s="29">
        <f t="shared" si="73"/>
        <v>-102709345.72965059</v>
      </c>
      <c r="G240" s="29">
        <f t="shared" si="74"/>
        <v>42684.118551475367</v>
      </c>
      <c r="H240" s="29">
        <f t="shared" si="75"/>
        <v>163217.88034102091</v>
      </c>
      <c r="I240" s="29">
        <f t="shared" si="76"/>
        <v>-92412.785639100824</v>
      </c>
      <c r="J240" s="29">
        <f t="shared" si="77"/>
        <v>-4206704.3265650403</v>
      </c>
      <c r="K240" s="29">
        <f t="shared" si="78"/>
        <v>263084.37456321291</v>
      </c>
      <c r="L240" s="29">
        <f t="shared" si="79"/>
        <v>6127429.8530216878</v>
      </c>
      <c r="M240" s="29">
        <f t="shared" si="80"/>
        <v>54028.706095921436</v>
      </c>
      <c r="N240" s="29">
        <f t="shared" si="81"/>
        <v>-729130.54209610168</v>
      </c>
      <c r="O240" s="29">
        <f t="shared" si="82"/>
        <v>-7436.0334915739095</v>
      </c>
      <c r="P240" s="29">
        <f t="shared" si="83"/>
        <v>-110872.9643419122</v>
      </c>
      <c r="Q240" s="29">
        <f t="shared" si="84"/>
        <v>-58111.585787501484</v>
      </c>
      <c r="R240" s="29">
        <f t="shared" si="85"/>
        <v>1169480.6701136976</v>
      </c>
      <c r="S240" s="29">
        <f t="shared" si="86"/>
        <v>33174761.085052237</v>
      </c>
      <c r="T240" s="29">
        <f t="shared" si="87"/>
        <v>1769083.6705719174</v>
      </c>
      <c r="U240" s="3"/>
    </row>
    <row r="241" spans="1:21">
      <c r="A241" s="25"/>
      <c r="B241" s="25">
        <v>1971</v>
      </c>
      <c r="C241" s="29">
        <f t="shared" si="70"/>
        <v>20360575.040229149</v>
      </c>
      <c r="D241" s="29">
        <f t="shared" si="71"/>
        <v>38441.565144057371</v>
      </c>
      <c r="E241" s="29">
        <f t="shared" si="72"/>
        <v>302371.52495102532</v>
      </c>
      <c r="F241" s="29">
        <f t="shared" si="73"/>
        <v>-30553435.955954429</v>
      </c>
      <c r="G241" s="29">
        <f t="shared" si="74"/>
        <v>44872.943650868772</v>
      </c>
      <c r="H241" s="29">
        <f t="shared" si="75"/>
        <v>145159.25061121534</v>
      </c>
      <c r="I241" s="29">
        <f t="shared" si="76"/>
        <v>-93811.070178492475</v>
      </c>
      <c r="J241" s="29">
        <f t="shared" si="77"/>
        <v>-3911890.4078972163</v>
      </c>
      <c r="K241" s="29">
        <f t="shared" si="78"/>
        <v>284689.91521850473</v>
      </c>
      <c r="L241" s="29">
        <f t="shared" si="79"/>
        <v>5622815.2694206797</v>
      </c>
      <c r="M241" s="29">
        <f t="shared" si="80"/>
        <v>56140.302647673008</v>
      </c>
      <c r="N241" s="29">
        <f t="shared" si="81"/>
        <v>-750794.13747338729</v>
      </c>
      <c r="O241" s="29">
        <f t="shared" si="82"/>
        <v>-7020.2451319660813</v>
      </c>
      <c r="P241" s="29">
        <f t="shared" si="83"/>
        <v>-106570.211659223</v>
      </c>
      <c r="Q241" s="29">
        <f t="shared" si="84"/>
        <v>-61736.65703089349</v>
      </c>
      <c r="R241" s="29">
        <f t="shared" si="85"/>
        <v>1179779.652088573</v>
      </c>
      <c r="S241" s="29">
        <f t="shared" si="86"/>
        <v>14682994.724568086</v>
      </c>
      <c r="T241" s="29">
        <f t="shared" si="87"/>
        <v>1703174.8973064274</v>
      </c>
      <c r="U241" s="3"/>
    </row>
    <row r="242" spans="1:21">
      <c r="A242" s="25"/>
      <c r="B242" s="25">
        <v>1972</v>
      </c>
      <c r="C242" s="29">
        <f t="shared" si="70"/>
        <v>68693752.435220316</v>
      </c>
      <c r="D242" s="29">
        <f t="shared" si="71"/>
        <v>42122.08108501284</v>
      </c>
      <c r="E242" s="29">
        <f t="shared" si="72"/>
        <v>318890.65274598863</v>
      </c>
      <c r="F242" s="29">
        <f t="shared" si="73"/>
        <v>-42447185.7955878</v>
      </c>
      <c r="G242" s="29">
        <f t="shared" si="74"/>
        <v>48983.675960534878</v>
      </c>
      <c r="H242" s="29">
        <f t="shared" si="75"/>
        <v>134152.11162140826</v>
      </c>
      <c r="I242" s="29">
        <f t="shared" si="76"/>
        <v>-98944.691329934431</v>
      </c>
      <c r="J242" s="29">
        <f t="shared" si="77"/>
        <v>-3801738.6311835414</v>
      </c>
      <c r="K242" s="29">
        <f t="shared" si="78"/>
        <v>319092.91000645037</v>
      </c>
      <c r="L242" s="29">
        <f t="shared" si="79"/>
        <v>5383594.8565766066</v>
      </c>
      <c r="M242" s="29">
        <f t="shared" si="80"/>
        <v>60549.02642008866</v>
      </c>
      <c r="N242" s="29">
        <f t="shared" si="81"/>
        <v>-805151.96408349182</v>
      </c>
      <c r="O242" s="29">
        <f t="shared" si="82"/>
        <v>-6931.0032982711327</v>
      </c>
      <c r="P242" s="29">
        <f t="shared" si="83"/>
        <v>-107162.30826217396</v>
      </c>
      <c r="Q242" s="29">
        <f t="shared" si="84"/>
        <v>-68152.380780881998</v>
      </c>
      <c r="R242" s="29">
        <f t="shared" si="85"/>
        <v>1242090.6656490257</v>
      </c>
      <c r="S242" s="29">
        <f t="shared" si="86"/>
        <v>27675153.610393178</v>
      </c>
      <c r="T242" s="29">
        <f t="shared" si="87"/>
        <v>1714729.7632119439</v>
      </c>
      <c r="U242" s="3"/>
    </row>
    <row r="243" spans="1:21">
      <c r="A243" s="25"/>
      <c r="B243" s="25">
        <v>1973</v>
      </c>
      <c r="C243" s="29">
        <f t="shared" si="70"/>
        <v>90463213.019591108</v>
      </c>
      <c r="D243" s="29">
        <f t="shared" si="71"/>
        <v>45827.394670649941</v>
      </c>
      <c r="E243" s="29">
        <f t="shared" si="72"/>
        <v>335137.09291561734</v>
      </c>
      <c r="F243" s="29">
        <f t="shared" si="73"/>
        <v>-56300869.568145685</v>
      </c>
      <c r="G243" s="29">
        <f t="shared" si="74"/>
        <v>53065.75500428673</v>
      </c>
      <c r="H243" s="29">
        <f t="shared" si="75"/>
        <v>122854.51606991114</v>
      </c>
      <c r="I243" s="29">
        <f t="shared" si="76"/>
        <v>-103613.11685312679</v>
      </c>
      <c r="J243" s="29">
        <f t="shared" si="77"/>
        <v>-3685442.3434261116</v>
      </c>
      <c r="K243" s="29">
        <f t="shared" si="78"/>
        <v>354193.28226390737</v>
      </c>
      <c r="L243" s="29">
        <f t="shared" si="79"/>
        <v>5134598.1917758165</v>
      </c>
      <c r="M243" s="29">
        <f t="shared" si="80"/>
        <v>64778.393469327653</v>
      </c>
      <c r="N243" s="29">
        <f t="shared" si="81"/>
        <v>-858956.19595911074</v>
      </c>
      <c r="O243" s="29">
        <f t="shared" si="82"/>
        <v>-6831.2504367750262</v>
      </c>
      <c r="P243" s="29">
        <f t="shared" si="83"/>
        <v>-107616.35908100297</v>
      </c>
      <c r="Q243" s="29">
        <f t="shared" si="84"/>
        <v>-74720.240727896729</v>
      </c>
      <c r="R243" s="29">
        <f t="shared" si="85"/>
        <v>1303313.5738544494</v>
      </c>
      <c r="S243" s="29">
        <f t="shared" si="86"/>
        <v>36560811.017153956</v>
      </c>
      <c r="T243" s="29">
        <f t="shared" si="87"/>
        <v>1723673.7130696247</v>
      </c>
      <c r="U243" s="3"/>
    </row>
    <row r="244" spans="1:21">
      <c r="A244" s="25"/>
      <c r="B244" s="25">
        <v>1974</v>
      </c>
      <c r="C244" s="29">
        <f t="shared" si="70"/>
        <v>-6133878.5451992005</v>
      </c>
      <c r="D244" s="29">
        <f t="shared" si="71"/>
        <v>45667.613456397361</v>
      </c>
      <c r="E244" s="29">
        <f t="shared" si="72"/>
        <v>323569.96879755851</v>
      </c>
      <c r="F244" s="29">
        <f t="shared" si="73"/>
        <v>-94856481.206473872</v>
      </c>
      <c r="G244" s="29">
        <f t="shared" si="74"/>
        <v>52633.738144665658</v>
      </c>
      <c r="H244" s="29">
        <f t="shared" si="75"/>
        <v>102604.74853200925</v>
      </c>
      <c r="I244" s="29">
        <f t="shared" si="76"/>
        <v>-99429.708045500098</v>
      </c>
      <c r="J244" s="29">
        <f t="shared" si="77"/>
        <v>-3286144.3438652181</v>
      </c>
      <c r="K244" s="29">
        <f t="shared" si="78"/>
        <v>359157.31255796243</v>
      </c>
      <c r="L244" s="29">
        <f t="shared" si="79"/>
        <v>4494176.5678969184</v>
      </c>
      <c r="M244" s="29">
        <f t="shared" si="80"/>
        <v>63430.217221586041</v>
      </c>
      <c r="N244" s="29">
        <f t="shared" si="81"/>
        <v>-840804.04639930255</v>
      </c>
      <c r="O244" s="29">
        <f t="shared" si="82"/>
        <v>-6197.3688405036628</v>
      </c>
      <c r="P244" s="29">
        <f t="shared" si="83"/>
        <v>-99516.307862888934</v>
      </c>
      <c r="Q244" s="29">
        <f t="shared" si="84"/>
        <v>-75047.712097346186</v>
      </c>
      <c r="R244" s="29">
        <f t="shared" si="85"/>
        <v>1256409.7636747051</v>
      </c>
      <c r="S244" s="29">
        <f t="shared" si="86"/>
        <v>-11303831.835296318</v>
      </c>
      <c r="T244" s="29">
        <f t="shared" si="87"/>
        <v>1594632.1894725412</v>
      </c>
      <c r="U244" s="3"/>
    </row>
    <row r="245" spans="1:21">
      <c r="A245" s="25"/>
      <c r="B245" s="25">
        <v>1975</v>
      </c>
      <c r="C245" s="29">
        <f t="shared" si="70"/>
        <v>-127437364.73738204</v>
      </c>
      <c r="D245" s="29">
        <f t="shared" si="71"/>
        <v>55699.142892727286</v>
      </c>
      <c r="E245" s="29">
        <f t="shared" si="72"/>
        <v>383311.63100292004</v>
      </c>
      <c r="F245" s="29">
        <f t="shared" si="73"/>
        <v>239071415.67322689</v>
      </c>
      <c r="G245" s="29">
        <f t="shared" si="74"/>
        <v>63845.372949257202</v>
      </c>
      <c r="H245" s="29">
        <f t="shared" si="75"/>
        <v>104097.98960332807</v>
      </c>
      <c r="I245" s="29">
        <f t="shared" si="76"/>
        <v>-116499.94990679569</v>
      </c>
      <c r="J245" s="29">
        <f t="shared" si="77"/>
        <v>-3587968.3025841205</v>
      </c>
      <c r="K245" s="29">
        <f t="shared" si="78"/>
        <v>445169.98843848641</v>
      </c>
      <c r="L245" s="29">
        <f t="shared" si="79"/>
        <v>4824899.0307471175</v>
      </c>
      <c r="M245" s="29">
        <f t="shared" si="80"/>
        <v>75855.154088462179</v>
      </c>
      <c r="N245" s="29">
        <f t="shared" si="81"/>
        <v>-1007420.520132088</v>
      </c>
      <c r="O245" s="29">
        <f t="shared" si="82"/>
        <v>-6896.4055193246104</v>
      </c>
      <c r="P245" s="29">
        <f t="shared" si="83"/>
        <v>-112928.25264283275</v>
      </c>
      <c r="Q245" s="29">
        <f t="shared" si="84"/>
        <v>-92313.483915825957</v>
      </c>
      <c r="R245" s="29">
        <f t="shared" si="85"/>
        <v>1486856.2462326779</v>
      </c>
      <c r="S245" s="29">
        <f t="shared" si="86"/>
        <v>-3007793.6739394427</v>
      </c>
      <c r="T245" s="29">
        <f t="shared" si="87"/>
        <v>1812583.0128568376</v>
      </c>
      <c r="U245" s="3"/>
    </row>
    <row r="246" spans="1:21">
      <c r="A246" s="25"/>
      <c r="B246" s="25">
        <v>1976</v>
      </c>
      <c r="C246" s="29">
        <f t="shared" si="70"/>
        <v>-64128929.414130718</v>
      </c>
      <c r="D246" s="29">
        <f t="shared" si="71"/>
        <v>68881.167131624519</v>
      </c>
      <c r="E246" s="29">
        <f t="shared" si="72"/>
        <v>461377.98484555178</v>
      </c>
      <c r="F246" s="29">
        <f t="shared" si="73"/>
        <v>-97632733.781147584</v>
      </c>
      <c r="G246" s="29">
        <f t="shared" si="74"/>
        <v>78525.439188299555</v>
      </c>
      <c r="H246" s="29">
        <f t="shared" si="75"/>
        <v>105999.27358976021</v>
      </c>
      <c r="I246" s="29">
        <f t="shared" si="76"/>
        <v>-138910.7376691238</v>
      </c>
      <c r="J246" s="29">
        <f t="shared" si="77"/>
        <v>-3995399.1068106382</v>
      </c>
      <c r="K246" s="29">
        <f t="shared" si="78"/>
        <v>557509.49754583067</v>
      </c>
      <c r="L246" s="29">
        <f t="shared" si="79"/>
        <v>5246304.4284504838</v>
      </c>
      <c r="M246" s="29">
        <f t="shared" si="80"/>
        <v>92042.239085732537</v>
      </c>
      <c r="N246" s="29">
        <f t="shared" si="81"/>
        <v>-1227213.810421271</v>
      </c>
      <c r="O246" s="29">
        <f t="shared" si="82"/>
        <v>-7826.7319796465163</v>
      </c>
      <c r="P246" s="29">
        <f t="shared" si="83"/>
        <v>-130751.03541879538</v>
      </c>
      <c r="Q246" s="29">
        <f t="shared" si="84"/>
        <v>-115095.18381785091</v>
      </c>
      <c r="R246" s="29">
        <f t="shared" si="85"/>
        <v>1787002.6999168883</v>
      </c>
      <c r="S246" s="29">
        <f t="shared" si="86"/>
        <v>5717019.1961485613</v>
      </c>
      <c r="T246" s="29">
        <f t="shared" si="87"/>
        <v>2097174.2920336826</v>
      </c>
      <c r="U246" s="3"/>
    </row>
    <row r="247" spans="1:21">
      <c r="A247" s="25"/>
      <c r="B247" s="25">
        <v>1977</v>
      </c>
      <c r="C247" s="29">
        <f t="shared" si="70"/>
        <v>-19416140.028806917</v>
      </c>
      <c r="D247" s="29">
        <f t="shared" si="71"/>
        <v>68641.500524575225</v>
      </c>
      <c r="E247" s="29">
        <f t="shared" si="72"/>
        <v>448298.35709394625</v>
      </c>
      <c r="F247" s="29">
        <f t="shared" si="73"/>
        <v>-37920671.17574881</v>
      </c>
      <c r="G247" s="29">
        <f t="shared" si="74"/>
        <v>77770.110843781149</v>
      </c>
      <c r="H247" s="29">
        <f t="shared" si="75"/>
        <v>85628.991761476733</v>
      </c>
      <c r="I247" s="29">
        <f t="shared" si="76"/>
        <v>-133232.75051614537</v>
      </c>
      <c r="J247" s="29">
        <f t="shared" si="77"/>
        <v>-3584355.8869757969</v>
      </c>
      <c r="K247" s="29">
        <f t="shared" si="78"/>
        <v>561869.08854283008</v>
      </c>
      <c r="L247" s="29">
        <f t="shared" si="79"/>
        <v>4597020.6701769102</v>
      </c>
      <c r="M247" s="29">
        <f t="shared" si="80"/>
        <v>89818.055055387711</v>
      </c>
      <c r="N247" s="29">
        <f t="shared" si="81"/>
        <v>-1204528.6877390298</v>
      </c>
      <c r="O247" s="29">
        <f t="shared" si="82"/>
        <v>-7168.4875954109084</v>
      </c>
      <c r="P247" s="29">
        <f t="shared" si="83"/>
        <v>-122229.88427300561</v>
      </c>
      <c r="Q247" s="29">
        <f t="shared" si="84"/>
        <v>-115693.91700855883</v>
      </c>
      <c r="R247" s="29">
        <f t="shared" si="85"/>
        <v>1734438.0622231185</v>
      </c>
      <c r="S247" s="29">
        <f t="shared" si="86"/>
        <v>-1804863.5951228533</v>
      </c>
      <c r="T247" s="29">
        <f t="shared" si="87"/>
        <v>1960958.2646395536</v>
      </c>
      <c r="U247" s="3"/>
    </row>
    <row r="248" spans="1:21">
      <c r="A248" s="25"/>
      <c r="B248" s="25">
        <v>1978</v>
      </c>
      <c r="C248" s="29">
        <f t="shared" si="70"/>
        <v>67173986.584618881</v>
      </c>
      <c r="D248" s="29">
        <f t="shared" si="71"/>
        <v>67911.920408306003</v>
      </c>
      <c r="E248" s="29">
        <f t="shared" si="72"/>
        <v>433120.89744424488</v>
      </c>
      <c r="F248" s="29">
        <f t="shared" si="73"/>
        <v>-131003265.34696834</v>
      </c>
      <c r="G248" s="29">
        <f t="shared" si="74"/>
        <v>76440.485133045993</v>
      </c>
      <c r="H248" s="29">
        <f t="shared" si="75"/>
        <v>67178.826393992553</v>
      </c>
      <c r="I248" s="29">
        <f t="shared" si="76"/>
        <v>-126956.53061709784</v>
      </c>
      <c r="J248" s="29">
        <f t="shared" si="77"/>
        <v>-3197815.1091842288</v>
      </c>
      <c r="K248" s="29">
        <f t="shared" si="78"/>
        <v>561039.82803874719</v>
      </c>
      <c r="L248" s="29">
        <f t="shared" si="79"/>
        <v>3992380.385435604</v>
      </c>
      <c r="M248" s="29">
        <f t="shared" si="80"/>
        <v>86947.490825021872</v>
      </c>
      <c r="N248" s="29">
        <f t="shared" si="81"/>
        <v>-1174880.7299123881</v>
      </c>
      <c r="O248" s="29">
        <f t="shared" si="82"/>
        <v>-6536.8454459660134</v>
      </c>
      <c r="P248" s="29">
        <f t="shared" si="83"/>
        <v>-113818.41594376622</v>
      </c>
      <c r="Q248" s="29">
        <f t="shared" si="84"/>
        <v>-115476.32003019155</v>
      </c>
      <c r="R248" s="29">
        <f t="shared" si="85"/>
        <v>1673884.8462768956</v>
      </c>
      <c r="S248" s="29">
        <f t="shared" si="86"/>
        <v>45728905.305955775</v>
      </c>
      <c r="T248" s="29">
        <f t="shared" si="87"/>
        <v>1825508.8794829939</v>
      </c>
      <c r="U248" s="3"/>
    </row>
    <row r="249" spans="1:21">
      <c r="A249" s="25"/>
      <c r="B249" s="25">
        <v>1979</v>
      </c>
      <c r="C249" s="29">
        <f t="shared" si="70"/>
        <v>99568016.900422841</v>
      </c>
      <c r="D249" s="29">
        <f t="shared" si="71"/>
        <v>64962.143123540525</v>
      </c>
      <c r="E249" s="29">
        <f t="shared" si="72"/>
        <v>405109.71941531979</v>
      </c>
      <c r="F249" s="29">
        <f t="shared" si="73"/>
        <v>-87619174.359232649</v>
      </c>
      <c r="G249" s="29">
        <f t="shared" si="74"/>
        <v>72606.271245888638</v>
      </c>
      <c r="H249" s="29">
        <f t="shared" si="75"/>
        <v>49306.373823440008</v>
      </c>
      <c r="I249" s="29">
        <f t="shared" si="76"/>
        <v>-116961.86639139043</v>
      </c>
      <c r="J249" s="29">
        <f t="shared" si="77"/>
        <v>-2759474.0288819121</v>
      </c>
      <c r="K249" s="29">
        <f t="shared" si="78"/>
        <v>540680.76706385775</v>
      </c>
      <c r="L249" s="29">
        <f t="shared" si="79"/>
        <v>3343990.382226733</v>
      </c>
      <c r="M249" s="29">
        <f t="shared" si="80"/>
        <v>81274.667723410967</v>
      </c>
      <c r="N249" s="29">
        <f t="shared" si="81"/>
        <v>-1108411.3149984775</v>
      </c>
      <c r="O249" s="29">
        <f t="shared" si="82"/>
        <v>-5774.164215985892</v>
      </c>
      <c r="P249" s="29">
        <f t="shared" si="83"/>
        <v>-102718.04105044044</v>
      </c>
      <c r="Q249" s="29">
        <f t="shared" si="84"/>
        <v>-111464.69340086402</v>
      </c>
      <c r="R249" s="29">
        <f t="shared" si="85"/>
        <v>1564109.7360831657</v>
      </c>
      <c r="S249" s="29">
        <f t="shared" si="86"/>
        <v>19413682.519856159</v>
      </c>
      <c r="T249" s="29">
        <f t="shared" si="87"/>
        <v>1646973.5876586069</v>
      </c>
      <c r="U249" s="3"/>
    </row>
    <row r="250" spans="1:21">
      <c r="A250" s="25"/>
      <c r="B250" s="25">
        <v>1980</v>
      </c>
      <c r="C250" s="29">
        <f t="shared" si="70"/>
        <v>-10351238.864042703</v>
      </c>
      <c r="D250" s="29">
        <f t="shared" si="71"/>
        <v>63792.225543246481</v>
      </c>
      <c r="E250" s="29">
        <f t="shared" si="72"/>
        <v>389420.90132072265</v>
      </c>
      <c r="F250" s="29">
        <f t="shared" si="73"/>
        <v>-30462477.139288276</v>
      </c>
      <c r="G250" s="29">
        <f t="shared" si="74"/>
        <v>70764.977566924921</v>
      </c>
      <c r="H250" s="29">
        <f t="shared" si="75"/>
        <v>35274.208198633911</v>
      </c>
      <c r="I250" s="29">
        <f t="shared" si="76"/>
        <v>-110647.43133549964</v>
      </c>
      <c r="J250" s="29">
        <f t="shared" si="77"/>
        <v>-2444917.8130185283</v>
      </c>
      <c r="K250" s="29">
        <f t="shared" si="78"/>
        <v>533971.66648601892</v>
      </c>
      <c r="L250" s="29">
        <f t="shared" si="79"/>
        <v>2864857.318911911</v>
      </c>
      <c r="M250" s="29">
        <f t="shared" si="80"/>
        <v>77898.082192790302</v>
      </c>
      <c r="N250" s="29">
        <f t="shared" si="81"/>
        <v>-1073942.6649805561</v>
      </c>
      <c r="O250" s="29">
        <f t="shared" si="82"/>
        <v>-5245.2452708001965</v>
      </c>
      <c r="P250" s="29">
        <f t="shared" si="83"/>
        <v>-95381.843301432295</v>
      </c>
      <c r="Q250" s="29">
        <f t="shared" si="84"/>
        <v>-110474.63590602842</v>
      </c>
      <c r="R250" s="29">
        <f t="shared" si="85"/>
        <v>1502199.2081874886</v>
      </c>
      <c r="S250" s="29">
        <f t="shared" si="86"/>
        <v>-8492765.1248744</v>
      </c>
      <c r="T250" s="29">
        <f t="shared" si="87"/>
        <v>1528650.8440532996</v>
      </c>
      <c r="U250" s="3"/>
    </row>
    <row r="251" spans="1:21">
      <c r="A251" s="25"/>
      <c r="B251" s="25">
        <v>1981</v>
      </c>
      <c r="C251" s="29">
        <f t="shared" si="70"/>
        <v>18815692.20029768</v>
      </c>
      <c r="D251" s="29">
        <f t="shared" si="71"/>
        <v>61611.290358526727</v>
      </c>
      <c r="E251" s="29">
        <f t="shared" si="72"/>
        <v>368533.67332295416</v>
      </c>
      <c r="F251" s="29">
        <f t="shared" si="73"/>
        <v>-67920340.885414258</v>
      </c>
      <c r="G251" s="29">
        <f t="shared" si="74"/>
        <v>67809.707667309383</v>
      </c>
      <c r="H251" s="29">
        <f t="shared" si="75"/>
        <v>22664.391226464311</v>
      </c>
      <c r="I251" s="29">
        <f t="shared" si="76"/>
        <v>-103034.36896045838</v>
      </c>
      <c r="J251" s="29">
        <f t="shared" si="77"/>
        <v>-2130971.1029716483</v>
      </c>
      <c r="K251" s="29">
        <f t="shared" si="78"/>
        <v>517749.1588562011</v>
      </c>
      <c r="L251" s="29">
        <f t="shared" si="79"/>
        <v>2401872.061577192</v>
      </c>
      <c r="M251" s="29">
        <f t="shared" si="80"/>
        <v>73363.725964960424</v>
      </c>
      <c r="N251" s="29">
        <f t="shared" si="81"/>
        <v>-1024062.6824632154</v>
      </c>
      <c r="O251" s="29">
        <f t="shared" si="82"/>
        <v>-4695.1388125615185</v>
      </c>
      <c r="P251" s="29">
        <f t="shared" si="83"/>
        <v>-87323.401135090564</v>
      </c>
      <c r="Q251" s="29">
        <f t="shared" si="84"/>
        <v>-107701.17088519206</v>
      </c>
      <c r="R251" s="29">
        <f t="shared" si="85"/>
        <v>1420352.2806499866</v>
      </c>
      <c r="S251" s="29">
        <f t="shared" si="86"/>
        <v>-2650316.1694928892</v>
      </c>
      <c r="T251" s="29">
        <f t="shared" si="87"/>
        <v>1398219.6366336124</v>
      </c>
      <c r="U251" s="3"/>
    </row>
    <row r="252" spans="1:21">
      <c r="A252" s="25"/>
      <c r="B252" s="25">
        <v>1982</v>
      </c>
      <c r="C252" s="29">
        <f t="shared" ref="C252:C283" si="88">C109*L182</f>
        <v>66884950.339815237</v>
      </c>
      <c r="D252" s="29">
        <f t="shared" ref="D252:D283" si="89">O182*D109</f>
        <v>56508.788686923886</v>
      </c>
      <c r="E252" s="29">
        <f t="shared" ref="E252:E283" si="90">O182*E109</f>
        <v>331490.28017212643</v>
      </c>
      <c r="F252" s="29">
        <f t="shared" ref="F252:F283" si="91">F109*L182</f>
        <v>-73945415.746645421</v>
      </c>
      <c r="G252" s="29">
        <f t="shared" ref="G252:G283" si="92">P182*G109</f>
        <v>61678.029423899374</v>
      </c>
      <c r="H252" s="29">
        <f t="shared" ref="H252:H283" si="93">P182*H109</f>
        <v>11356.797412533419</v>
      </c>
      <c r="I252" s="29">
        <f t="shared" ref="I252:I283" si="94">Q182*I109</f>
        <v>-91147.919018833782</v>
      </c>
      <c r="J252" s="29">
        <f t="shared" ref="J252:J283" si="95">Q182*J109</f>
        <v>-1762455.5746519351</v>
      </c>
      <c r="K252" s="29">
        <f t="shared" ref="K252:K283" si="96">R182*K109</f>
        <v>475977.89080734993</v>
      </c>
      <c r="L252" s="29">
        <f t="shared" ref="L252:L283" si="97">R182*L109</f>
        <v>1899949.449228212</v>
      </c>
      <c r="M252" s="29">
        <f t="shared" ref="M252:M283" si="98">S182*M109</f>
        <v>65528.909411805733</v>
      </c>
      <c r="N252" s="29">
        <f t="shared" ref="N252:N283" si="99">S182*N109</f>
        <v>-927558.83100882522</v>
      </c>
      <c r="O252" s="29">
        <f t="shared" ref="O252:O283" si="100">T182*O109</f>
        <v>-3996.0316189078144</v>
      </c>
      <c r="P252" s="29">
        <f t="shared" ref="P252:P283" si="101">T182*P109</f>
        <v>-76058.043337424388</v>
      </c>
      <c r="Q252" s="29">
        <f t="shared" ref="Q252:Q283" si="102">U182*Q109</f>
        <v>-99729.841636552097</v>
      </c>
      <c r="R252" s="29">
        <f t="shared" ref="R252:R283" si="103">U182*R109</f>
        <v>1276542.6867596963</v>
      </c>
      <c r="S252" s="29">
        <f t="shared" ref="S252:S283" si="104">S109*L182</f>
        <v>317036.82681654679</v>
      </c>
      <c r="T252" s="29">
        <f t="shared" ref="T252:T283" si="105">T109*L182</f>
        <v>1216590.61427934</v>
      </c>
      <c r="U252" s="3"/>
    </row>
    <row r="253" spans="1:21">
      <c r="A253" s="25"/>
      <c r="B253" s="25">
        <v>1983</v>
      </c>
      <c r="C253" s="29">
        <f t="shared" si="88"/>
        <v>-32147546.366458386</v>
      </c>
      <c r="D253" s="29">
        <f t="shared" si="89"/>
        <v>55144.164749573691</v>
      </c>
      <c r="E253" s="29">
        <f t="shared" si="90"/>
        <v>317482.30329689273</v>
      </c>
      <c r="F253" s="29">
        <f t="shared" si="91"/>
        <v>-24564272.524406619</v>
      </c>
      <c r="G253" s="29">
        <f t="shared" si="92"/>
        <v>59656.340380958922</v>
      </c>
      <c r="H253" s="29">
        <f t="shared" si="93"/>
        <v>2760.5571521217448</v>
      </c>
      <c r="I253" s="29">
        <f t="shared" si="94"/>
        <v>-85794.070038163627</v>
      </c>
      <c r="J253" s="29">
        <f t="shared" si="95"/>
        <v>-1548360.5103702871</v>
      </c>
      <c r="K253" s="29">
        <f t="shared" si="96"/>
        <v>464844.65992730868</v>
      </c>
      <c r="L253" s="29">
        <f t="shared" si="97"/>
        <v>1585570.3917853727</v>
      </c>
      <c r="M253" s="29">
        <f t="shared" si="98"/>
        <v>62170.220267388264</v>
      </c>
      <c r="N253" s="29">
        <f t="shared" si="99"/>
        <v>-893765.90592521313</v>
      </c>
      <c r="O253" s="29">
        <f t="shared" si="100"/>
        <v>-3620.8895037095367</v>
      </c>
      <c r="P253" s="29">
        <f t="shared" si="101"/>
        <v>-70571.588559625539</v>
      </c>
      <c r="Q253" s="29">
        <f t="shared" si="102"/>
        <v>-98281.363438678774</v>
      </c>
      <c r="R253" s="29">
        <f t="shared" si="103"/>
        <v>1221789.7173204231</v>
      </c>
      <c r="S253" s="29">
        <f t="shared" si="104"/>
        <v>18763396.21462018</v>
      </c>
      <c r="T253" s="29">
        <f t="shared" si="105"/>
        <v>1127893.0240221317</v>
      </c>
      <c r="U253" s="3"/>
    </row>
    <row r="254" spans="1:21">
      <c r="A254" s="25"/>
      <c r="B254" s="25">
        <v>1984</v>
      </c>
      <c r="C254" s="29">
        <f t="shared" si="88"/>
        <v>-15034053.805323569</v>
      </c>
      <c r="D254" s="29">
        <f t="shared" si="89"/>
        <v>63457.01864856077</v>
      </c>
      <c r="E254" s="29">
        <f t="shared" si="90"/>
        <v>358800.86225603829</v>
      </c>
      <c r="F254" s="29">
        <f t="shared" si="91"/>
        <v>63030440.642022237</v>
      </c>
      <c r="G254" s="29">
        <f t="shared" si="92"/>
        <v>68012.463992388541</v>
      </c>
      <c r="H254" s="29">
        <f t="shared" si="93"/>
        <v>-5503.0588196326789</v>
      </c>
      <c r="I254" s="29">
        <f t="shared" si="94"/>
        <v>-95293.014145549096</v>
      </c>
      <c r="J254" s="29">
        <f t="shared" si="95"/>
        <v>-1601537.3773550128</v>
      </c>
      <c r="K254" s="29">
        <f t="shared" si="96"/>
        <v>534495.04408597748</v>
      </c>
      <c r="L254" s="29">
        <f t="shared" si="97"/>
        <v>1543090.0180926893</v>
      </c>
      <c r="M254" s="29">
        <f t="shared" si="98"/>
        <v>69458.947350267248</v>
      </c>
      <c r="N254" s="29">
        <f t="shared" si="99"/>
        <v>-1015722.1114817618</v>
      </c>
      <c r="O254" s="29">
        <f t="shared" si="100"/>
        <v>-3872.4761199694808</v>
      </c>
      <c r="P254" s="29">
        <f t="shared" si="101"/>
        <v>-77335.647167593896</v>
      </c>
      <c r="Q254" s="29">
        <f t="shared" si="102"/>
        <v>-114230.58860484025</v>
      </c>
      <c r="R254" s="29">
        <f t="shared" si="103"/>
        <v>1379961.0947832433</v>
      </c>
      <c r="S254" s="29">
        <f t="shared" si="104"/>
        <v>7039733.3041127091</v>
      </c>
      <c r="T254" s="29">
        <f t="shared" si="105"/>
        <v>1234775.1122766836</v>
      </c>
      <c r="U254" s="3"/>
    </row>
    <row r="255" spans="1:21">
      <c r="A255" s="25"/>
      <c r="B255" s="25">
        <v>1985</v>
      </c>
      <c r="C255" s="29">
        <f t="shared" si="88"/>
        <v>28212493.740868479</v>
      </c>
      <c r="D255" s="29">
        <f t="shared" si="89"/>
        <v>69828.407634952076</v>
      </c>
      <c r="E255" s="29">
        <f t="shared" si="90"/>
        <v>387985.58437422937</v>
      </c>
      <c r="F255" s="29">
        <f t="shared" si="91"/>
        <v>-56314541.274065375</v>
      </c>
      <c r="G255" s="29">
        <f t="shared" si="92"/>
        <v>74141.2383215546</v>
      </c>
      <c r="H255" s="29">
        <f t="shared" si="93"/>
        <v>-14736.810232071795</v>
      </c>
      <c r="I255" s="29">
        <f t="shared" si="94"/>
        <v>-101432.64624011397</v>
      </c>
      <c r="J255" s="29">
        <f t="shared" si="95"/>
        <v>-1582935.1382591964</v>
      </c>
      <c r="K255" s="29">
        <f t="shared" si="96"/>
        <v>586826.06968746241</v>
      </c>
      <c r="L255" s="29">
        <f t="shared" si="97"/>
        <v>1415145.5876373951</v>
      </c>
      <c r="M255" s="29">
        <f t="shared" si="98"/>
        <v>74186.184633844765</v>
      </c>
      <c r="N255" s="29">
        <f t="shared" si="99"/>
        <v>-1105238.9446412469</v>
      </c>
      <c r="O255" s="29">
        <f t="shared" si="100"/>
        <v>-3968.536876092503</v>
      </c>
      <c r="P255" s="29">
        <f t="shared" si="101"/>
        <v>-81262.540293571074</v>
      </c>
      <c r="Q255" s="29">
        <f t="shared" si="102"/>
        <v>-126945.75153753515</v>
      </c>
      <c r="R255" s="29">
        <f t="shared" si="103"/>
        <v>1490990.9078505121</v>
      </c>
      <c r="S255" s="29">
        <f t="shared" si="104"/>
        <v>13194033.911483426</v>
      </c>
      <c r="T255" s="29">
        <f t="shared" si="105"/>
        <v>1294659.6549074468</v>
      </c>
      <c r="U255" s="3"/>
    </row>
    <row r="256" spans="1:21">
      <c r="A256" s="25"/>
      <c r="B256" s="25">
        <v>1986</v>
      </c>
      <c r="C256" s="29">
        <f t="shared" si="88"/>
        <v>-19474084.291428789</v>
      </c>
      <c r="D256" s="29">
        <f t="shared" si="89"/>
        <v>72121.908299505565</v>
      </c>
      <c r="E256" s="29">
        <f t="shared" si="90"/>
        <v>393992.40075822029</v>
      </c>
      <c r="F256" s="29">
        <f t="shared" si="91"/>
        <v>2166085.2558960393</v>
      </c>
      <c r="G256" s="29">
        <f t="shared" si="92"/>
        <v>75806.529290814608</v>
      </c>
      <c r="H256" s="29">
        <f t="shared" si="93"/>
        <v>-23380.78851136368</v>
      </c>
      <c r="I256" s="29">
        <f t="shared" si="94"/>
        <v>-101313.53268318331</v>
      </c>
      <c r="J256" s="29">
        <f t="shared" si="95"/>
        <v>-1462893.8601980279</v>
      </c>
      <c r="K256" s="29">
        <f t="shared" si="96"/>
        <v>603830.02302746824</v>
      </c>
      <c r="L256" s="29">
        <f t="shared" si="97"/>
        <v>1194136.3470693834</v>
      </c>
      <c r="M256" s="29">
        <f t="shared" si="98"/>
        <v>74191.778302705978</v>
      </c>
      <c r="N256" s="29">
        <f t="shared" si="99"/>
        <v>-1127899.788907032</v>
      </c>
      <c r="O256" s="29">
        <f t="shared" si="100"/>
        <v>-3815.4470775464347</v>
      </c>
      <c r="P256" s="29">
        <f t="shared" si="101"/>
        <v>-80164.653673783556</v>
      </c>
      <c r="Q256" s="29">
        <f t="shared" si="102"/>
        <v>-132461.51354726197</v>
      </c>
      <c r="R256" s="29">
        <f t="shared" si="103"/>
        <v>1513234.0165702067</v>
      </c>
      <c r="S256" s="29">
        <f t="shared" si="104"/>
        <v>13961872.092649082</v>
      </c>
      <c r="T256" s="29">
        <f t="shared" si="105"/>
        <v>1275255.6597938698</v>
      </c>
      <c r="U256" s="3"/>
    </row>
    <row r="257" spans="1:21">
      <c r="A257" s="25"/>
      <c r="B257" s="25">
        <v>1987</v>
      </c>
      <c r="C257" s="29">
        <f t="shared" si="88"/>
        <v>20789318.027333129</v>
      </c>
      <c r="D257" s="29">
        <f t="shared" si="89"/>
        <v>81755.58824995422</v>
      </c>
      <c r="E257" s="29">
        <f t="shared" si="90"/>
        <v>439317.49633449531</v>
      </c>
      <c r="F257" s="29">
        <f t="shared" si="91"/>
        <v>17548823.722623691</v>
      </c>
      <c r="G257" s="29">
        <f t="shared" si="92"/>
        <v>85038.96208697265</v>
      </c>
      <c r="H257" s="29">
        <f t="shared" si="93"/>
        <v>-34939.986798204787</v>
      </c>
      <c r="I257" s="29">
        <f t="shared" si="94"/>
        <v>-111204.02374650628</v>
      </c>
      <c r="J257" s="29">
        <f t="shared" si="95"/>
        <v>-1479248.8501492452</v>
      </c>
      <c r="K257" s="29">
        <f t="shared" si="96"/>
        <v>680952.600563118</v>
      </c>
      <c r="L257" s="29">
        <f t="shared" si="97"/>
        <v>1075494.0821243627</v>
      </c>
      <c r="M257" s="29">
        <f t="shared" si="98"/>
        <v>81325.355444335655</v>
      </c>
      <c r="N257" s="29">
        <f t="shared" si="99"/>
        <v>-1263679.406468926</v>
      </c>
      <c r="O257" s="29">
        <f t="shared" si="100"/>
        <v>-4028.8593244913413</v>
      </c>
      <c r="P257" s="29">
        <f t="shared" si="101"/>
        <v>-86920.61906370311</v>
      </c>
      <c r="Q257" s="29">
        <f t="shared" si="102"/>
        <v>-151709.35670111745</v>
      </c>
      <c r="R257" s="29">
        <f t="shared" si="103"/>
        <v>1686371.5913036005</v>
      </c>
      <c r="S257" s="29">
        <f t="shared" si="104"/>
        <v>29059816.314749051</v>
      </c>
      <c r="T257" s="29">
        <f t="shared" si="105"/>
        <v>1380165.3068971096</v>
      </c>
      <c r="U257" s="3"/>
    </row>
    <row r="258" spans="1:21">
      <c r="A258" s="25"/>
      <c r="B258" s="25">
        <v>1988</v>
      </c>
      <c r="C258" s="29">
        <f t="shared" si="88"/>
        <v>92140452.125570044</v>
      </c>
      <c r="D258" s="29">
        <f t="shared" si="89"/>
        <v>99477.955126804402</v>
      </c>
      <c r="E258" s="29">
        <f t="shared" si="90"/>
        <v>526030.02632848732</v>
      </c>
      <c r="F258" s="29">
        <f t="shared" si="91"/>
        <v>64184902.353438668</v>
      </c>
      <c r="G258" s="29">
        <f t="shared" si="92"/>
        <v>102354.66871282963</v>
      </c>
      <c r="H258" s="29">
        <f t="shared" si="93"/>
        <v>-51887.583013006602</v>
      </c>
      <c r="I258" s="29">
        <f t="shared" si="94"/>
        <v>-131163.21782381457</v>
      </c>
      <c r="J258" s="29">
        <f t="shared" si="95"/>
        <v>-1598959.3878826818</v>
      </c>
      <c r="K258" s="29">
        <f t="shared" si="96"/>
        <v>823122.52138505701</v>
      </c>
      <c r="L258" s="29">
        <f t="shared" si="97"/>
        <v>997568.72189181368</v>
      </c>
      <c r="M258" s="29">
        <f t="shared" si="98"/>
        <v>95529.320250926336</v>
      </c>
      <c r="N258" s="29">
        <f t="shared" si="99"/>
        <v>-1519789.4442235117</v>
      </c>
      <c r="O258" s="29">
        <f t="shared" si="100"/>
        <v>-4567.7874118864192</v>
      </c>
      <c r="P258" s="29">
        <f t="shared" si="101"/>
        <v>-101273.11991246704</v>
      </c>
      <c r="Q258" s="29">
        <f t="shared" si="102"/>
        <v>-186530.4323782784</v>
      </c>
      <c r="R258" s="29">
        <f t="shared" si="103"/>
        <v>2018185.9710886907</v>
      </c>
      <c r="S258" s="29">
        <f t="shared" si="104"/>
        <v>34696543.657567121</v>
      </c>
      <c r="T258" s="29">
        <f t="shared" si="105"/>
        <v>1604848.1629578525</v>
      </c>
      <c r="U258" s="3"/>
    </row>
    <row r="259" spans="1:21">
      <c r="A259" s="25"/>
      <c r="B259" s="25">
        <v>1989</v>
      </c>
      <c r="C259" s="29">
        <f t="shared" si="88"/>
        <v>122732732.1834787</v>
      </c>
      <c r="D259" s="29">
        <f t="shared" si="89"/>
        <v>117419.35435728353</v>
      </c>
      <c r="E259" s="29">
        <f t="shared" si="90"/>
        <v>611237.52296842006</v>
      </c>
      <c r="F259" s="29">
        <f t="shared" si="91"/>
        <v>5615546.0836861795</v>
      </c>
      <c r="G259" s="29">
        <f t="shared" si="92"/>
        <v>119486.68695657465</v>
      </c>
      <c r="H259" s="29">
        <f t="shared" si="93"/>
        <v>-71377.128801680141</v>
      </c>
      <c r="I259" s="29">
        <f t="shared" si="94"/>
        <v>-150358.26668806685</v>
      </c>
      <c r="J259" s="29">
        <f t="shared" si="95"/>
        <v>-1669288.8705202411</v>
      </c>
      <c r="K259" s="29">
        <f t="shared" si="96"/>
        <v>963980.21621455147</v>
      </c>
      <c r="L259" s="29">
        <f t="shared" si="97"/>
        <v>839580.36463897966</v>
      </c>
      <c r="M259" s="29">
        <f t="shared" si="98"/>
        <v>108747.13679618646</v>
      </c>
      <c r="N259" s="29">
        <f t="shared" si="99"/>
        <v>-1774478.5555472129</v>
      </c>
      <c r="O259" s="29">
        <f t="shared" si="100"/>
        <v>-5028.6392279523634</v>
      </c>
      <c r="P259" s="29">
        <f t="shared" si="101"/>
        <v>-114670.33496095728</v>
      </c>
      <c r="Q259" s="29">
        <f t="shared" si="102"/>
        <v>-222475.30199521</v>
      </c>
      <c r="R259" s="29">
        <f t="shared" si="103"/>
        <v>2343655.2969308901</v>
      </c>
      <c r="S259" s="29">
        <f t="shared" si="104"/>
        <v>15507413.462549925</v>
      </c>
      <c r="T259" s="29">
        <f t="shared" si="105"/>
        <v>1812171.6897690608</v>
      </c>
      <c r="U259" s="3"/>
    </row>
    <row r="260" spans="1:21">
      <c r="A260" s="25"/>
      <c r="B260" s="25">
        <v>1990</v>
      </c>
      <c r="C260" s="29">
        <f t="shared" si="88"/>
        <v>-70703269.172421768</v>
      </c>
      <c r="D260" s="29">
        <f t="shared" si="89"/>
        <v>120410.67919885609</v>
      </c>
      <c r="E260" s="29">
        <f t="shared" si="90"/>
        <v>617262.82644649351</v>
      </c>
      <c r="F260" s="29">
        <f t="shared" si="91"/>
        <v>-64034719.489326209</v>
      </c>
      <c r="G260" s="29">
        <f t="shared" si="92"/>
        <v>121139.67064774255</v>
      </c>
      <c r="H260" s="29">
        <f t="shared" si="93"/>
        <v>-82712.383393839482</v>
      </c>
      <c r="I260" s="29">
        <f t="shared" si="94"/>
        <v>-149953.73095951584</v>
      </c>
      <c r="J260" s="29">
        <f t="shared" si="95"/>
        <v>-1504751.2408731265</v>
      </c>
      <c r="K260" s="29">
        <f t="shared" si="96"/>
        <v>979525.13724782807</v>
      </c>
      <c r="L260" s="29">
        <f t="shared" si="97"/>
        <v>541461.16699009854</v>
      </c>
      <c r="M260" s="29">
        <f t="shared" si="98"/>
        <v>107369.22797634486</v>
      </c>
      <c r="N260" s="29">
        <f t="shared" si="99"/>
        <v>-1800306.2368093873</v>
      </c>
      <c r="O260" s="29">
        <f t="shared" si="100"/>
        <v>-4810.4763707581096</v>
      </c>
      <c r="P260" s="29">
        <f t="shared" si="101"/>
        <v>-112924.41519263464</v>
      </c>
      <c r="Q260" s="29">
        <f t="shared" si="102"/>
        <v>-230551.34060549358</v>
      </c>
      <c r="R260" s="29">
        <f t="shared" si="103"/>
        <v>2365353.4046813003</v>
      </c>
      <c r="S260" s="29">
        <f t="shared" si="104"/>
        <v>-5536081.2854790548</v>
      </c>
      <c r="T260" s="29">
        <f t="shared" si="105"/>
        <v>1779251.738844166</v>
      </c>
      <c r="U260" s="3"/>
    </row>
    <row r="261" spans="1:21">
      <c r="A261" s="25"/>
      <c r="B261" s="25">
        <v>1991</v>
      </c>
      <c r="C261" s="29">
        <f t="shared" si="88"/>
        <v>-92564464.173225924</v>
      </c>
      <c r="D261" s="29">
        <f t="shared" si="89"/>
        <v>118724.30195016408</v>
      </c>
      <c r="E261" s="29">
        <f t="shared" si="90"/>
        <v>599534.12078677455</v>
      </c>
      <c r="F261" s="29">
        <f t="shared" si="91"/>
        <v>-10617185.208326411</v>
      </c>
      <c r="G261" s="29">
        <f t="shared" si="92"/>
        <v>118018.13536896743</v>
      </c>
      <c r="H261" s="29">
        <f t="shared" si="93"/>
        <v>-90137.595155020521</v>
      </c>
      <c r="I261" s="29">
        <f t="shared" si="94"/>
        <v>-143924.94032812587</v>
      </c>
      <c r="J261" s="29">
        <f t="shared" si="95"/>
        <v>-1293566.1834719551</v>
      </c>
      <c r="K261" s="29">
        <f t="shared" si="96"/>
        <v>955597.45915605477</v>
      </c>
      <c r="L261" s="29">
        <f t="shared" si="97"/>
        <v>242929.70734911688</v>
      </c>
      <c r="M261" s="29">
        <f t="shared" si="98"/>
        <v>101665.20462111119</v>
      </c>
      <c r="N261" s="29">
        <f t="shared" si="99"/>
        <v>-1755108.2679024241</v>
      </c>
      <c r="O261" s="29">
        <f t="shared" si="100"/>
        <v>-4421.3813707216959</v>
      </c>
      <c r="P261" s="29">
        <f t="shared" si="101"/>
        <v>-106946.8555678682</v>
      </c>
      <c r="Q261" s="29">
        <f t="shared" si="102"/>
        <v>-229772.85468582742</v>
      </c>
      <c r="R261" s="29">
        <f t="shared" si="103"/>
        <v>2296400.6796471104</v>
      </c>
      <c r="S261" s="29">
        <f t="shared" si="104"/>
        <v>-8829098.7830352187</v>
      </c>
      <c r="T261" s="29">
        <f t="shared" si="105"/>
        <v>1680622.138593052</v>
      </c>
      <c r="U261" s="3"/>
    </row>
    <row r="262" spans="1:21">
      <c r="A262" s="25"/>
      <c r="B262" s="25">
        <v>1992</v>
      </c>
      <c r="C262" s="29">
        <f t="shared" si="88"/>
        <v>9820723.6731106266</v>
      </c>
      <c r="D262" s="29">
        <f t="shared" si="89"/>
        <v>119674.29360355118</v>
      </c>
      <c r="E262" s="29">
        <f t="shared" si="90"/>
        <v>595479.24579429172</v>
      </c>
      <c r="F262" s="29">
        <f t="shared" si="91"/>
        <v>-27882679.285733785</v>
      </c>
      <c r="G262" s="29">
        <f t="shared" si="92"/>
        <v>117510.65144867015</v>
      </c>
      <c r="H262" s="29">
        <f t="shared" si="93"/>
        <v>-98801.065454189957</v>
      </c>
      <c r="I262" s="29">
        <f t="shared" si="94"/>
        <v>-141484.49223929815</v>
      </c>
      <c r="J262" s="29">
        <f t="shared" si="95"/>
        <v>-1126353.6039363204</v>
      </c>
      <c r="K262" s="29">
        <f t="shared" si="96"/>
        <v>951872.55523205281</v>
      </c>
      <c r="L262" s="29">
        <f t="shared" si="97"/>
        <v>-26209.809275899261</v>
      </c>
      <c r="M262" s="29">
        <f t="shared" si="98"/>
        <v>98247.763389793196</v>
      </c>
      <c r="N262" s="29">
        <f t="shared" si="99"/>
        <v>-1749936.5957996068</v>
      </c>
      <c r="O262" s="29">
        <f t="shared" si="100"/>
        <v>-4155.3554785994011</v>
      </c>
      <c r="P262" s="29">
        <f t="shared" si="101"/>
        <v>-103673.13242366341</v>
      </c>
      <c r="Q262" s="29">
        <f t="shared" si="102"/>
        <v>-234115.82012279876</v>
      </c>
      <c r="R262" s="29">
        <f t="shared" si="103"/>
        <v>2279786.2958068028</v>
      </c>
      <c r="S262" s="29">
        <f t="shared" si="104"/>
        <v>-4208384.6434837282</v>
      </c>
      <c r="T262" s="29">
        <f t="shared" si="105"/>
        <v>1624139.9649349484</v>
      </c>
      <c r="U262" s="3"/>
    </row>
    <row r="263" spans="1:21">
      <c r="A263" s="25"/>
      <c r="B263" s="25">
        <v>1993</v>
      </c>
      <c r="C263" s="29">
        <f t="shared" si="88"/>
        <v>-29739306.529286295</v>
      </c>
      <c r="D263" s="29">
        <f t="shared" si="89"/>
        <v>120060.93165200783</v>
      </c>
      <c r="E263" s="29">
        <f t="shared" si="90"/>
        <v>588803.94770234753</v>
      </c>
      <c r="F263" s="29">
        <f t="shared" si="91"/>
        <v>-38905189.610283844</v>
      </c>
      <c r="G263" s="29">
        <f t="shared" si="92"/>
        <v>116403.69628544799</v>
      </c>
      <c r="H263" s="29">
        <f t="shared" si="93"/>
        <v>-106427.02168693759</v>
      </c>
      <c r="I263" s="29">
        <f t="shared" si="94"/>
        <v>-138651.25566179841</v>
      </c>
      <c r="J263" s="29">
        <f t="shared" si="95"/>
        <v>-964300.4921297587</v>
      </c>
      <c r="K263" s="29">
        <f t="shared" si="96"/>
        <v>942404.29985123279</v>
      </c>
      <c r="L263" s="29">
        <f t="shared" si="97"/>
        <v>-277966.86617398425</v>
      </c>
      <c r="M263" s="29">
        <f t="shared" si="98"/>
        <v>94278.359130564641</v>
      </c>
      <c r="N263" s="29">
        <f t="shared" si="99"/>
        <v>-1736373.8857769922</v>
      </c>
      <c r="O263" s="29">
        <f t="shared" si="100"/>
        <v>-3885.3346479102311</v>
      </c>
      <c r="P263" s="29">
        <f t="shared" si="101"/>
        <v>-100092.47907091472</v>
      </c>
      <c r="Q263" s="29">
        <f t="shared" si="102"/>
        <v>-237437.42591331506</v>
      </c>
      <c r="R263" s="29">
        <f t="shared" si="103"/>
        <v>2253263.7421679609</v>
      </c>
      <c r="S263" s="29">
        <f t="shared" si="104"/>
        <v>18090679.186154537</v>
      </c>
      <c r="T263" s="29">
        <f t="shared" si="105"/>
        <v>1563056.5590041811</v>
      </c>
      <c r="U263" s="3"/>
    </row>
    <row r="264" spans="1:21">
      <c r="A264" s="25"/>
      <c r="B264" s="25">
        <v>1994</v>
      </c>
      <c r="C264" s="29">
        <f t="shared" si="88"/>
        <v>40737418.607443713</v>
      </c>
      <c r="D264" s="29">
        <f t="shared" si="89"/>
        <v>125363.80568678209</v>
      </c>
      <c r="E264" s="29">
        <f t="shared" si="90"/>
        <v>606103.71825306909</v>
      </c>
      <c r="F264" s="29">
        <f t="shared" si="91"/>
        <v>3966213.1154505191</v>
      </c>
      <c r="G264" s="29">
        <f t="shared" si="92"/>
        <v>119962.63915627952</v>
      </c>
      <c r="H264" s="29">
        <f t="shared" si="93"/>
        <v>-118124.23200910121</v>
      </c>
      <c r="I264" s="29">
        <f t="shared" si="94"/>
        <v>-141664.33517648533</v>
      </c>
      <c r="J264" s="29">
        <f t="shared" si="95"/>
        <v>-845821.84317670413</v>
      </c>
      <c r="K264" s="29">
        <f t="shared" si="96"/>
        <v>969783.56222605356</v>
      </c>
      <c r="L264" s="29">
        <f t="shared" si="97"/>
        <v>-533624.01937128347</v>
      </c>
      <c r="M264" s="29">
        <f t="shared" si="98"/>
        <v>93924.734758063831</v>
      </c>
      <c r="N264" s="29">
        <f t="shared" si="99"/>
        <v>-1792986.3459393647</v>
      </c>
      <c r="O264" s="29">
        <f t="shared" si="100"/>
        <v>-3779.0613168959571</v>
      </c>
      <c r="P264" s="29">
        <f t="shared" si="101"/>
        <v>-100640.13440168556</v>
      </c>
      <c r="Q264" s="29">
        <f t="shared" si="102"/>
        <v>-250658.47056618982</v>
      </c>
      <c r="R264" s="29">
        <f t="shared" si="103"/>
        <v>2318580.312516056</v>
      </c>
      <c r="S264" s="29">
        <f t="shared" si="104"/>
        <v>10833614.454682944</v>
      </c>
      <c r="T264" s="29">
        <f t="shared" si="105"/>
        <v>1566497.0996276943</v>
      </c>
      <c r="U264" s="3"/>
    </row>
    <row r="265" spans="1:21">
      <c r="A265" s="25"/>
      <c r="B265" s="25">
        <v>1995</v>
      </c>
      <c r="C265" s="29">
        <f t="shared" si="88"/>
        <v>-54622293.783069327</v>
      </c>
      <c r="D265" s="29">
        <f t="shared" si="89"/>
        <v>128723.97651602353</v>
      </c>
      <c r="E265" s="29">
        <f t="shared" si="90"/>
        <v>613669.33863858739</v>
      </c>
      <c r="F265" s="29">
        <f t="shared" si="91"/>
        <v>-42009049.59190093</v>
      </c>
      <c r="G265" s="29">
        <f t="shared" si="92"/>
        <v>121551.99312394258</v>
      </c>
      <c r="H265" s="29">
        <f t="shared" si="93"/>
        <v>-127906.71311047906</v>
      </c>
      <c r="I265" s="29">
        <f t="shared" si="94"/>
        <v>-142656.63362949307</v>
      </c>
      <c r="J265" s="29">
        <f t="shared" si="95"/>
        <v>-714688.25241208693</v>
      </c>
      <c r="K265" s="29">
        <f t="shared" si="96"/>
        <v>980255.8957306915</v>
      </c>
      <c r="L265" s="29">
        <f t="shared" si="97"/>
        <v>-779705.31463541859</v>
      </c>
      <c r="M265" s="29">
        <f t="shared" si="98"/>
        <v>91844.481401545228</v>
      </c>
      <c r="N265" s="29">
        <f t="shared" si="99"/>
        <v>-1821934.0826191711</v>
      </c>
      <c r="O265" s="29">
        <f t="shared" si="100"/>
        <v>-3615.026356226268</v>
      </c>
      <c r="P265" s="29">
        <f t="shared" si="101"/>
        <v>-99643.284161855539</v>
      </c>
      <c r="Q265" s="29">
        <f t="shared" si="102"/>
        <v>-260210.43038628294</v>
      </c>
      <c r="R265" s="29">
        <f t="shared" si="103"/>
        <v>2346454.8885905216</v>
      </c>
      <c r="S265" s="29">
        <f t="shared" si="104"/>
        <v>3219588.2513140528</v>
      </c>
      <c r="T265" s="29">
        <f t="shared" si="105"/>
        <v>1544909.5372390666</v>
      </c>
      <c r="U265" s="3"/>
    </row>
    <row r="266" spans="1:21">
      <c r="A266" s="25"/>
      <c r="B266" s="25">
        <v>1996</v>
      </c>
      <c r="C266" s="29">
        <f t="shared" si="88"/>
        <v>-89213088.560643867</v>
      </c>
      <c r="D266" s="29">
        <f t="shared" si="89"/>
        <v>138007.26813936298</v>
      </c>
      <c r="E266" s="29">
        <f t="shared" si="90"/>
        <v>648880.05833462696</v>
      </c>
      <c r="F266" s="29">
        <f t="shared" si="91"/>
        <v>44702714.208423473</v>
      </c>
      <c r="G266" s="29">
        <f t="shared" si="92"/>
        <v>128511.85569106141</v>
      </c>
      <c r="H266" s="29">
        <f t="shared" si="93"/>
        <v>-143601.57667289069</v>
      </c>
      <c r="I266" s="29">
        <f t="shared" si="94"/>
        <v>-150217.71379942761</v>
      </c>
      <c r="J266" s="29">
        <f t="shared" si="95"/>
        <v>-612087.62275663647</v>
      </c>
      <c r="K266" s="29">
        <f t="shared" si="96"/>
        <v>1032862.9004765231</v>
      </c>
      <c r="L266" s="29">
        <f t="shared" si="97"/>
        <v>-1066164.188707527</v>
      </c>
      <c r="M266" s="29">
        <f t="shared" si="98"/>
        <v>93404.837999826224</v>
      </c>
      <c r="N266" s="29">
        <f t="shared" si="99"/>
        <v>-1930835.2976858728</v>
      </c>
      <c r="O266" s="29">
        <f t="shared" si="100"/>
        <v>-3604.5117335557229</v>
      </c>
      <c r="P266" s="29">
        <f t="shared" si="101"/>
        <v>-102969.14089138812</v>
      </c>
      <c r="Q266" s="29">
        <f t="shared" si="102"/>
        <v>-282111.04649779643</v>
      </c>
      <c r="R266" s="29">
        <f t="shared" si="103"/>
        <v>2480392.967277694</v>
      </c>
      <c r="S266" s="29">
        <f t="shared" si="104"/>
        <v>21921063.298577745</v>
      </c>
      <c r="T266" s="29">
        <f t="shared" si="105"/>
        <v>1591211.7545793285</v>
      </c>
      <c r="U266" s="3"/>
    </row>
    <row r="267" spans="1:21">
      <c r="A267" s="25"/>
      <c r="B267" s="25">
        <v>1997</v>
      </c>
      <c r="C267" s="29">
        <f t="shared" si="88"/>
        <v>-996323.57967454428</v>
      </c>
      <c r="D267" s="29">
        <f t="shared" si="89"/>
        <v>143151.24661408531</v>
      </c>
      <c r="E267" s="29">
        <f t="shared" si="90"/>
        <v>663935.85239077278</v>
      </c>
      <c r="F267" s="29">
        <f t="shared" si="91"/>
        <v>-17165852.5314891</v>
      </c>
      <c r="G267" s="29">
        <f t="shared" si="92"/>
        <v>131472.86461381332</v>
      </c>
      <c r="H267" s="29">
        <f t="shared" si="93"/>
        <v>-155187.17716069007</v>
      </c>
      <c r="I267" s="29">
        <f t="shared" si="94"/>
        <v>-153474.19869876298</v>
      </c>
      <c r="J267" s="29">
        <f t="shared" si="95"/>
        <v>-486123.89864346012</v>
      </c>
      <c r="K267" s="29">
        <f t="shared" si="96"/>
        <v>1052130.3597981895</v>
      </c>
      <c r="L267" s="29">
        <f t="shared" si="97"/>
        <v>-1328220.194549086</v>
      </c>
      <c r="M267" s="29">
        <f t="shared" si="98"/>
        <v>91804.98667082093</v>
      </c>
      <c r="N267" s="29">
        <f t="shared" si="99"/>
        <v>-1983654.7107179677</v>
      </c>
      <c r="O267" s="29">
        <f t="shared" si="100"/>
        <v>-3480.6564896779978</v>
      </c>
      <c r="P267" s="29">
        <f t="shared" si="101"/>
        <v>-103196.51092866099</v>
      </c>
      <c r="Q267" s="29">
        <f t="shared" si="102"/>
        <v>-295862.54592107469</v>
      </c>
      <c r="R267" s="29">
        <f t="shared" si="103"/>
        <v>2536667.0950314491</v>
      </c>
      <c r="S267" s="29">
        <f t="shared" si="104"/>
        <v>-59856684.078461736</v>
      </c>
      <c r="T267" s="29">
        <f t="shared" si="105"/>
        <v>1587064.0162814748</v>
      </c>
      <c r="U267" s="3"/>
    </row>
    <row r="268" spans="1:21">
      <c r="A268" s="25"/>
      <c r="B268" s="25">
        <v>1998</v>
      </c>
      <c r="C268" s="29">
        <f t="shared" si="88"/>
        <v>15276265.395466544</v>
      </c>
      <c r="D268" s="29">
        <f t="shared" si="89"/>
        <v>131850.7541488857</v>
      </c>
      <c r="E268" s="29">
        <f t="shared" si="90"/>
        <v>603333.76953763247</v>
      </c>
      <c r="F268" s="29">
        <f t="shared" si="91"/>
        <v>-82966915.721688464</v>
      </c>
      <c r="G268" s="29">
        <f t="shared" si="92"/>
        <v>119356.42372710607</v>
      </c>
      <c r="H268" s="29">
        <f t="shared" si="93"/>
        <v>-148169.21046424349</v>
      </c>
      <c r="I268" s="29">
        <f t="shared" si="94"/>
        <v>-139470.40287200763</v>
      </c>
      <c r="J268" s="29">
        <f t="shared" si="95"/>
        <v>-319504.44928467373</v>
      </c>
      <c r="K268" s="29">
        <f t="shared" si="96"/>
        <v>950101.82772810291</v>
      </c>
      <c r="L268" s="29">
        <f t="shared" si="97"/>
        <v>-1413244.5166154504</v>
      </c>
      <c r="M268" s="29">
        <f t="shared" si="98"/>
        <v>79766.585246161339</v>
      </c>
      <c r="N268" s="29">
        <f t="shared" si="99"/>
        <v>-1807621.0049674169</v>
      </c>
      <c r="O268" s="29">
        <f t="shared" si="100"/>
        <v>-2978.7271310961205</v>
      </c>
      <c r="P268" s="29">
        <f t="shared" si="101"/>
        <v>-91800.821661567999</v>
      </c>
      <c r="Q268" s="29">
        <f t="shared" si="102"/>
        <v>-275576.52990214422</v>
      </c>
      <c r="R268" s="29">
        <f t="shared" si="103"/>
        <v>2304330.11128157</v>
      </c>
      <c r="S268" s="29">
        <f t="shared" si="104"/>
        <v>19388012.699434493</v>
      </c>
      <c r="T268" s="29">
        <f t="shared" si="105"/>
        <v>1405817.7591830802</v>
      </c>
      <c r="U268" s="3"/>
    </row>
    <row r="269" spans="1:21">
      <c r="A269" s="25"/>
      <c r="B269" s="25">
        <v>1999</v>
      </c>
      <c r="C269" s="29">
        <f t="shared" si="88"/>
        <v>11108952.564065315</v>
      </c>
      <c r="D269" s="29">
        <f t="shared" si="89"/>
        <v>130210.00025473375</v>
      </c>
      <c r="E269" s="29">
        <f t="shared" si="90"/>
        <v>587941.39330919972</v>
      </c>
      <c r="F269" s="29">
        <f t="shared" si="91"/>
        <v>-377650.145215848</v>
      </c>
      <c r="G269" s="29">
        <f t="shared" si="92"/>
        <v>116121.55221780764</v>
      </c>
      <c r="H269" s="29">
        <f t="shared" si="93"/>
        <v>-151043.08870014199</v>
      </c>
      <c r="I269" s="29">
        <f t="shared" si="94"/>
        <v>-136173.36434801377</v>
      </c>
      <c r="J269" s="29">
        <f t="shared" si="95"/>
        <v>-197113.56149667129</v>
      </c>
      <c r="K269" s="29">
        <f t="shared" si="96"/>
        <v>918485.85104778502</v>
      </c>
      <c r="L269" s="29">
        <f t="shared" si="97"/>
        <v>-1569576.9371024109</v>
      </c>
      <c r="M269" s="29">
        <f t="shared" si="98"/>
        <v>73986.60450517977</v>
      </c>
      <c r="N269" s="29">
        <f t="shared" si="99"/>
        <v>-1765019.5093810703</v>
      </c>
      <c r="O269" s="29">
        <f t="shared" si="100"/>
        <v>-2728.7828190925629</v>
      </c>
      <c r="P269" s="29">
        <f t="shared" si="101"/>
        <v>-87563.175436632184</v>
      </c>
      <c r="Q269" s="29">
        <f t="shared" si="102"/>
        <v>-275247.32393100642</v>
      </c>
      <c r="R269" s="29">
        <f t="shared" si="103"/>
        <v>2244950.1932292613</v>
      </c>
      <c r="S269" s="29">
        <f t="shared" si="104"/>
        <v>5913550.7523530154</v>
      </c>
      <c r="T269" s="29">
        <f t="shared" si="105"/>
        <v>1335519.0095450561</v>
      </c>
      <c r="U269" s="3"/>
    </row>
    <row r="270" spans="1:21">
      <c r="A270" s="25"/>
      <c r="B270" s="25">
        <v>2000</v>
      </c>
      <c r="C270" s="29">
        <f t="shared" si="88"/>
        <v>-104076435.5797376</v>
      </c>
      <c r="D270" s="29">
        <f t="shared" si="89"/>
        <v>141668.74907218255</v>
      </c>
      <c r="E270" s="29">
        <f t="shared" si="90"/>
        <v>631313.11188427417</v>
      </c>
      <c r="F270" s="29">
        <f t="shared" si="91"/>
        <v>-10712194.019459061</v>
      </c>
      <c r="G270" s="29">
        <f t="shared" si="92"/>
        <v>124433.09113630123</v>
      </c>
      <c r="H270" s="29">
        <f t="shared" si="93"/>
        <v>-169052.4480272668</v>
      </c>
      <c r="I270" s="29">
        <f t="shared" si="94"/>
        <v>-146825.20300620093</v>
      </c>
      <c r="J270" s="29">
        <f t="shared" si="95"/>
        <v>-93999.593031688666</v>
      </c>
      <c r="K270" s="29">
        <f t="shared" si="96"/>
        <v>976994.49274136685</v>
      </c>
      <c r="L270" s="29">
        <f t="shared" si="97"/>
        <v>-1883681.9249244398</v>
      </c>
      <c r="M270" s="29">
        <f t="shared" si="98"/>
        <v>75317.006729216228</v>
      </c>
      <c r="N270" s="29">
        <f t="shared" si="99"/>
        <v>-1899399.4208866542</v>
      </c>
      <c r="O270" s="29">
        <f t="shared" si="100"/>
        <v>-2751.4821541769898</v>
      </c>
      <c r="P270" s="29">
        <f t="shared" si="101"/>
        <v>-92096.642994372742</v>
      </c>
      <c r="Q270" s="29">
        <f t="shared" si="102"/>
        <v>-302884.89921807108</v>
      </c>
      <c r="R270" s="29">
        <f t="shared" si="103"/>
        <v>2409856.8973804284</v>
      </c>
      <c r="S270" s="29">
        <f t="shared" si="104"/>
        <v>48207664.643934652</v>
      </c>
      <c r="T270" s="29">
        <f t="shared" si="105"/>
        <v>1398399.077619087</v>
      </c>
      <c r="U270" s="3"/>
    </row>
    <row r="271" spans="1:21">
      <c r="A271" s="25"/>
      <c r="B271" s="25">
        <v>2001</v>
      </c>
      <c r="C271" s="29">
        <f t="shared" si="88"/>
        <v>16625629.230717357</v>
      </c>
      <c r="D271" s="29">
        <f t="shared" si="89"/>
        <v>151976.20693327088</v>
      </c>
      <c r="E271" s="29">
        <f t="shared" si="90"/>
        <v>668482.43792027002</v>
      </c>
      <c r="F271" s="29">
        <f t="shared" si="91"/>
        <v>-11943756.557776172</v>
      </c>
      <c r="G271" s="29">
        <f t="shared" si="92"/>
        <v>131451.05828420157</v>
      </c>
      <c r="H271" s="29">
        <f t="shared" si="93"/>
        <v>-186021.95637976649</v>
      </c>
      <c r="I271" s="29">
        <f t="shared" si="94"/>
        <v>-156471.56120309455</v>
      </c>
      <c r="J271" s="29">
        <f t="shared" si="95"/>
        <v>20101.579227851867</v>
      </c>
      <c r="K271" s="29">
        <f t="shared" si="96"/>
        <v>1023508.8536441183</v>
      </c>
      <c r="L271" s="29">
        <f t="shared" si="97"/>
        <v>-2196778.1658011544</v>
      </c>
      <c r="M271" s="29">
        <f t="shared" si="98"/>
        <v>75307.466114220093</v>
      </c>
      <c r="N271" s="29">
        <f t="shared" si="99"/>
        <v>-2017156.9206476891</v>
      </c>
      <c r="O271" s="29">
        <f t="shared" si="100"/>
        <v>-2733.4754298183316</v>
      </c>
      <c r="P271" s="29">
        <f t="shared" si="101"/>
        <v>-95626.127453851892</v>
      </c>
      <c r="Q271" s="29">
        <f t="shared" si="102"/>
        <v>-328618.16338888765</v>
      </c>
      <c r="R271" s="29">
        <f t="shared" si="103"/>
        <v>2550828.5015656613</v>
      </c>
      <c r="S271" s="29">
        <f t="shared" si="104"/>
        <v>4835104.4089370873</v>
      </c>
      <c r="T271" s="29">
        <f t="shared" si="105"/>
        <v>1444455.5787663213</v>
      </c>
      <c r="U271" s="3"/>
    </row>
    <row r="272" spans="1:21">
      <c r="A272" s="25"/>
      <c r="B272" s="25">
        <v>2002</v>
      </c>
      <c r="C272" s="29">
        <f t="shared" si="88"/>
        <v>-11692583.252586165</v>
      </c>
      <c r="D272" s="29">
        <f t="shared" si="89"/>
        <v>153492.97314098437</v>
      </c>
      <c r="E272" s="29">
        <f t="shared" si="90"/>
        <v>666508.69982507173</v>
      </c>
      <c r="F272" s="29">
        <f t="shared" si="91"/>
        <v>-81638323.337825954</v>
      </c>
      <c r="G272" s="29">
        <f t="shared" si="92"/>
        <v>130686.12080966376</v>
      </c>
      <c r="H272" s="29">
        <f t="shared" si="93"/>
        <v>-192186.59165761634</v>
      </c>
      <c r="I272" s="29">
        <f t="shared" si="94"/>
        <v>-157340.83980490561</v>
      </c>
      <c r="J272" s="29">
        <f t="shared" si="95"/>
        <v>134703.91202621951</v>
      </c>
      <c r="K272" s="29">
        <f t="shared" si="96"/>
        <v>1007973.1698881286</v>
      </c>
      <c r="L272" s="29">
        <f t="shared" si="97"/>
        <v>-2383931.0737732234</v>
      </c>
      <c r="M272" s="29">
        <f t="shared" si="98"/>
        <v>70494.242012713759</v>
      </c>
      <c r="N272" s="29">
        <f t="shared" si="99"/>
        <v>-2016386.2725121253</v>
      </c>
      <c r="O272" s="29">
        <f t="shared" si="100"/>
        <v>-2551.8955575160458</v>
      </c>
      <c r="P272" s="29">
        <f t="shared" si="101"/>
        <v>-93508.360026263326</v>
      </c>
      <c r="Q272" s="29">
        <f t="shared" si="102"/>
        <v>-335699.15298300452</v>
      </c>
      <c r="R272" s="29">
        <f t="shared" si="103"/>
        <v>2542491.6859023445</v>
      </c>
      <c r="S272" s="29">
        <f t="shared" si="104"/>
        <v>56891673.491985016</v>
      </c>
      <c r="T272" s="29">
        <f t="shared" si="105"/>
        <v>1405079.5102395676</v>
      </c>
      <c r="U272" s="3"/>
    </row>
    <row r="273" spans="1:21">
      <c r="A273" s="25"/>
      <c r="B273" s="25">
        <v>2003</v>
      </c>
      <c r="C273" s="29">
        <f t="shared" si="88"/>
        <v>-18043033.085776031</v>
      </c>
      <c r="D273" s="29">
        <f t="shared" si="89"/>
        <v>156653.10629445061</v>
      </c>
      <c r="E273" s="29">
        <f t="shared" si="90"/>
        <v>671607.59535373922</v>
      </c>
      <c r="F273" s="29">
        <f t="shared" si="91"/>
        <v>-1397522.3710267283</v>
      </c>
      <c r="G273" s="29">
        <f t="shared" si="92"/>
        <v>131230.57949194129</v>
      </c>
      <c r="H273" s="29">
        <f t="shared" si="93"/>
        <v>-200141.34722627563</v>
      </c>
      <c r="I273" s="29">
        <f t="shared" si="94"/>
        <v>-160230.61812486075</v>
      </c>
      <c r="J273" s="29">
        <f t="shared" si="95"/>
        <v>246861.07151964019</v>
      </c>
      <c r="K273" s="29">
        <f t="shared" si="96"/>
        <v>1001456.3429259091</v>
      </c>
      <c r="L273" s="29">
        <f t="shared" si="97"/>
        <v>-2589420.0549587309</v>
      </c>
      <c r="M273" s="29">
        <f t="shared" si="98"/>
        <v>66230.570577678169</v>
      </c>
      <c r="N273" s="29">
        <f t="shared" si="99"/>
        <v>-2035619.108165358</v>
      </c>
      <c r="O273" s="29">
        <f t="shared" si="100"/>
        <v>-2401.7777774133333</v>
      </c>
      <c r="P273" s="29">
        <f t="shared" si="101"/>
        <v>-92402.316648668988</v>
      </c>
      <c r="Q273" s="29">
        <f t="shared" si="102"/>
        <v>-346566.97998255043</v>
      </c>
      <c r="R273" s="29">
        <f t="shared" si="103"/>
        <v>2561282.086386167</v>
      </c>
      <c r="S273" s="29">
        <f t="shared" si="104"/>
        <v>6336149.6143034082</v>
      </c>
      <c r="T273" s="29">
        <f t="shared" si="105"/>
        <v>1381387.3397142626</v>
      </c>
      <c r="U273" s="3"/>
    </row>
    <row r="274" spans="1:21">
      <c r="A274" s="25"/>
      <c r="B274" s="25">
        <v>2004</v>
      </c>
      <c r="C274" s="29">
        <f t="shared" si="88"/>
        <v>-25629542.744000822</v>
      </c>
      <c r="D274" s="29">
        <f t="shared" si="89"/>
        <v>169434.34876053737</v>
      </c>
      <c r="E274" s="29">
        <f t="shared" si="90"/>
        <v>717283.87425343366</v>
      </c>
      <c r="F274" s="29">
        <f t="shared" si="91"/>
        <v>35919761.280592166</v>
      </c>
      <c r="G274" s="29">
        <f t="shared" si="92"/>
        <v>139605.90680456112</v>
      </c>
      <c r="H274" s="29">
        <f t="shared" si="93"/>
        <v>-220416.024448843</v>
      </c>
      <c r="I274" s="29">
        <f t="shared" si="94"/>
        <v>-173320.03602571308</v>
      </c>
      <c r="J274" s="29">
        <f t="shared" si="95"/>
        <v>377894.69783917186</v>
      </c>
      <c r="K274" s="29">
        <f t="shared" si="96"/>
        <v>1052844.1346804174</v>
      </c>
      <c r="L274" s="29">
        <f t="shared" si="97"/>
        <v>-2957912.6957443873</v>
      </c>
      <c r="M274" s="29">
        <f t="shared" si="98"/>
        <v>65462.1920925741</v>
      </c>
      <c r="N274" s="29">
        <f t="shared" si="99"/>
        <v>-2177716.6109193359</v>
      </c>
      <c r="O274" s="29">
        <f t="shared" si="100"/>
        <v>-2390.3341205392931</v>
      </c>
      <c r="P274" s="29">
        <f t="shared" si="101"/>
        <v>-96809.268455136509</v>
      </c>
      <c r="Q274" s="29">
        <f t="shared" si="102"/>
        <v>-379189.00541682763</v>
      </c>
      <c r="R274" s="29">
        <f t="shared" si="103"/>
        <v>2734804.5577963623</v>
      </c>
      <c r="S274" s="29">
        <f t="shared" si="104"/>
        <v>2492811.9982125205</v>
      </c>
      <c r="T274" s="29">
        <f t="shared" si="105"/>
        <v>1439645.3810539688</v>
      </c>
      <c r="U274" s="3"/>
    </row>
    <row r="275" spans="1:21">
      <c r="A275" s="25"/>
      <c r="B275" s="25">
        <v>2005</v>
      </c>
      <c r="C275" s="29">
        <f t="shared" si="88"/>
        <v>-34989899.996525027</v>
      </c>
      <c r="D275" s="29">
        <f t="shared" si="89"/>
        <v>169923.57443899155</v>
      </c>
      <c r="E275" s="29">
        <f t="shared" si="90"/>
        <v>710407.84419459687</v>
      </c>
      <c r="F275" s="29">
        <f t="shared" si="91"/>
        <v>-107634475.13552263</v>
      </c>
      <c r="G275" s="29">
        <f t="shared" si="92"/>
        <v>137715.06171032396</v>
      </c>
      <c r="H275" s="29">
        <f t="shared" si="93"/>
        <v>-224742.7974728939</v>
      </c>
      <c r="I275" s="29">
        <f t="shared" si="94"/>
        <v>-174237.64839879941</v>
      </c>
      <c r="J275" s="29">
        <f t="shared" si="95"/>
        <v>483303.41852961108</v>
      </c>
      <c r="K275" s="29">
        <f t="shared" si="96"/>
        <v>1025368.1360418203</v>
      </c>
      <c r="L275" s="29">
        <f t="shared" si="97"/>
        <v>-3114968.4717139825</v>
      </c>
      <c r="M275" s="29">
        <f t="shared" si="98"/>
        <v>59614.92918219899</v>
      </c>
      <c r="N275" s="29">
        <f t="shared" si="99"/>
        <v>-2165119.006838093</v>
      </c>
      <c r="O275" s="29">
        <f t="shared" si="100"/>
        <v>-2203.7749464143399</v>
      </c>
      <c r="P275" s="29">
        <f t="shared" si="101"/>
        <v>-94233.954732075392</v>
      </c>
      <c r="Q275" s="29">
        <f t="shared" si="102"/>
        <v>-384655.15051469958</v>
      </c>
      <c r="R275" s="29">
        <f t="shared" si="103"/>
        <v>2707572.6201280863</v>
      </c>
      <c r="S275" s="29">
        <f t="shared" si="104"/>
        <v>35461605.297574922</v>
      </c>
      <c r="T275" s="29">
        <f t="shared" si="105"/>
        <v>1392004.3199436686</v>
      </c>
      <c r="U275" s="3"/>
    </row>
    <row r="276" spans="1:21">
      <c r="A276" s="25"/>
      <c r="B276" s="25">
        <v>2006</v>
      </c>
      <c r="C276" s="29">
        <f t="shared" si="88"/>
        <v>2865578.6875283932</v>
      </c>
      <c r="D276" s="29">
        <f t="shared" si="89"/>
        <v>173659.681585496</v>
      </c>
      <c r="E276" s="29">
        <f t="shared" si="90"/>
        <v>717079.15063204768</v>
      </c>
      <c r="F276" s="29">
        <f t="shared" si="91"/>
        <v>40975150.436356373</v>
      </c>
      <c r="G276" s="29">
        <f t="shared" si="92"/>
        <v>138301.89538933459</v>
      </c>
      <c r="H276" s="29">
        <f t="shared" si="93"/>
        <v>-232974.83673815863</v>
      </c>
      <c r="I276" s="29">
        <f t="shared" si="94"/>
        <v>-178866.81501284146</v>
      </c>
      <c r="J276" s="29">
        <f t="shared" si="95"/>
        <v>593886.58595937036</v>
      </c>
      <c r="K276" s="29">
        <f t="shared" si="96"/>
        <v>1014886.8899827757</v>
      </c>
      <c r="L276" s="29">
        <f t="shared" si="97"/>
        <v>-3321255.6829529819</v>
      </c>
      <c r="M276" s="29">
        <f t="shared" si="98"/>
        <v>54533.725084642509</v>
      </c>
      <c r="N276" s="29">
        <f t="shared" si="99"/>
        <v>-2184886.9598141313</v>
      </c>
      <c r="O276" s="29">
        <f t="shared" si="100"/>
        <v>-2059.132877973012</v>
      </c>
      <c r="P276" s="29">
        <f t="shared" si="101"/>
        <v>-93267.503637293441</v>
      </c>
      <c r="Q276" s="29">
        <f t="shared" si="102"/>
        <v>-397741.0033237405</v>
      </c>
      <c r="R276" s="29">
        <f t="shared" si="103"/>
        <v>2732644.1118273605</v>
      </c>
      <c r="S276" s="29">
        <f t="shared" si="104"/>
        <v>17532951.600261234</v>
      </c>
      <c r="T276" s="29">
        <f t="shared" si="105"/>
        <v>1371091.7778481191</v>
      </c>
      <c r="U276" s="3"/>
    </row>
    <row r="277" spans="1:21">
      <c r="A277" s="25"/>
      <c r="B277" s="25">
        <v>2007</v>
      </c>
      <c r="C277" s="29">
        <f t="shared" si="88"/>
        <v>1060663.3097031785</v>
      </c>
      <c r="D277" s="29">
        <f t="shared" si="89"/>
        <v>198120.83677425099</v>
      </c>
      <c r="E277" s="29">
        <f t="shared" si="90"/>
        <v>808090.39712142921</v>
      </c>
      <c r="F277" s="29">
        <f t="shared" si="91"/>
        <v>35822088.078550965</v>
      </c>
      <c r="G277" s="29">
        <f t="shared" si="92"/>
        <v>155055.34326495856</v>
      </c>
      <c r="H277" s="29">
        <f t="shared" si="93"/>
        <v>-269295.22998531343</v>
      </c>
      <c r="I277" s="29">
        <f t="shared" si="94"/>
        <v>-205420.67319767125</v>
      </c>
      <c r="J277" s="29">
        <f t="shared" si="95"/>
        <v>784567.36405394459</v>
      </c>
      <c r="K277" s="29">
        <f t="shared" si="96"/>
        <v>1120202.6939728218</v>
      </c>
      <c r="L277" s="29">
        <f t="shared" si="97"/>
        <v>-3937504.8325841515</v>
      </c>
      <c r="M277" s="29">
        <f t="shared" si="98"/>
        <v>55112.281783402366</v>
      </c>
      <c r="N277" s="29">
        <f t="shared" si="99"/>
        <v>-2467341.8445621305</v>
      </c>
      <c r="O277" s="29">
        <f t="shared" si="100"/>
        <v>-2144.2403203553899</v>
      </c>
      <c r="P277" s="29">
        <f t="shared" si="101"/>
        <v>-103259.00029541262</v>
      </c>
      <c r="Q277" s="29">
        <f t="shared" si="102"/>
        <v>-459060.74970565742</v>
      </c>
      <c r="R277" s="29">
        <f t="shared" si="103"/>
        <v>3078660.4716988751</v>
      </c>
      <c r="S277" s="29">
        <f t="shared" si="104"/>
        <v>12329385.304885648</v>
      </c>
      <c r="T277" s="29">
        <f t="shared" si="105"/>
        <v>1508420.4958100659</v>
      </c>
      <c r="U277" s="3"/>
    </row>
    <row r="278" spans="1:21">
      <c r="A278" s="25"/>
      <c r="B278" s="25">
        <v>2008</v>
      </c>
      <c r="C278" s="29">
        <f t="shared" si="88"/>
        <v>10715481.653694578</v>
      </c>
      <c r="D278" s="29">
        <f t="shared" si="89"/>
        <v>189179.23908025582</v>
      </c>
      <c r="E278" s="29">
        <f t="shared" si="90"/>
        <v>762274.03889011103</v>
      </c>
      <c r="F278" s="29">
        <f t="shared" si="91"/>
        <v>-74670019.526319459</v>
      </c>
      <c r="G278" s="29">
        <f t="shared" si="92"/>
        <v>145515.70353726918</v>
      </c>
      <c r="H278" s="29">
        <f t="shared" si="93"/>
        <v>-260292.05513433422</v>
      </c>
      <c r="I278" s="29">
        <f t="shared" si="94"/>
        <v>-197842.45887473566</v>
      </c>
      <c r="J278" s="29">
        <f t="shared" si="95"/>
        <v>844998.18921798316</v>
      </c>
      <c r="K278" s="29">
        <f t="shared" si="96"/>
        <v>1033928.1177216254</v>
      </c>
      <c r="L278" s="29">
        <f t="shared" si="97"/>
        <v>-3894863.8065121844</v>
      </c>
      <c r="M278" s="29">
        <f t="shared" si="98"/>
        <v>46038.334551360997</v>
      </c>
      <c r="N278" s="29">
        <f t="shared" si="99"/>
        <v>-2340944.7025973769</v>
      </c>
      <c r="O278" s="29">
        <f t="shared" si="100"/>
        <v>-1865.6737079971206</v>
      </c>
      <c r="P278" s="29">
        <f t="shared" si="101"/>
        <v>-95921.495315775086</v>
      </c>
      <c r="Q278" s="29">
        <f t="shared" si="102"/>
        <v>-443408.23866810341</v>
      </c>
      <c r="R278" s="29">
        <f t="shared" si="103"/>
        <v>2902938.6752095274</v>
      </c>
      <c r="S278" s="29">
        <f t="shared" si="104"/>
        <v>-54440044.96839153</v>
      </c>
      <c r="T278" s="29">
        <f t="shared" si="105"/>
        <v>1389796.535365867</v>
      </c>
      <c r="U278" s="3"/>
    </row>
    <row r="279" spans="1:21">
      <c r="A279" s="25"/>
      <c r="B279" s="25">
        <v>2009</v>
      </c>
      <c r="C279" s="29">
        <f t="shared" si="88"/>
        <v>-28055743.03994339</v>
      </c>
      <c r="D279" s="29">
        <f t="shared" si="89"/>
        <v>158435.82060055752</v>
      </c>
      <c r="E279" s="29">
        <f t="shared" si="90"/>
        <v>630730.30465826776</v>
      </c>
      <c r="F279" s="29">
        <f t="shared" si="91"/>
        <v>-7876124.3216227498</v>
      </c>
      <c r="G279" s="29">
        <f t="shared" si="92"/>
        <v>119665.12996163586</v>
      </c>
      <c r="H279" s="29">
        <f t="shared" si="93"/>
        <v>-220257.99157591039</v>
      </c>
      <c r="I279" s="29">
        <f t="shared" si="94"/>
        <v>-167460.44265827318</v>
      </c>
      <c r="J279" s="29">
        <f t="shared" si="95"/>
        <v>783057.96616746648</v>
      </c>
      <c r="K279" s="29">
        <f t="shared" si="96"/>
        <v>834538.27261768864</v>
      </c>
      <c r="L279" s="29">
        <f t="shared" si="97"/>
        <v>-3363772.1521614958</v>
      </c>
      <c r="M279" s="29">
        <f t="shared" si="98"/>
        <v>32870.532418669151</v>
      </c>
      <c r="N279" s="29">
        <f t="shared" si="99"/>
        <v>-1939306.9975195727</v>
      </c>
      <c r="O279" s="29">
        <f t="shared" si="100"/>
        <v>-1413.7905931649389</v>
      </c>
      <c r="P279" s="29">
        <f t="shared" si="101"/>
        <v>-77977.503825290856</v>
      </c>
      <c r="Q279" s="29">
        <f t="shared" si="102"/>
        <v>-375731.52724167716</v>
      </c>
      <c r="R279" s="29">
        <f t="shared" si="103"/>
        <v>2401522.3907276988</v>
      </c>
      <c r="S279" s="29">
        <f t="shared" si="104"/>
        <v>-62841482.83589384</v>
      </c>
      <c r="T279" s="29">
        <f t="shared" si="105"/>
        <v>1122693.1519012433</v>
      </c>
      <c r="U279" s="3"/>
    </row>
    <row r="280" spans="1:21">
      <c r="A280" s="25"/>
      <c r="B280" s="25">
        <v>2010</v>
      </c>
      <c r="C280" s="29">
        <f t="shared" si="88"/>
        <v>53365313.206707217</v>
      </c>
      <c r="D280" s="29">
        <f t="shared" si="89"/>
        <v>140513.33402069603</v>
      </c>
      <c r="E280" s="29">
        <f t="shared" si="90"/>
        <v>552718.66755506559</v>
      </c>
      <c r="F280" s="29">
        <f t="shared" si="91"/>
        <v>-44094536.427541479</v>
      </c>
      <c r="G280" s="29">
        <f t="shared" si="92"/>
        <v>104181.21428544429</v>
      </c>
      <c r="H280" s="29">
        <f t="shared" si="93"/>
        <v>-197160.37081404519</v>
      </c>
      <c r="I280" s="29">
        <f t="shared" si="94"/>
        <v>-150384.72755496684</v>
      </c>
      <c r="J280" s="29">
        <f t="shared" si="95"/>
        <v>757240.2852025521</v>
      </c>
      <c r="K280" s="29">
        <f t="shared" si="96"/>
        <v>711997.31612526299</v>
      </c>
      <c r="L280" s="29">
        <f t="shared" si="97"/>
        <v>-3067385.0044005909</v>
      </c>
      <c r="M280" s="29">
        <f t="shared" si="98"/>
        <v>24145.752080209812</v>
      </c>
      <c r="N280" s="29">
        <f t="shared" si="99"/>
        <v>-1702083.3891223334</v>
      </c>
      <c r="O280" s="29">
        <f t="shared" si="100"/>
        <v>-1128.9874402740959</v>
      </c>
      <c r="P280" s="29">
        <f t="shared" si="101"/>
        <v>-67170.258133300129</v>
      </c>
      <c r="Q280" s="29">
        <f t="shared" si="102"/>
        <v>-337165.46312406298</v>
      </c>
      <c r="R280" s="29">
        <f t="shared" si="103"/>
        <v>2104061.33961127</v>
      </c>
      <c r="S280" s="29">
        <f t="shared" si="104"/>
        <v>-2405898.5113879992</v>
      </c>
      <c r="T280" s="29">
        <f t="shared" si="105"/>
        <v>960608.02186533401</v>
      </c>
      <c r="U280" s="3"/>
    </row>
    <row r="281" spans="1:21">
      <c r="A281" s="25"/>
      <c r="B281" s="25">
        <v>2011</v>
      </c>
      <c r="C281" s="29">
        <f t="shared" si="88"/>
        <v>-78347109.93781279</v>
      </c>
      <c r="D281" s="29">
        <f t="shared" si="89"/>
        <v>135501.9610450356</v>
      </c>
      <c r="E281" s="29">
        <f t="shared" si="90"/>
        <v>526709.32642929349</v>
      </c>
      <c r="F281" s="29">
        <f t="shared" si="91"/>
        <v>2535339.8562430148</v>
      </c>
      <c r="G281" s="29">
        <f t="shared" si="92"/>
        <v>98575.219557631804</v>
      </c>
      <c r="H281" s="29">
        <f t="shared" si="93"/>
        <v>-191673.02666297634</v>
      </c>
      <c r="I281" s="29">
        <f t="shared" si="94"/>
        <v>-147117.19347711536</v>
      </c>
      <c r="J281" s="29">
        <f t="shared" si="95"/>
        <v>787118.60906856984</v>
      </c>
      <c r="K281" s="29">
        <f t="shared" si="96"/>
        <v>658928.6428202159</v>
      </c>
      <c r="L281" s="29">
        <f t="shared" si="97"/>
        <v>-3032325.5171988364</v>
      </c>
      <c r="M281" s="29">
        <f t="shared" si="98"/>
        <v>18439.144413969814</v>
      </c>
      <c r="N281" s="29">
        <f t="shared" si="99"/>
        <v>-1621052.9148974034</v>
      </c>
      <c r="O281" s="29">
        <f t="shared" si="100"/>
        <v>-973.58825024830219</v>
      </c>
      <c r="P281" s="29">
        <f t="shared" si="101"/>
        <v>-62888.175912622217</v>
      </c>
      <c r="Q281" s="29">
        <f t="shared" si="102"/>
        <v>-329007.9644166744</v>
      </c>
      <c r="R281" s="29">
        <f t="shared" si="103"/>
        <v>2004742.1254767466</v>
      </c>
      <c r="S281" s="29">
        <f t="shared" si="104"/>
        <v>-386960.21353992244</v>
      </c>
      <c r="T281" s="29">
        <f t="shared" si="105"/>
        <v>893719.75789660239</v>
      </c>
      <c r="U281" s="3"/>
    </row>
    <row r="282" spans="1:21">
      <c r="A282" s="25"/>
      <c r="B282" s="25">
        <v>2012</v>
      </c>
      <c r="C282" s="29">
        <f t="shared" si="88"/>
        <v>58558508.637428366</v>
      </c>
      <c r="D282" s="29">
        <f t="shared" si="89"/>
        <v>136220.12339284006</v>
      </c>
      <c r="E282" s="29">
        <f t="shared" si="90"/>
        <v>523295.70897209196</v>
      </c>
      <c r="F282" s="29">
        <f t="shared" si="91"/>
        <v>-9050786.086314179</v>
      </c>
      <c r="G282" s="29">
        <f t="shared" si="92"/>
        <v>97227.577831601069</v>
      </c>
      <c r="H282" s="29">
        <f t="shared" si="93"/>
        <v>-194125.09725116615</v>
      </c>
      <c r="I282" s="29">
        <f t="shared" si="94"/>
        <v>-150269.85426445879</v>
      </c>
      <c r="J282" s="29">
        <f t="shared" si="95"/>
        <v>844905.77840932971</v>
      </c>
      <c r="K282" s="29">
        <f t="shared" si="96"/>
        <v>634675.9628015802</v>
      </c>
      <c r="L282" s="29">
        <f t="shared" si="97"/>
        <v>-3119358.2562418003</v>
      </c>
      <c r="M282" s="29">
        <f t="shared" si="98"/>
        <v>13750.609859713695</v>
      </c>
      <c r="N282" s="29">
        <f t="shared" si="99"/>
        <v>-1615346.0576684533</v>
      </c>
      <c r="O282" s="29">
        <f t="shared" si="100"/>
        <v>-870.15262732990436</v>
      </c>
      <c r="P282" s="29">
        <f t="shared" si="101"/>
        <v>-61490.793173061385</v>
      </c>
      <c r="Q282" s="29">
        <f t="shared" si="102"/>
        <v>-334669.12419411726</v>
      </c>
      <c r="R282" s="29">
        <f t="shared" si="103"/>
        <v>1991288.3612858008</v>
      </c>
      <c r="S282" s="29">
        <f t="shared" si="104"/>
        <v>-5652070.8314255821</v>
      </c>
      <c r="T282" s="29">
        <f t="shared" si="105"/>
        <v>867140.24706773448</v>
      </c>
      <c r="U282" s="3"/>
    </row>
    <row r="283" spans="1:21">
      <c r="A283" s="25"/>
      <c r="B283" s="25">
        <v>2013</v>
      </c>
      <c r="C283" s="29">
        <f t="shared" si="88"/>
        <v>46731007.854785085</v>
      </c>
      <c r="D283" s="29">
        <f t="shared" si="89"/>
        <v>138809.81163371849</v>
      </c>
      <c r="E283" s="29">
        <f t="shared" si="90"/>
        <v>527044.62104634894</v>
      </c>
      <c r="F283" s="29">
        <f t="shared" si="91"/>
        <v>7084446.3013111167</v>
      </c>
      <c r="G283" s="29">
        <f t="shared" si="92"/>
        <v>97154.746264608766</v>
      </c>
      <c r="H283" s="29">
        <f t="shared" si="93"/>
        <v>-199079.34616650429</v>
      </c>
      <c r="I283" s="29">
        <f t="shared" si="94"/>
        <v>-155844.6493182868</v>
      </c>
      <c r="J283" s="29">
        <f t="shared" si="95"/>
        <v>912358.22461192054</v>
      </c>
      <c r="K283" s="29">
        <f t="shared" si="96"/>
        <v>617920.88135386398</v>
      </c>
      <c r="L283" s="29">
        <f t="shared" si="97"/>
        <v>-3244370.2450590725</v>
      </c>
      <c r="M283" s="29">
        <f t="shared" si="98"/>
        <v>9077.8645941888008</v>
      </c>
      <c r="N283" s="29">
        <f t="shared" si="99"/>
        <v>-1625199.3872432916</v>
      </c>
      <c r="O283" s="29">
        <f t="shared" si="100"/>
        <v>-780.51328923979349</v>
      </c>
      <c r="P283" s="29">
        <f t="shared" si="101"/>
        <v>-60897.543175267027</v>
      </c>
      <c r="Q283" s="29">
        <f t="shared" si="102"/>
        <v>-345102.30871838325</v>
      </c>
      <c r="R283" s="29">
        <f t="shared" si="103"/>
        <v>2005217.9311595003</v>
      </c>
      <c r="S283" s="29">
        <f t="shared" si="104"/>
        <v>2786808.2419527709</v>
      </c>
      <c r="T283" s="29">
        <f t="shared" si="105"/>
        <v>852775.35431562609</v>
      </c>
      <c r="U283" s="3"/>
    </row>
    <row r="284" spans="1:21">
      <c r="A284" s="25"/>
      <c r="B284" s="25">
        <v>2014</v>
      </c>
      <c r="C284" s="29">
        <f t="shared" ref="C284" si="106">C141*L214</f>
        <v>33678061.176230535</v>
      </c>
      <c r="D284" s="29">
        <f t="shared" ref="D284" si="107">O214*D141</f>
        <v>151790.63601974517</v>
      </c>
      <c r="E284" s="29">
        <f t="shared" ref="E284" si="108">O214*E141</f>
        <v>569683.52030854987</v>
      </c>
      <c r="F284" s="29">
        <f t="shared" ref="F284" si="109">F141*L214</f>
        <v>20382167.871036869</v>
      </c>
      <c r="G284" s="29">
        <f t="shared" ref="G284" si="110">P214*G141</f>
        <v>104146.35390207975</v>
      </c>
      <c r="H284" s="29">
        <f t="shared" ref="H284" si="111">P214*H141</f>
        <v>-218916.67653087722</v>
      </c>
      <c r="I284" s="29">
        <f t="shared" ref="I284" si="112">Q214*I141</f>
        <v>-173699.70508382696</v>
      </c>
      <c r="J284" s="29">
        <f t="shared" ref="J284" si="113">Q214*J141</f>
        <v>1050462.8464998172</v>
      </c>
      <c r="K284" s="29">
        <f t="shared" ref="K284" si="114">R214*K141</f>
        <v>643951.17255805864</v>
      </c>
      <c r="L284" s="29">
        <f t="shared" ref="L284" si="115">R214*L141</f>
        <v>-3614256.3746258616</v>
      </c>
      <c r="M284" s="29">
        <f t="shared" ref="M284" si="116">S214*M141</f>
        <v>4377.3126646885066</v>
      </c>
      <c r="N284" s="29">
        <f t="shared" ref="N284" si="117">S214*N141</f>
        <v>-1745560.400877363</v>
      </c>
      <c r="O284" s="29">
        <f t="shared" ref="O284" si="118">T214*O141</f>
        <v>-743.13374143770466</v>
      </c>
      <c r="P284" s="29">
        <f t="shared" ref="P284" si="119">T214*P141</f>
        <v>-64739.492384066005</v>
      </c>
      <c r="Q284" s="29">
        <f t="shared" ref="Q284" si="120">U214*Q141</f>
        <v>-381890.14426041383</v>
      </c>
      <c r="R284" s="29">
        <f t="shared" ref="R284" si="121">U214*R141</f>
        <v>2167082.3388508223</v>
      </c>
      <c r="S284" s="29">
        <f t="shared" ref="S284" si="122">S141*L214</f>
        <v>12390751.248509843</v>
      </c>
      <c r="T284" s="29">
        <f t="shared" ref="T284" si="123">T141*L214</f>
        <v>900068.68140449258</v>
      </c>
      <c r="U284" s="3"/>
    </row>
    <row r="289" spans="1:8">
      <c r="A289" s="26" t="s">
        <v>186</v>
      </c>
      <c r="B289" s="25" t="s">
        <v>0</v>
      </c>
      <c r="C289" s="8" t="s">
        <v>44</v>
      </c>
      <c r="D289" s="8" t="s">
        <v>40</v>
      </c>
      <c r="E289" s="8" t="s">
        <v>41</v>
      </c>
      <c r="F289" s="8" t="s">
        <v>47</v>
      </c>
      <c r="G289" s="8" t="s">
        <v>42</v>
      </c>
      <c r="H289" s="8" t="s">
        <v>43</v>
      </c>
    </row>
    <row r="290" spans="1:8">
      <c r="B290" s="25">
        <v>1950</v>
      </c>
      <c r="C290"/>
      <c r="D290"/>
      <c r="E290"/>
      <c r="F290"/>
      <c r="G290"/>
      <c r="H290"/>
    </row>
    <row r="291" spans="1:8">
      <c r="B291" s="25">
        <v>1951</v>
      </c>
      <c r="C291" s="26">
        <v>500376611.69035196</v>
      </c>
      <c r="D291" s="26">
        <v>98685.90003431798</v>
      </c>
      <c r="E291" s="26">
        <v>4684211.0853999602</v>
      </c>
      <c r="F291" s="26">
        <v>30914853.231681582</v>
      </c>
      <c r="G291" s="26">
        <v>14990410.607259283</v>
      </c>
      <c r="H291" s="26">
        <v>2313698.7087994246</v>
      </c>
    </row>
    <row r="292" spans="1:8">
      <c r="B292" s="25">
        <v>1952</v>
      </c>
      <c r="C292" s="26">
        <v>-969492516.80515492</v>
      </c>
      <c r="D292" s="26">
        <v>72723.817944878596</v>
      </c>
      <c r="E292" s="26">
        <v>4934055.2190642273</v>
      </c>
      <c r="F292" s="26">
        <v>190922563.92870596</v>
      </c>
      <c r="G292" s="26">
        <v>-4287922.940428528</v>
      </c>
      <c r="H292" s="26">
        <v>2588214.5024225758</v>
      </c>
    </row>
    <row r="293" spans="1:8">
      <c r="B293" s="25">
        <v>1953</v>
      </c>
      <c r="C293" s="26">
        <v>-1298460148.5471356</v>
      </c>
      <c r="D293" s="26">
        <v>44526.86148802036</v>
      </c>
      <c r="E293" s="26">
        <v>5032441.4162712609</v>
      </c>
      <c r="F293" s="26">
        <v>193175315.41437614</v>
      </c>
      <c r="G293" s="26">
        <v>32742729.378026579</v>
      </c>
      <c r="H293" s="26">
        <v>2740111.8907190566</v>
      </c>
    </row>
    <row r="294" spans="1:8">
      <c r="B294" s="25">
        <v>1954</v>
      </c>
      <c r="C294" s="26">
        <v>-209478586.05740607</v>
      </c>
      <c r="D294" s="26">
        <v>19505.132314683346</v>
      </c>
      <c r="E294" s="26">
        <v>4930017.9002081063</v>
      </c>
      <c r="F294" s="26">
        <v>-16726432.810278559</v>
      </c>
      <c r="G294" s="26">
        <v>29612023.180673011</v>
      </c>
      <c r="H294" s="26">
        <v>2791954.6863304246</v>
      </c>
    </row>
    <row r="295" spans="1:8">
      <c r="B295" s="25">
        <v>1955</v>
      </c>
      <c r="C295" s="26">
        <v>800365143.94398916</v>
      </c>
      <c r="D295" s="26">
        <v>329.62328005481322</v>
      </c>
      <c r="E295" s="26">
        <v>4627151.2762292428</v>
      </c>
      <c r="F295" s="26">
        <v>-186613734.53792948</v>
      </c>
      <c r="G295" s="26">
        <v>29763806.164801229</v>
      </c>
      <c r="H295" s="26">
        <v>2715262.3798656627</v>
      </c>
    </row>
    <row r="296" spans="1:8">
      <c r="B296" s="25">
        <v>1956</v>
      </c>
      <c r="C296" s="26">
        <v>580018109.93021119</v>
      </c>
      <c r="D296" s="26">
        <v>-12136.913271950212</v>
      </c>
      <c r="E296" s="26">
        <v>4489300.8144704076</v>
      </c>
      <c r="F296" s="26">
        <v>-77298489.284026638</v>
      </c>
      <c r="G296" s="26">
        <v>27143402.315551031</v>
      </c>
      <c r="H296" s="26">
        <v>2714095.9583833902</v>
      </c>
    </row>
    <row r="297" spans="1:8">
      <c r="B297" s="25">
        <v>1957</v>
      </c>
      <c r="C297" s="26">
        <v>-338974725.94938016</v>
      </c>
      <c r="D297" s="26">
        <v>-18155.469791197931</v>
      </c>
      <c r="E297" s="26">
        <v>4232364.457424432</v>
      </c>
      <c r="F297" s="26">
        <v>-47351525.424706355</v>
      </c>
      <c r="G297" s="26">
        <v>20744190.028352488</v>
      </c>
      <c r="H297" s="26">
        <v>2662115.8757457314</v>
      </c>
    </row>
    <row r="298" spans="1:8">
      <c r="B298" s="25">
        <v>1958</v>
      </c>
      <c r="C298" s="26">
        <v>491874954.64531422</v>
      </c>
      <c r="D298" s="26">
        <v>-17455.187168892458</v>
      </c>
      <c r="E298" s="26">
        <v>3773296.9868250233</v>
      </c>
      <c r="F298" s="26">
        <v>-151033122.26516613</v>
      </c>
      <c r="G298" s="26">
        <v>11446569.343421569</v>
      </c>
      <c r="H298" s="26">
        <v>2455686.6916550193</v>
      </c>
    </row>
    <row r="299" spans="1:8">
      <c r="B299" s="25">
        <v>1959</v>
      </c>
      <c r="C299" s="26">
        <v>533585360.53733361</v>
      </c>
      <c r="D299" s="26">
        <v>-13621.126741954358</v>
      </c>
      <c r="E299" s="26">
        <v>3767958.7327892524</v>
      </c>
      <c r="F299" s="26">
        <v>-1645113.5855744702</v>
      </c>
      <c r="G299" s="26">
        <v>31497404.366892647</v>
      </c>
      <c r="H299" s="26">
        <v>2519964.3111833297</v>
      </c>
    </row>
    <row r="300" spans="1:8">
      <c r="B300" s="25">
        <v>1960</v>
      </c>
      <c r="C300" s="26">
        <v>56938945.478100173</v>
      </c>
      <c r="D300" s="26">
        <v>-5046.0168590946114</v>
      </c>
      <c r="E300" s="26">
        <v>4039417.1342027169</v>
      </c>
      <c r="F300" s="26">
        <v>6441623.8354895599</v>
      </c>
      <c r="G300" s="26">
        <v>58242638.992655158</v>
      </c>
      <c r="H300" s="26">
        <v>2803062.5521527897</v>
      </c>
    </row>
    <row r="301" spans="1:8">
      <c r="B301" s="25">
        <v>1961</v>
      </c>
      <c r="C301" s="26">
        <v>813932859.90090203</v>
      </c>
      <c r="D301" s="26">
        <v>11691.971759789296</v>
      </c>
      <c r="E301" s="26">
        <v>4509860.3494409984</v>
      </c>
      <c r="F301" s="26">
        <v>66054253.875788845</v>
      </c>
      <c r="G301" s="26">
        <v>28401373.242390923</v>
      </c>
      <c r="H301" s="26">
        <v>3232093.9735619589</v>
      </c>
    </row>
    <row r="302" spans="1:8">
      <c r="B302" s="25">
        <v>1962</v>
      </c>
      <c r="C302" s="26">
        <v>-281089711.32910508</v>
      </c>
      <c r="D302" s="26">
        <v>41074.506459435535</v>
      </c>
      <c r="E302" s="26">
        <v>5150963.1435723687</v>
      </c>
      <c r="F302" s="26">
        <v>224227970.40300229</v>
      </c>
      <c r="G302" s="26">
        <v>-5160672.9120702548</v>
      </c>
      <c r="H302" s="26">
        <v>3833831.0449547307</v>
      </c>
    </row>
    <row r="303" spans="1:8">
      <c r="B303" s="25">
        <v>1963</v>
      </c>
      <c r="C303" s="26">
        <v>-68937981.388877541</v>
      </c>
      <c r="D303" s="26">
        <v>76700.781526586623</v>
      </c>
      <c r="E303" s="26">
        <v>5100443.5732632363</v>
      </c>
      <c r="F303" s="26">
        <v>-152464475.75225061</v>
      </c>
      <c r="G303" s="26">
        <v>54657681.74610991</v>
      </c>
      <c r="H303" s="26">
        <v>3960632.5010800702</v>
      </c>
    </row>
    <row r="304" spans="1:8">
      <c r="B304" s="25">
        <v>1964</v>
      </c>
      <c r="C304" s="26">
        <v>-180472797.08915925</v>
      </c>
      <c r="D304" s="26">
        <v>130709.47435068013</v>
      </c>
      <c r="E304" s="26">
        <v>5507782.3646080624</v>
      </c>
      <c r="F304" s="26">
        <v>368048730.26176375</v>
      </c>
      <c r="G304" s="26">
        <v>69137068.706907973</v>
      </c>
      <c r="H304" s="26">
        <v>4400663.5420631012</v>
      </c>
    </row>
    <row r="305" spans="2:8">
      <c r="B305" s="25">
        <v>1965</v>
      </c>
      <c r="C305" s="26">
        <v>395874973.20890158</v>
      </c>
      <c r="D305" s="26">
        <v>214969.76593688392</v>
      </c>
      <c r="E305" s="26">
        <v>6239844.309509052</v>
      </c>
      <c r="F305" s="26">
        <v>2731375.9915151196</v>
      </c>
      <c r="G305" s="26">
        <v>42306857.357465602</v>
      </c>
      <c r="H305" s="26">
        <v>5207188.1691389894</v>
      </c>
    </row>
    <row r="306" spans="2:8">
      <c r="B306" s="25">
        <v>1966</v>
      </c>
      <c r="C306" s="26">
        <v>-956177127.57766008</v>
      </c>
      <c r="D306" s="26">
        <v>278881.38524534268</v>
      </c>
      <c r="E306" s="26">
        <v>5908133.9770307504</v>
      </c>
      <c r="F306" s="26">
        <v>-55903148.23447001</v>
      </c>
      <c r="G306" s="26">
        <v>36422505.626148313</v>
      </c>
      <c r="H306" s="26">
        <v>5144147.9353760742</v>
      </c>
    </row>
    <row r="307" spans="2:8">
      <c r="B307" s="25">
        <v>1967</v>
      </c>
      <c r="C307" s="26">
        <v>-65477557.945921093</v>
      </c>
      <c r="D307" s="26">
        <v>343546.79584412568</v>
      </c>
      <c r="E307" s="26">
        <v>5546901.4281285927</v>
      </c>
      <c r="F307" s="26">
        <v>7745739.1783770006</v>
      </c>
      <c r="G307" s="26">
        <v>56198190.785504028</v>
      </c>
      <c r="H307" s="26">
        <v>5014665.811697525</v>
      </c>
    </row>
    <row r="308" spans="2:8">
      <c r="B308" s="25">
        <v>1968</v>
      </c>
      <c r="C308" s="26">
        <v>-10984642.219724199</v>
      </c>
      <c r="D308" s="26">
        <v>417500.79285323113</v>
      </c>
      <c r="E308" s="26">
        <v>5272273.5176739357</v>
      </c>
      <c r="F308" s="26">
        <v>-156482406.83814913</v>
      </c>
      <c r="G308" s="26">
        <v>67013811.211715735</v>
      </c>
      <c r="H308" s="26">
        <v>4977793.8456305759</v>
      </c>
    </row>
    <row r="309" spans="2:8">
      <c r="B309" s="25">
        <v>1969</v>
      </c>
      <c r="C309" s="26">
        <v>854357861.79221082</v>
      </c>
      <c r="D309" s="26">
        <v>480342.81551636907</v>
      </c>
      <c r="E309" s="26">
        <v>4857306.7709329315</v>
      </c>
      <c r="F309" s="26">
        <v>-205317400.01651159</v>
      </c>
      <c r="G309" s="26">
        <v>31871208.712385487</v>
      </c>
      <c r="H309" s="26">
        <v>4785869.6786145922</v>
      </c>
    </row>
    <row r="310" spans="2:8">
      <c r="B310" s="25">
        <v>1970</v>
      </c>
      <c r="C310" s="26">
        <v>-120985703.43959303</v>
      </c>
      <c r="D310" s="26">
        <v>523005.29375305312</v>
      </c>
      <c r="E310" s="26">
        <v>4300667.0805131309</v>
      </c>
      <c r="F310" s="26">
        <v>-257789868.70261335</v>
      </c>
      <c r="G310" s="26">
        <v>83265230.087891802</v>
      </c>
      <c r="H310" s="26">
        <v>4440217.6249966789</v>
      </c>
    </row>
    <row r="311" spans="2:8">
      <c r="B311" s="25">
        <v>1971</v>
      </c>
      <c r="C311" s="26">
        <v>351095188.58296019</v>
      </c>
      <c r="D311" s="26">
        <v>571632.69753740425</v>
      </c>
      <c r="E311" s="26">
        <v>3887560.2639614213</v>
      </c>
      <c r="F311" s="26">
        <v>-75265656.703268826</v>
      </c>
      <c r="G311" s="26">
        <v>36170244.220924541</v>
      </c>
      <c r="H311" s="26">
        <v>4195619.0233756071</v>
      </c>
    </row>
    <row r="312" spans="2:8">
      <c r="B312" s="25">
        <v>1972</v>
      </c>
      <c r="C312" s="26">
        <v>1240478027.7518349</v>
      </c>
      <c r="D312" s="26">
        <v>687849.48936913803</v>
      </c>
      <c r="E312" s="26">
        <v>3907716.4461638317</v>
      </c>
      <c r="F312" s="26">
        <v>-109502162.97010426</v>
      </c>
      <c r="G312" s="26">
        <v>71394348.625650212</v>
      </c>
      <c r="H312" s="26">
        <v>4423535.1404719064</v>
      </c>
    </row>
    <row r="313" spans="2:8">
      <c r="B313" s="25">
        <v>1973</v>
      </c>
      <c r="C313" s="26">
        <v>1810831926.8778844</v>
      </c>
      <c r="D313" s="26">
        <v>864816.96769920317</v>
      </c>
      <c r="E313" s="26">
        <v>4135587.0190403722</v>
      </c>
      <c r="F313" s="26">
        <v>-160999006.78160059</v>
      </c>
      <c r="G313" s="26">
        <v>104549970.64951116</v>
      </c>
      <c r="H313" s="26">
        <v>4929049.1949483966</v>
      </c>
    </row>
    <row r="314" spans="2:8">
      <c r="B314" s="25">
        <v>1974</v>
      </c>
      <c r="C314" s="26">
        <v>-127725557.06302965</v>
      </c>
      <c r="D314" s="26">
        <v>928972.65323613316</v>
      </c>
      <c r="E314" s="26">
        <v>3743953.5411003577</v>
      </c>
      <c r="F314" s="26">
        <v>-282170496.9925521</v>
      </c>
      <c r="G314" s="26">
        <v>-33625618.474535048</v>
      </c>
      <c r="H314" s="26">
        <v>4743567.8796092561</v>
      </c>
    </row>
    <row r="315" spans="2:8">
      <c r="B315" s="25">
        <v>1975</v>
      </c>
      <c r="C315" s="26">
        <v>-2304683028.7088842</v>
      </c>
      <c r="D315" s="26">
        <v>1017265.2852476396</v>
      </c>
      <c r="E315" s="26">
        <v>3509029.959300451</v>
      </c>
      <c r="F315" s="26">
        <v>617652259.97990608</v>
      </c>
      <c r="G315" s="26">
        <v>-7770776.5900430456</v>
      </c>
      <c r="H315" s="26">
        <v>4682893.5660901284</v>
      </c>
    </row>
    <row r="316" spans="2:8">
      <c r="B316" s="25">
        <v>1976</v>
      </c>
      <c r="C316" s="26">
        <v>-985182700.55577588</v>
      </c>
      <c r="D316" s="26">
        <v>1098253.3567290041</v>
      </c>
      <c r="E316" s="26">
        <v>3214952.0956953503</v>
      </c>
      <c r="F316" s="26">
        <v>-214269421.6788657</v>
      </c>
      <c r="G316" s="26">
        <v>12546841.099744605</v>
      </c>
      <c r="H316" s="26">
        <v>4602558.0285513951</v>
      </c>
    </row>
    <row r="317" spans="2:8">
      <c r="B317" s="25">
        <v>1977</v>
      </c>
      <c r="C317" s="26">
        <v>-274917848.92426503</v>
      </c>
      <c r="D317" s="26">
        <v>1034199.6756797195</v>
      </c>
      <c r="E317" s="26">
        <v>2594033.4307639534</v>
      </c>
      <c r="F317" s="26">
        <v>-76704000.85359031</v>
      </c>
      <c r="G317" s="26">
        <v>-3650786.0870736204</v>
      </c>
      <c r="H317" s="26">
        <v>3966526.4284921275</v>
      </c>
    </row>
    <row r="318" spans="2:8">
      <c r="B318" s="25">
        <v>1978</v>
      </c>
      <c r="C318" s="26">
        <v>967084775.24078178</v>
      </c>
      <c r="D318" s="26">
        <v>1062947.9183128462</v>
      </c>
      <c r="E318" s="26">
        <v>2282107.2075123806</v>
      </c>
      <c r="F318" s="26">
        <v>-269430963.35213625</v>
      </c>
      <c r="G318" s="26">
        <v>94049434.393792421</v>
      </c>
      <c r="H318" s="26">
        <v>3754476.0025965571</v>
      </c>
    </row>
    <row r="319" spans="2:8">
      <c r="B319" s="25">
        <v>1979</v>
      </c>
      <c r="C319" s="26">
        <v>1613768963.1319551</v>
      </c>
      <c r="D319" s="26">
        <v>1165911.6218019291</v>
      </c>
      <c r="E319" s="26">
        <v>2139845.5308973966</v>
      </c>
      <c r="F319" s="26">
        <v>-202872236.85720992</v>
      </c>
      <c r="G319" s="26">
        <v>44950174.744758084</v>
      </c>
      <c r="H319" s="26">
        <v>3813380.0987801491</v>
      </c>
    </row>
    <row r="320" spans="2:8">
      <c r="B320" s="25">
        <v>1980</v>
      </c>
      <c r="C320" s="26">
        <v>-177873912.28868639</v>
      </c>
      <c r="D320" s="26">
        <v>1232253.7015422292</v>
      </c>
      <c r="E320" s="26">
        <v>1918388.5320764249</v>
      </c>
      <c r="F320" s="26">
        <v>-74780282.79566136</v>
      </c>
      <c r="G320" s="26">
        <v>-20848316.926142011</v>
      </c>
      <c r="H320" s="26">
        <v>3752581.9680205751</v>
      </c>
    </row>
    <row r="321" spans="2:8">
      <c r="B321" s="25">
        <v>1981</v>
      </c>
      <c r="C321" s="26">
        <v>321248968.65570569</v>
      </c>
      <c r="D321" s="26">
        <v>1197558.3678730291</v>
      </c>
      <c r="E321" s="26">
        <v>1574887.6610766205</v>
      </c>
      <c r="F321" s="26">
        <v>-165662175.01488379</v>
      </c>
      <c r="G321" s="26">
        <v>-6464295.3111207653</v>
      </c>
      <c r="H321" s="26">
        <v>3410349.5820791326</v>
      </c>
    </row>
    <row r="322" spans="2:8">
      <c r="B322" s="25">
        <v>1982</v>
      </c>
      <c r="C322" s="26">
        <v>1238114070.2628269</v>
      </c>
      <c r="D322" s="26">
        <v>1203147.4817194012</v>
      </c>
      <c r="E322" s="26">
        <v>1326356.2388253009</v>
      </c>
      <c r="F322" s="26">
        <v>-195544436.9178786</v>
      </c>
      <c r="G322" s="26">
        <v>838385.816836591</v>
      </c>
      <c r="H322" s="26">
        <v>3217204.5315685705</v>
      </c>
    </row>
    <row r="323" spans="2:8">
      <c r="B323" s="25">
        <v>1983</v>
      </c>
      <c r="C323" s="26">
        <v>-608983045.12348545</v>
      </c>
      <c r="D323" s="26">
        <v>1210522.47784157</v>
      </c>
      <c r="E323" s="26">
        <v>1099156.5356983449</v>
      </c>
      <c r="F323" s="26">
        <v>-66475748.647155762</v>
      </c>
      <c r="G323" s="26">
        <v>50777437.405922733</v>
      </c>
      <c r="H323" s="26">
        <v>3052300.1685182946</v>
      </c>
    </row>
    <row r="324" spans="2:8">
      <c r="B324" s="25">
        <v>1984</v>
      </c>
      <c r="C324" s="26">
        <v>-264773196.36374888</v>
      </c>
      <c r="D324" s="26">
        <v>1302255.3199624508</v>
      </c>
      <c r="E324" s="26">
        <v>960429.689748812</v>
      </c>
      <c r="F324" s="26">
        <v>158580660.11913627</v>
      </c>
      <c r="G324" s="26">
        <v>17711530.223454978</v>
      </c>
      <c r="H324" s="26">
        <v>3106617.2219168986</v>
      </c>
    </row>
    <row r="325" spans="2:8">
      <c r="B325" s="25">
        <v>1985</v>
      </c>
      <c r="C325" s="26">
        <v>497042799.21992874</v>
      </c>
      <c r="D325" s="26">
        <v>1438009.6447741971</v>
      </c>
      <c r="E325" s="26">
        <v>827164.36041785032</v>
      </c>
      <c r="F325" s="26">
        <v>-141734253.77090201</v>
      </c>
      <c r="G325" s="26">
        <v>33207170.090778921</v>
      </c>
      <c r="H325" s="26">
        <v>3258441.175656117</v>
      </c>
    </row>
    <row r="326" spans="2:8">
      <c r="B326" s="25">
        <v>1986</v>
      </c>
      <c r="C326" s="26">
        <v>-342134049.00024593</v>
      </c>
      <c r="D326" s="26">
        <v>1482513.9384016418</v>
      </c>
      <c r="E326" s="26">
        <v>635430.29261592356</v>
      </c>
      <c r="F326" s="26">
        <v>5436467.0208368404</v>
      </c>
      <c r="G326" s="26">
        <v>35041675.748552315</v>
      </c>
      <c r="H326" s="26">
        <v>3200652.1067135879</v>
      </c>
    </row>
    <row r="327" spans="2:8">
      <c r="B327" s="25">
        <v>1987</v>
      </c>
      <c r="C327" s="26">
        <v>360810315.09574497</v>
      </c>
      <c r="D327" s="26">
        <v>1658535.8921450046</v>
      </c>
      <c r="E327" s="26">
        <v>487431.60122418962</v>
      </c>
      <c r="F327" s="26">
        <v>43509958.944126256</v>
      </c>
      <c r="G327" s="26">
        <v>72049923.958638117</v>
      </c>
      <c r="H327" s="26">
        <v>3421935.0988057307</v>
      </c>
    </row>
    <row r="328" spans="2:8">
      <c r="B328" s="25">
        <v>1988</v>
      </c>
      <c r="C328" s="26">
        <v>1745605665.8168664</v>
      </c>
      <c r="D328" s="26">
        <v>2196272.9476141129</v>
      </c>
      <c r="E328" s="26">
        <v>368923.20867813844</v>
      </c>
      <c r="F328" s="26">
        <v>173712331.28090364</v>
      </c>
      <c r="G328" s="26">
        <v>93903975.314262211</v>
      </c>
      <c r="H328" s="26">
        <v>4343418.8651429573</v>
      </c>
    </row>
    <row r="329" spans="2:8">
      <c r="B329" s="25">
        <v>1989</v>
      </c>
      <c r="C329" s="26">
        <v>2707702557.3963013</v>
      </c>
      <c r="D329" s="26">
        <v>3003755.145580397</v>
      </c>
      <c r="E329" s="26">
        <v>135306.42000713665</v>
      </c>
      <c r="F329" s="26">
        <v>17698420.463793833</v>
      </c>
      <c r="G329" s="26">
        <v>48874449.550585039</v>
      </c>
      <c r="H329" s="26">
        <v>5711390.4934893493</v>
      </c>
    </row>
    <row r="330" spans="2:8">
      <c r="B330" s="25">
        <v>1990</v>
      </c>
      <c r="C330" s="26">
        <v>-1592384449.0670013</v>
      </c>
      <c r="D330" s="26">
        <v>3122450.5873359619</v>
      </c>
      <c r="E330" s="26">
        <v>-236632.43170379382</v>
      </c>
      <c r="F330" s="26">
        <v>-206027837.40452936</v>
      </c>
      <c r="G330" s="26">
        <v>-17812006.736955542</v>
      </c>
      <c r="H330" s="26">
        <v>5724634.8680174286</v>
      </c>
    </row>
    <row r="331" spans="2:8">
      <c r="B331" s="25">
        <v>1991</v>
      </c>
      <c r="C331" s="26">
        <v>-1807766678.0735221</v>
      </c>
      <c r="D331" s="26">
        <v>2646124.4721762221</v>
      </c>
      <c r="E331" s="26">
        <v>-494540.97879700921</v>
      </c>
      <c r="F331" s="26">
        <v>-29621663.138812091</v>
      </c>
      <c r="G331" s="26">
        <v>-24632949.773284633</v>
      </c>
      <c r="H331" s="26">
        <v>4688890.8760856623</v>
      </c>
    </row>
    <row r="332" spans="2:8">
      <c r="B332" s="25">
        <v>1992</v>
      </c>
      <c r="C332" s="26">
        <v>177696494.13719419</v>
      </c>
      <c r="D332" s="26">
        <v>2445041.7244773088</v>
      </c>
      <c r="E332" s="26">
        <v>-718331.0872013187</v>
      </c>
      <c r="F332" s="26">
        <v>-72072872.502586693</v>
      </c>
      <c r="G332" s="26">
        <v>-10878092.694873685</v>
      </c>
      <c r="H332" s="26">
        <v>4198177.3494416028</v>
      </c>
    </row>
    <row r="333" spans="2:8">
      <c r="B333" s="25">
        <v>1993</v>
      </c>
      <c r="C333" s="26">
        <v>-525663143.06284368</v>
      </c>
      <c r="D333" s="26">
        <v>2366206.000924645</v>
      </c>
      <c r="E333" s="26">
        <v>-947785.24318738561</v>
      </c>
      <c r="F333" s="26">
        <v>-98239509.729840443</v>
      </c>
      <c r="G333" s="26">
        <v>45680781.194750346</v>
      </c>
      <c r="H333" s="26">
        <v>3946874.73765693</v>
      </c>
    </row>
    <row r="334" spans="2:8">
      <c r="B334" s="25">
        <v>1994</v>
      </c>
      <c r="C334" s="26">
        <v>722189819.50686097</v>
      </c>
      <c r="D334" s="26">
        <v>2442314.8577189967</v>
      </c>
      <c r="E334" s="26">
        <v>-1230586.8346393658</v>
      </c>
      <c r="F334" s="26">
        <v>10044674.37655732</v>
      </c>
      <c r="G334" s="26">
        <v>27436783.236519046</v>
      </c>
      <c r="H334" s="26">
        <v>3967248.5616785474</v>
      </c>
    </row>
    <row r="335" spans="2:8">
      <c r="B335" s="25">
        <v>1995</v>
      </c>
      <c r="C335" s="26">
        <v>-950497820.72346222</v>
      </c>
      <c r="D335" s="26">
        <v>2421954.8400774281</v>
      </c>
      <c r="E335" s="26">
        <v>-1479958.0813584337</v>
      </c>
      <c r="F335" s="26">
        <v>-104430175.51547319</v>
      </c>
      <c r="G335" s="26">
        <v>8003565.1708031828</v>
      </c>
      <c r="H335" s="26">
        <v>3840486.1737340647</v>
      </c>
    </row>
    <row r="336" spans="2:8">
      <c r="B336" s="25">
        <v>1996</v>
      </c>
      <c r="C336" s="26">
        <v>-1361171357.0550249</v>
      </c>
      <c r="D336" s="26">
        <v>2235159.9583256817</v>
      </c>
      <c r="E336" s="26">
        <v>-1598573.2686114339</v>
      </c>
      <c r="F336" s="26">
        <v>97436142.010165736</v>
      </c>
      <c r="G336" s="26">
        <v>47780182.353481755</v>
      </c>
      <c r="H336" s="26">
        <v>3468280.1085537104</v>
      </c>
    </row>
    <row r="337" spans="2:8">
      <c r="B337" s="25">
        <v>1997</v>
      </c>
      <c r="C337" s="26">
        <v>-14003433.05658225</v>
      </c>
      <c r="D337" s="26">
        <v>2093754.2584645581</v>
      </c>
      <c r="E337" s="26">
        <v>-1722797.3346733619</v>
      </c>
      <c r="F337" s="26">
        <v>-34466838.411557674</v>
      </c>
      <c r="G337" s="26">
        <v>-120184573.07608192</v>
      </c>
      <c r="H337" s="26">
        <v>3186621.7478932361</v>
      </c>
    </row>
    <row r="338" spans="2:8">
      <c r="B338" s="25">
        <v>1998</v>
      </c>
      <c r="C338" s="26">
        <v>216491509.64617199</v>
      </c>
      <c r="D338" s="26">
        <v>1901934.9956125023</v>
      </c>
      <c r="E338" s="26">
        <v>-1771641.1400197428</v>
      </c>
      <c r="F338" s="26">
        <v>-167969558.10010469</v>
      </c>
      <c r="G338" s="26">
        <v>39251741.459058717</v>
      </c>
      <c r="H338" s="26">
        <v>2846129.5171122435</v>
      </c>
    </row>
    <row r="339" spans="2:8">
      <c r="B339" s="25">
        <v>1999</v>
      </c>
      <c r="C339" s="26">
        <v>160847624.24841279</v>
      </c>
      <c r="D339" s="26">
        <v>1872875.1311906618</v>
      </c>
      <c r="E339" s="26">
        <v>-1952418.0940607232</v>
      </c>
      <c r="F339" s="26">
        <v>-781147.69281449774</v>
      </c>
      <c r="G339" s="26">
        <v>12231840.991089193</v>
      </c>
      <c r="H339" s="26">
        <v>2762444.5700126919</v>
      </c>
    </row>
    <row r="340" spans="2:8">
      <c r="B340" s="25">
        <v>2000</v>
      </c>
      <c r="C340" s="26">
        <v>-1373500558.918819</v>
      </c>
      <c r="D340" s="26">
        <v>1809337.1295426809</v>
      </c>
      <c r="E340" s="26">
        <v>-2099978.4759868109</v>
      </c>
      <c r="F340" s="26">
        <v>-20195602.794944204</v>
      </c>
      <c r="G340" s="26">
        <v>90885475.473300189</v>
      </c>
      <c r="H340" s="26">
        <v>2636389.1719203154</v>
      </c>
    </row>
    <row r="341" spans="2:8">
      <c r="B341" s="25">
        <v>2001</v>
      </c>
      <c r="C341" s="26">
        <v>200821270.09027097</v>
      </c>
      <c r="D341" s="26">
        <v>1726885.9228445042</v>
      </c>
      <c r="E341" s="26">
        <v>-2211616.6500009028</v>
      </c>
      <c r="F341" s="26">
        <v>-20609835.301322918</v>
      </c>
      <c r="G341" s="26">
        <v>8343330.2622041889</v>
      </c>
      <c r="H341" s="26">
        <v>2492514.933173913</v>
      </c>
    </row>
    <row r="342" spans="2:8">
      <c r="B342" s="25">
        <v>2002</v>
      </c>
      <c r="C342" s="26">
        <v>-141428956.37229306</v>
      </c>
      <c r="D342" s="26">
        <v>1694142.3794934126</v>
      </c>
      <c r="E342" s="26">
        <v>-2388504.7838367932</v>
      </c>
      <c r="F342" s="26">
        <v>-141066503.68788013</v>
      </c>
      <c r="G342" s="26">
        <v>98305662.590062886</v>
      </c>
      <c r="H342" s="26">
        <v>2427899.6163697192</v>
      </c>
    </row>
    <row r="343" spans="2:8">
      <c r="B343" s="25">
        <v>2003</v>
      </c>
      <c r="C343" s="26">
        <v>-211518214.42808121</v>
      </c>
      <c r="D343" s="26">
        <v>1621305.9209265173</v>
      </c>
      <c r="E343" s="26">
        <v>-2505139.5989959007</v>
      </c>
      <c r="F343" s="26">
        <v>-2340447.7755057807</v>
      </c>
      <c r="G343" s="26">
        <v>10611227.109855406</v>
      </c>
      <c r="H343" s="26">
        <v>2313426.241592708</v>
      </c>
    </row>
    <row r="344" spans="2:8">
      <c r="B344" s="25">
        <v>2004</v>
      </c>
      <c r="C344" s="26">
        <v>-287723703.88110173</v>
      </c>
      <c r="D344" s="26">
        <v>1620644.2357966104</v>
      </c>
      <c r="E344" s="26">
        <v>-2738010.7565220776</v>
      </c>
      <c r="F344" s="26">
        <v>57606327.094629884</v>
      </c>
      <c r="G344" s="26">
        <v>3997847.9320250363</v>
      </c>
      <c r="H344" s="26">
        <v>2308831.678290619</v>
      </c>
    </row>
    <row r="345" spans="2:8">
      <c r="B345" s="25">
        <v>2005</v>
      </c>
      <c r="C345" s="26">
        <v>-371325200.41267353</v>
      </c>
      <c r="D345" s="26">
        <v>1479988.1492567584</v>
      </c>
      <c r="E345" s="26">
        <v>-2737109.1904832204</v>
      </c>
      <c r="F345" s="26">
        <v>-163179305.43622249</v>
      </c>
      <c r="G345" s="26">
        <v>53761586.283816889</v>
      </c>
      <c r="H345" s="26">
        <v>2110348.9175436497</v>
      </c>
    </row>
    <row r="346" spans="2:8">
      <c r="B346" s="25">
        <v>2006</v>
      </c>
      <c r="C346" s="26">
        <v>29496179.783759426</v>
      </c>
      <c r="D346" s="26">
        <v>1407116.6364753195</v>
      </c>
      <c r="E346" s="26">
        <v>-2831971.5485963449</v>
      </c>
      <c r="F346" s="26">
        <v>60252621.882398486</v>
      </c>
      <c r="G346" s="26">
        <v>25781633.307088654</v>
      </c>
      <c r="H346" s="26">
        <v>2016145.7267878263</v>
      </c>
    </row>
    <row r="347" spans="2:8">
      <c r="B347" s="25">
        <v>2007</v>
      </c>
      <c r="C347" s="26">
        <v>10964960.996604389</v>
      </c>
      <c r="D347" s="26">
        <v>1543086.1831759755</v>
      </c>
      <c r="E347" s="26">
        <v>-3391134.1823508255</v>
      </c>
      <c r="F347" s="26">
        <v>52903256.050776392</v>
      </c>
      <c r="G347" s="26">
        <v>18208447.991718244</v>
      </c>
      <c r="H347" s="26">
        <v>2227685.7660305044</v>
      </c>
    </row>
    <row r="348" spans="2:8">
      <c r="B348" s="25">
        <v>2008</v>
      </c>
      <c r="C348" s="26">
        <v>112155214.94970931</v>
      </c>
      <c r="D348" s="26">
        <v>1424510.4793385058</v>
      </c>
      <c r="E348" s="26">
        <v>-3431412.1543699368</v>
      </c>
      <c r="F348" s="26">
        <v>-111649298.79598048</v>
      </c>
      <c r="G348" s="26">
        <v>-81400713.240742311</v>
      </c>
      <c r="H348" s="26">
        <v>2078073.7654419434</v>
      </c>
    </row>
    <row r="349" spans="2:8">
      <c r="B349" s="25">
        <v>2009</v>
      </c>
      <c r="C349" s="26">
        <v>-288895270.63977522</v>
      </c>
      <c r="D349" s="26">
        <v>1115423.3191289543</v>
      </c>
      <c r="E349" s="26">
        <v>-2940005.9675409859</v>
      </c>
      <c r="F349" s="26">
        <v>-11585990.811467392</v>
      </c>
      <c r="G349" s="26">
        <v>-92441512.218999907</v>
      </c>
      <c r="H349" s="26">
        <v>1651511.8363882273</v>
      </c>
    </row>
    <row r="350" spans="2:8">
      <c r="B350" s="25">
        <v>2010</v>
      </c>
      <c r="C350" s="26">
        <v>574640573.48207176</v>
      </c>
      <c r="D350" s="26">
        <v>978521.31949510891</v>
      </c>
      <c r="E350" s="26">
        <v>-2818233.1954188915</v>
      </c>
      <c r="F350" s="26">
        <v>-67830335.52150625</v>
      </c>
      <c r="G350" s="26">
        <v>-3700977.8643734651</v>
      </c>
      <c r="H350" s="26">
        <v>1477697.005270659</v>
      </c>
    </row>
    <row r="351" spans="2:8">
      <c r="B351" s="25">
        <v>2011</v>
      </c>
      <c r="C351" s="26">
        <v>-817890040.85006046</v>
      </c>
      <c r="D351" s="26">
        <v>862463.74992440757</v>
      </c>
      <c r="E351" s="26">
        <v>-2740673.2548831073</v>
      </c>
      <c r="F351" s="26">
        <v>3781029.6480391785</v>
      </c>
      <c r="G351" s="26">
        <v>-577085.56760280661</v>
      </c>
      <c r="H351" s="26">
        <v>1332831.5307806025</v>
      </c>
    </row>
    <row r="352" spans="2:8">
      <c r="B352" s="25">
        <v>2012</v>
      </c>
      <c r="C352" s="26">
        <v>598953039.87401438</v>
      </c>
      <c r="D352" s="26">
        <v>795501.61983845569</v>
      </c>
      <c r="E352" s="26">
        <v>-2770746.4781285236</v>
      </c>
      <c r="F352" s="26">
        <v>-13224858.267607726</v>
      </c>
      <c r="G352" s="26">
        <v>-8258712.0003985446</v>
      </c>
      <c r="H352" s="26">
        <v>1267050.9231181331</v>
      </c>
    </row>
    <row r="353" spans="2:8">
      <c r="B353" s="25">
        <v>2013</v>
      </c>
      <c r="C353" s="26">
        <v>563569291.73148429</v>
      </c>
      <c r="D353" s="26">
        <v>890402.24105635867</v>
      </c>
      <c r="E353" s="26">
        <v>-3428129.4275256982</v>
      </c>
      <c r="F353" s="26">
        <v>12205344.611399371</v>
      </c>
      <c r="G353" s="26">
        <v>4801215.7213509623</v>
      </c>
      <c r="H353" s="26">
        <v>1469192.7403845426</v>
      </c>
    </row>
    <row r="354" spans="2:8">
      <c r="B354" s="25">
        <v>2014</v>
      </c>
      <c r="C354" s="26">
        <v>459355851.00697875</v>
      </c>
      <c r="D354" s="26">
        <v>1018681.5800127204</v>
      </c>
      <c r="E354" s="26">
        <v>-4342427.4712766353</v>
      </c>
      <c r="F354" s="26">
        <v>39714994.360335641</v>
      </c>
      <c r="G354" s="26">
        <v>24143585.661178079</v>
      </c>
      <c r="H354" s="26">
        <v>1753798.8516270476</v>
      </c>
    </row>
    <row r="355" spans="2:8">
      <c r="B355" s="26" t="s">
        <v>215</v>
      </c>
      <c r="C355" s="26">
        <f>SUM(C290:C354)</f>
        <v>2377716245.6951599</v>
      </c>
      <c r="D355" s="26">
        <f t="shared" ref="D355:H355" si="124">SUM(D290:D354)</f>
        <v>70580282.480151683</v>
      </c>
      <c r="E355" s="26">
        <f t="shared" si="124"/>
        <v>80124293.942192674</v>
      </c>
      <c r="F355" s="26">
        <f t="shared" si="124"/>
        <v>-2168531427.711936</v>
      </c>
      <c r="G355" s="26">
        <f t="shared" si="124"/>
        <v>1519052558.0211413</v>
      </c>
      <c r="H355" s="26">
        <f t="shared" si="124"/>
        <v>215080955.47410506</v>
      </c>
    </row>
  </sheetData>
  <mergeCells count="21">
    <mergeCell ref="Q217:R217"/>
    <mergeCell ref="D217:E217"/>
    <mergeCell ref="G217:H217"/>
    <mergeCell ref="I217:J217"/>
    <mergeCell ref="K217:L217"/>
    <mergeCell ref="M217:N217"/>
    <mergeCell ref="O217:P217"/>
    <mergeCell ref="Q1:R1"/>
    <mergeCell ref="D74:E74"/>
    <mergeCell ref="G74:H74"/>
    <mergeCell ref="I74:J74"/>
    <mergeCell ref="K74:L74"/>
    <mergeCell ref="M74:N74"/>
    <mergeCell ref="O74:P74"/>
    <mergeCell ref="Q74:R74"/>
    <mergeCell ref="D1:E1"/>
    <mergeCell ref="G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BC6A-43C2-4BE5-8CDE-A10435461252}">
  <dimension ref="A1:U355"/>
  <sheetViews>
    <sheetView zoomScale="55" zoomScaleNormal="55" workbookViewId="0"/>
  </sheetViews>
  <sheetFormatPr defaultColWidth="8.77734375" defaultRowHeight="15.6"/>
  <cols>
    <col min="1" max="1" width="8.77734375" style="26"/>
    <col min="2" max="2" width="8.77734375" style="26" bestFit="1" customWidth="1"/>
    <col min="3" max="3" width="11.77734375" style="26" bestFit="1" customWidth="1"/>
    <col min="4" max="7" width="12.44140625" style="26" bestFit="1" customWidth="1"/>
    <col min="8" max="8" width="12.77734375" style="26" bestFit="1" customWidth="1"/>
    <col min="9" max="9" width="12.44140625" style="26" bestFit="1" customWidth="1"/>
    <col min="10" max="10" width="12.77734375" style="26" bestFit="1" customWidth="1"/>
    <col min="11" max="11" width="11.77734375" style="26" bestFit="1" customWidth="1"/>
    <col min="12" max="12" width="12.77734375" style="26" bestFit="1" customWidth="1"/>
    <col min="13" max="13" width="10.5546875" style="26" bestFit="1" customWidth="1"/>
    <col min="14" max="14" width="11.5546875" style="26" bestFit="1" customWidth="1"/>
    <col min="15" max="16" width="11.77734375" style="26" bestFit="1" customWidth="1"/>
    <col min="17" max="17" width="12.44140625" style="26" bestFit="1" customWidth="1"/>
    <col min="18" max="18" width="11.77734375" style="26" bestFit="1" customWidth="1"/>
    <col min="19" max="19" width="12.44140625" style="26" bestFit="1" customWidth="1"/>
    <col min="20" max="20" width="12.77734375" style="26" bestFit="1" customWidth="1"/>
    <col min="21" max="21" width="11.77734375" style="26" bestFit="1" customWidth="1"/>
    <col min="22" max="16384" width="8.77734375" style="26"/>
  </cols>
  <sheetData>
    <row r="1" spans="1:20" ht="43.5" customHeight="1">
      <c r="A1" s="25" t="s">
        <v>15</v>
      </c>
      <c r="B1" s="25"/>
      <c r="C1" s="25"/>
      <c r="D1" s="79" t="s">
        <v>91</v>
      </c>
      <c r="E1" s="79"/>
      <c r="G1" s="79" t="s">
        <v>92</v>
      </c>
      <c r="H1" s="79"/>
      <c r="I1" s="79" t="s">
        <v>93</v>
      </c>
      <c r="J1" s="79"/>
      <c r="K1" s="79" t="s">
        <v>94</v>
      </c>
      <c r="L1" s="79"/>
      <c r="M1" s="79" t="s">
        <v>156</v>
      </c>
      <c r="N1" s="79"/>
      <c r="O1" s="79" t="s">
        <v>95</v>
      </c>
      <c r="P1" s="79"/>
      <c r="Q1" s="79" t="s">
        <v>96</v>
      </c>
      <c r="R1" s="79"/>
      <c r="S1" s="25"/>
      <c r="T1" s="25"/>
    </row>
    <row r="3" spans="1:20">
      <c r="A3" s="25"/>
      <c r="B3" s="25" t="s">
        <v>0</v>
      </c>
      <c r="C3" s="25" t="s">
        <v>178</v>
      </c>
      <c r="D3" s="25" t="s">
        <v>1</v>
      </c>
      <c r="E3" s="25" t="s">
        <v>2</v>
      </c>
      <c r="F3" s="25" t="s">
        <v>179</v>
      </c>
      <c r="G3" s="25" t="s">
        <v>1</v>
      </c>
      <c r="H3" s="25" t="s">
        <v>2</v>
      </c>
      <c r="I3" s="25" t="s">
        <v>1</v>
      </c>
      <c r="J3" s="25" t="s">
        <v>2</v>
      </c>
      <c r="K3" s="25" t="s">
        <v>1</v>
      </c>
      <c r="L3" s="25" t="s">
        <v>2</v>
      </c>
      <c r="M3" s="25" t="s">
        <v>1</v>
      </c>
      <c r="N3" s="25" t="s">
        <v>2</v>
      </c>
      <c r="O3" s="25" t="s">
        <v>1</v>
      </c>
      <c r="P3" s="25" t="s">
        <v>2</v>
      </c>
      <c r="Q3" s="25" t="s">
        <v>1</v>
      </c>
      <c r="R3" s="25" t="s">
        <v>2</v>
      </c>
      <c r="S3" s="25" t="s">
        <v>3</v>
      </c>
      <c r="T3" s="25" t="s">
        <v>4</v>
      </c>
    </row>
    <row r="4" spans="1:20">
      <c r="B4" s="26">
        <v>1950</v>
      </c>
      <c r="C4" s="26">
        <v>930.11335316569659</v>
      </c>
      <c r="D4" s="26">
        <v>83.280073984135811</v>
      </c>
      <c r="E4" s="26">
        <v>0.1974796655085363</v>
      </c>
      <c r="F4" s="26">
        <v>324.49677668344651</v>
      </c>
      <c r="G4" s="26">
        <v>86.035526741950491</v>
      </c>
      <c r="H4" s="26">
        <v>0.19923649134245669</v>
      </c>
      <c r="I4" s="26">
        <v>95.688344423179714</v>
      </c>
      <c r="J4" s="26">
        <v>0.30835770908684984</v>
      </c>
      <c r="K4" s="26">
        <v>163.93418060912896</v>
      </c>
      <c r="L4" s="26">
        <v>1.1293198557425967E-3</v>
      </c>
      <c r="M4" s="26">
        <v>73.100609755300567</v>
      </c>
      <c r="N4" s="26">
        <v>0.15169363716403805</v>
      </c>
      <c r="O4" s="26">
        <v>58.765393020345179</v>
      </c>
      <c r="P4" s="26">
        <v>1.5758343725783771E-2</v>
      </c>
      <c r="Q4" s="26">
        <v>60.481642562607426</v>
      </c>
      <c r="R4" s="26">
        <v>0.12355214503331158</v>
      </c>
      <c r="S4" s="26">
        <v>1.7643003500560969E-5</v>
      </c>
      <c r="T4" s="26">
        <v>1268100.6151396725</v>
      </c>
    </row>
    <row r="5" spans="1:20">
      <c r="B5" s="26">
        <v>1951</v>
      </c>
      <c r="C5" s="26">
        <v>1023.2881223042897</v>
      </c>
      <c r="D5" s="26">
        <v>82.8689608160539</v>
      </c>
      <c r="E5" s="26">
        <v>0.19444139097523272</v>
      </c>
      <c r="F5" s="26">
        <v>308.30464930109071</v>
      </c>
      <c r="G5" s="26">
        <v>85.169386595180299</v>
      </c>
      <c r="H5" s="26">
        <v>0.19612435879930326</v>
      </c>
      <c r="I5" s="26">
        <v>94.808125449922201</v>
      </c>
      <c r="J5" s="26">
        <v>0.30244300263579976</v>
      </c>
      <c r="K5" s="26">
        <v>161.35931504886139</v>
      </c>
      <c r="L5" s="26">
        <v>1.4937807897943496E-2</v>
      </c>
      <c r="M5" s="26">
        <v>73.609805739402645</v>
      </c>
      <c r="N5" s="26">
        <v>0.15292363570045156</v>
      </c>
      <c r="O5" s="26">
        <v>58.584780110359148</v>
      </c>
      <c r="P5" s="26">
        <v>1.5595050897951955E-2</v>
      </c>
      <c r="Q5" s="26">
        <v>59.834303800130918</v>
      </c>
      <c r="R5" s="26">
        <v>0.12097922497808061</v>
      </c>
      <c r="S5" s="26">
        <v>1.7867348417460715E-5</v>
      </c>
      <c r="T5" s="26">
        <v>1276189.4340715017</v>
      </c>
    </row>
    <row r="6" spans="1:20">
      <c r="B6" s="26">
        <v>1952</v>
      </c>
      <c r="C6" s="26">
        <v>867.77248085165229</v>
      </c>
      <c r="D6" s="26">
        <v>82.47141650863378</v>
      </c>
      <c r="E6" s="26">
        <v>0.19142324494689933</v>
      </c>
      <c r="F6" s="26">
        <v>370.67005743215515</v>
      </c>
      <c r="G6" s="26">
        <v>84.330781103534179</v>
      </c>
      <c r="H6" s="26">
        <v>0.19303494628568932</v>
      </c>
      <c r="I6" s="26">
        <v>93.950242040785298</v>
      </c>
      <c r="J6" s="26">
        <v>0.29661906894208356</v>
      </c>
      <c r="K6" s="26">
        <v>158.88575838592982</v>
      </c>
      <c r="L6" s="26">
        <v>2.8507324166827358E-2</v>
      </c>
      <c r="M6" s="26">
        <v>74.09804526505458</v>
      </c>
      <c r="N6" s="26">
        <v>0.15420521246709906</v>
      </c>
      <c r="O6" s="26">
        <v>58.404167200373116</v>
      </c>
      <c r="P6" s="26">
        <v>1.5431758070120141E-2</v>
      </c>
      <c r="Q6" s="26">
        <v>59.208152866623571</v>
      </c>
      <c r="R6" s="26">
        <v>0.1184526996549605</v>
      </c>
      <c r="S6" s="26">
        <v>1.764544649681934E-5</v>
      </c>
      <c r="T6" s="26">
        <v>1284278.253003329</v>
      </c>
    </row>
    <row r="7" spans="1:20">
      <c r="B7" s="26">
        <v>1953</v>
      </c>
      <c r="C7" s="26">
        <v>704.87925380229456</v>
      </c>
      <c r="D7" s="26">
        <v>82.087441061875452</v>
      </c>
      <c r="E7" s="26">
        <v>0.18842522742353618</v>
      </c>
      <c r="F7" s="26">
        <v>341.95914572123309</v>
      </c>
      <c r="G7" s="26">
        <v>83.519710267012144</v>
      </c>
      <c r="H7" s="26">
        <v>0.18996825380161492</v>
      </c>
      <c r="I7" s="26">
        <v>93.114694195769005</v>
      </c>
      <c r="J7" s="26">
        <v>0.29088590800570113</v>
      </c>
      <c r="K7" s="26">
        <v>156.5135106203343</v>
      </c>
      <c r="L7" s="26">
        <v>4.1837868662394168E-2</v>
      </c>
      <c r="M7" s="26">
        <v>74.565328332256385</v>
      </c>
      <c r="N7" s="26">
        <v>0.15553836746398059</v>
      </c>
      <c r="O7" s="26">
        <v>58.223554290387085</v>
      </c>
      <c r="P7" s="26">
        <v>1.5268465242288327E-2</v>
      </c>
      <c r="Q7" s="26">
        <v>58.603189762085385</v>
      </c>
      <c r="R7" s="26">
        <v>0.11597256906395124</v>
      </c>
      <c r="S7" s="26">
        <v>1.817002135244812E-5</v>
      </c>
      <c r="T7" s="26">
        <v>1292367.0719351582</v>
      </c>
    </row>
    <row r="8" spans="1:20">
      <c r="B8" s="26">
        <v>1954</v>
      </c>
      <c r="C8" s="26">
        <v>682.12261412727503</v>
      </c>
      <c r="D8" s="26">
        <v>81.717034475778931</v>
      </c>
      <c r="E8" s="26">
        <v>0.18544733840514324</v>
      </c>
      <c r="F8" s="26">
        <v>260.84506887389404</v>
      </c>
      <c r="G8" s="26">
        <v>82.736174085614209</v>
      </c>
      <c r="H8" s="26">
        <v>0.18692428134708006</v>
      </c>
      <c r="I8" s="26">
        <v>92.301481914873321</v>
      </c>
      <c r="J8" s="26">
        <v>0.28524351982665264</v>
      </c>
      <c r="K8" s="26">
        <v>154.24257175207478</v>
      </c>
      <c r="L8" s="26">
        <v>5.4929441384643944E-2</v>
      </c>
      <c r="M8" s="26">
        <v>75.011654941008032</v>
      </c>
      <c r="N8" s="26">
        <v>0.15692310069109605</v>
      </c>
      <c r="O8" s="26">
        <v>58.042941380401054</v>
      </c>
      <c r="P8" s="26">
        <v>1.5105172414456511E-2</v>
      </c>
      <c r="Q8" s="26">
        <v>58.019414486516368</v>
      </c>
      <c r="R8" s="26">
        <v>0.1135388332050528</v>
      </c>
      <c r="S8" s="26">
        <v>1.8631113902955923E-5</v>
      </c>
      <c r="T8" s="26">
        <v>1300455.8908669855</v>
      </c>
    </row>
    <row r="9" spans="1:20">
      <c r="B9" s="26">
        <v>1955</v>
      </c>
      <c r="C9" s="26">
        <v>775.68248703357813</v>
      </c>
      <c r="D9" s="26">
        <v>81.36019675034423</v>
      </c>
      <c r="E9" s="26">
        <v>0.18248957789172046</v>
      </c>
      <c r="F9" s="26">
        <v>280.94504386228402</v>
      </c>
      <c r="G9" s="26">
        <v>81.980172559340346</v>
      </c>
      <c r="H9" s="26">
        <v>0.18390302892208471</v>
      </c>
      <c r="I9" s="26">
        <v>91.510605198098247</v>
      </c>
      <c r="J9" s="26">
        <v>0.27969190440493791</v>
      </c>
      <c r="K9" s="26">
        <v>152.07294178115126</v>
      </c>
      <c r="L9" s="26">
        <v>6.7782042333576681E-2</v>
      </c>
      <c r="M9" s="26">
        <v>75.437025091309536</v>
      </c>
      <c r="N9" s="26">
        <v>0.15835941214844551</v>
      </c>
      <c r="O9" s="26">
        <v>57.862328470415022</v>
      </c>
      <c r="P9" s="26">
        <v>1.4941879586624697E-2</v>
      </c>
      <c r="Q9" s="26">
        <v>57.456827039916504</v>
      </c>
      <c r="R9" s="26">
        <v>0.11115149207826522</v>
      </c>
      <c r="S9" s="26">
        <v>1.9122531450450451E-5</v>
      </c>
      <c r="T9" s="26">
        <v>1308544.7097988129</v>
      </c>
    </row>
    <row r="10" spans="1:20">
      <c r="B10" s="26">
        <v>1956</v>
      </c>
      <c r="C10" s="26">
        <v>851.20002957822646</v>
      </c>
      <c r="D10" s="26">
        <v>81.016927885571292</v>
      </c>
      <c r="E10" s="26">
        <v>0.17955194588326795</v>
      </c>
      <c r="F10" s="26">
        <v>273.6476260488447</v>
      </c>
      <c r="G10" s="26">
        <v>81.251705688190569</v>
      </c>
      <c r="H10" s="26">
        <v>0.18090449652662891</v>
      </c>
      <c r="I10" s="26">
        <v>90.742064045443769</v>
      </c>
      <c r="J10" s="26">
        <v>0.274231061740557</v>
      </c>
      <c r="K10" s="26">
        <v>150.00462070756376</v>
      </c>
      <c r="L10" s="26">
        <v>8.0395671509192371E-2</v>
      </c>
      <c r="M10" s="26">
        <v>75.84143878316091</v>
      </c>
      <c r="N10" s="26">
        <v>0.15984730183602897</v>
      </c>
      <c r="O10" s="26">
        <v>57.681715560428984</v>
      </c>
      <c r="P10" s="26">
        <v>1.4778586758792882E-2</v>
      </c>
      <c r="Q10" s="26">
        <v>56.915427422285795</v>
      </c>
      <c r="R10" s="26">
        <v>0.10881054568358849</v>
      </c>
      <c r="S10" s="26">
        <v>1.9567372905945371E-5</v>
      </c>
      <c r="T10" s="26">
        <v>1316633.5287306421</v>
      </c>
    </row>
    <row r="11" spans="1:20">
      <c r="B11" s="26">
        <v>1957</v>
      </c>
      <c r="C11" s="26">
        <v>805.4973908831505</v>
      </c>
      <c r="D11" s="26">
        <v>80.687227881460188</v>
      </c>
      <c r="E11" s="26">
        <v>0.17663444237978565</v>
      </c>
      <c r="F11" s="26">
        <v>246.73160597085857</v>
      </c>
      <c r="G11" s="26">
        <v>80.550773472164892</v>
      </c>
      <c r="H11" s="26">
        <v>0.17792868416071261</v>
      </c>
      <c r="I11" s="26">
        <v>89.995858456909914</v>
      </c>
      <c r="J11" s="26">
        <v>0.26886099183350998</v>
      </c>
      <c r="K11" s="26">
        <v>148.03760853131226</v>
      </c>
      <c r="L11" s="26">
        <v>9.2770328911491021E-2</v>
      </c>
      <c r="M11" s="26">
        <v>76.224896016562127</v>
      </c>
      <c r="N11" s="26">
        <v>0.16138676975384639</v>
      </c>
      <c r="O11" s="26">
        <v>57.501102650442952</v>
      </c>
      <c r="P11" s="26">
        <v>1.4615293930961067E-2</v>
      </c>
      <c r="Q11" s="26">
        <v>56.395215633624254</v>
      </c>
      <c r="R11" s="26">
        <v>0.10651599402102259</v>
      </c>
      <c r="S11" s="26">
        <v>1.9886745151316331E-5</v>
      </c>
      <c r="T11" s="26">
        <v>1324722.3476624694</v>
      </c>
    </row>
    <row r="12" spans="1:20">
      <c r="B12" s="26">
        <v>1958</v>
      </c>
      <c r="C12" s="26">
        <v>878.31857190981793</v>
      </c>
      <c r="D12" s="26">
        <v>80.371096738010863</v>
      </c>
      <c r="E12" s="26">
        <v>0.17373706738127354</v>
      </c>
      <c r="F12" s="26">
        <v>185.14582193799623</v>
      </c>
      <c r="G12" s="26">
        <v>79.8773759112633</v>
      </c>
      <c r="H12" s="26">
        <v>0.17497559182433589</v>
      </c>
      <c r="I12" s="26">
        <v>89.271988432496656</v>
      </c>
      <c r="J12" s="26">
        <v>0.26358169468379683</v>
      </c>
      <c r="K12" s="26">
        <v>146.17190525239678</v>
      </c>
      <c r="L12" s="26">
        <v>0.10490601454047262</v>
      </c>
      <c r="M12" s="26">
        <v>76.587396791513214</v>
      </c>
      <c r="N12" s="26">
        <v>0.1629778159018978</v>
      </c>
      <c r="O12" s="26">
        <v>57.320489740456928</v>
      </c>
      <c r="P12" s="26">
        <v>1.4452001103129252E-2</v>
      </c>
      <c r="Q12" s="26">
        <v>55.896191673931874</v>
      </c>
      <c r="R12" s="26">
        <v>0.10426783709056754</v>
      </c>
      <c r="S12" s="26">
        <v>2.0019093601401972E-5</v>
      </c>
      <c r="T12" s="26">
        <v>1332811.1665942967</v>
      </c>
    </row>
    <row r="13" spans="1:20">
      <c r="B13" s="26">
        <v>1959</v>
      </c>
      <c r="C13" s="26">
        <v>962.2047792000443</v>
      </c>
      <c r="D13" s="26">
        <v>80.068534455223357</v>
      </c>
      <c r="E13" s="26">
        <v>0.17085982088773166</v>
      </c>
      <c r="F13" s="26">
        <v>176.74527723261806</v>
      </c>
      <c r="G13" s="26">
        <v>79.23151300548578</v>
      </c>
      <c r="H13" s="26">
        <v>0.17204521951749865</v>
      </c>
      <c r="I13" s="26">
        <v>88.570453972204021</v>
      </c>
      <c r="J13" s="26">
        <v>0.25839317029141745</v>
      </c>
      <c r="K13" s="26">
        <v>144.40751087081733</v>
      </c>
      <c r="L13" s="26">
        <v>0.11680272839613719</v>
      </c>
      <c r="M13" s="26">
        <v>76.928941108014172</v>
      </c>
      <c r="N13" s="26">
        <v>0.16462044028018324</v>
      </c>
      <c r="O13" s="26">
        <v>57.13987683047089</v>
      </c>
      <c r="P13" s="26">
        <v>1.4288708275297438E-2</v>
      </c>
      <c r="Q13" s="26">
        <v>55.418355543208648</v>
      </c>
      <c r="R13" s="26">
        <v>0.10206607489222332</v>
      </c>
      <c r="S13" s="26">
        <v>2.0633108174534086E-5</v>
      </c>
      <c r="T13" s="26">
        <v>1340899.9855261259</v>
      </c>
    </row>
    <row r="14" spans="1:20">
      <c r="B14" s="26">
        <v>1960</v>
      </c>
      <c r="C14" s="26">
        <v>970.63624414785158</v>
      </c>
      <c r="D14" s="26">
        <v>79.779541033097644</v>
      </c>
      <c r="E14" s="26">
        <v>0.16800270289916</v>
      </c>
      <c r="F14" s="26">
        <v>218.99748062918783</v>
      </c>
      <c r="G14" s="26">
        <v>78.613184754832361</v>
      </c>
      <c r="H14" s="26">
        <v>0.16913756724020096</v>
      </c>
      <c r="I14" s="26">
        <v>87.891255076031982</v>
      </c>
      <c r="J14" s="26">
        <v>0.2532954186563719</v>
      </c>
      <c r="K14" s="26">
        <v>142.74442538657385</v>
      </c>
      <c r="L14" s="26">
        <v>0.12846047047848469</v>
      </c>
      <c r="M14" s="26">
        <v>77.249528966064972</v>
      </c>
      <c r="N14" s="26">
        <v>0.16631464288870262</v>
      </c>
      <c r="O14" s="26">
        <v>56.959263920484858</v>
      </c>
      <c r="P14" s="26">
        <v>1.4125415447465622E-2</v>
      </c>
      <c r="Q14" s="26">
        <v>54.961707241454597</v>
      </c>
      <c r="R14" s="26">
        <v>9.9910707425989981E-2</v>
      </c>
      <c r="S14" s="26">
        <v>2.1799091950371476E-5</v>
      </c>
      <c r="T14" s="26">
        <v>1348988.8044579532</v>
      </c>
    </row>
    <row r="15" spans="1:20">
      <c r="B15" s="26">
        <v>1961</v>
      </c>
      <c r="C15" s="26">
        <v>1081.1578241997136</v>
      </c>
      <c r="D15" s="26">
        <v>79.504116471633722</v>
      </c>
      <c r="E15" s="26">
        <v>0.16516571341555858</v>
      </c>
      <c r="F15" s="26">
        <v>235.52678079155808</v>
      </c>
      <c r="G15" s="26">
        <v>78.022391159303027</v>
      </c>
      <c r="H15" s="26">
        <v>0.16625263499244283</v>
      </c>
      <c r="I15" s="26">
        <v>87.234391743980552</v>
      </c>
      <c r="J15" s="26">
        <v>0.24828843977866025</v>
      </c>
      <c r="K15" s="26">
        <v>141.18264879966642</v>
      </c>
      <c r="L15" s="26">
        <v>0.13987924078751518</v>
      </c>
      <c r="M15" s="26">
        <v>77.549160365665642</v>
      </c>
      <c r="N15" s="26">
        <v>0.168060423727456</v>
      </c>
      <c r="O15" s="26">
        <v>56.77865101049882</v>
      </c>
      <c r="P15" s="26">
        <v>1.396212261963381E-2</v>
      </c>
      <c r="Q15" s="26">
        <v>54.526246768669715</v>
      </c>
      <c r="R15" s="26">
        <v>9.7801734691867467E-2</v>
      </c>
      <c r="S15" s="26">
        <v>2.2213314375768797E-5</v>
      </c>
      <c r="T15" s="26">
        <v>1357077.6233897824</v>
      </c>
    </row>
    <row r="16" spans="1:20">
      <c r="B16" s="26">
        <v>1962</v>
      </c>
      <c r="C16" s="26">
        <v>1047.8396569801673</v>
      </c>
      <c r="D16" s="26">
        <v>79.242260770831606</v>
      </c>
      <c r="E16" s="26">
        <v>0.16234885243692732</v>
      </c>
      <c r="F16" s="26">
        <v>274.21580035625988</v>
      </c>
      <c r="G16" s="26">
        <v>77.459132218897764</v>
      </c>
      <c r="H16" s="26">
        <v>0.16339042277422416</v>
      </c>
      <c r="I16" s="26">
        <v>86.599863976049747</v>
      </c>
      <c r="J16" s="26">
        <v>0.24337223365828237</v>
      </c>
      <c r="K16" s="26">
        <v>139.72218111009499</v>
      </c>
      <c r="L16" s="26">
        <v>0.15105903932322862</v>
      </c>
      <c r="M16" s="26">
        <v>77.827835306816155</v>
      </c>
      <c r="N16" s="26">
        <v>0.16985778279644337</v>
      </c>
      <c r="O16" s="26">
        <v>56.598038100512795</v>
      </c>
      <c r="P16" s="26">
        <v>1.3798829791801992E-2</v>
      </c>
      <c r="Q16" s="26">
        <v>54.11197412485398</v>
      </c>
      <c r="R16" s="26">
        <v>9.5739156689855789E-2</v>
      </c>
      <c r="S16" s="26">
        <v>2.195804840265825E-5</v>
      </c>
      <c r="T16" s="26">
        <v>1365166.4423216097</v>
      </c>
    </row>
    <row r="17" spans="2:20">
      <c r="B17" s="26">
        <v>1963</v>
      </c>
      <c r="C17" s="26">
        <v>1040.1049392895943</v>
      </c>
      <c r="D17" s="26">
        <v>78.993973930691311</v>
      </c>
      <c r="E17" s="26">
        <v>0.15955211996326626</v>
      </c>
      <c r="F17" s="26">
        <v>283.48530115591865</v>
      </c>
      <c r="G17" s="26">
        <v>76.923407933616602</v>
      </c>
      <c r="H17" s="26">
        <v>0.16055093058554509</v>
      </c>
      <c r="I17" s="26">
        <v>85.987671772239537</v>
      </c>
      <c r="J17" s="26">
        <v>0.23854680029523836</v>
      </c>
      <c r="K17" s="26">
        <v>138.36302231785959</v>
      </c>
      <c r="L17" s="26">
        <v>0.161999866085625</v>
      </c>
      <c r="M17" s="26">
        <v>78.085553789516538</v>
      </c>
      <c r="N17" s="26">
        <v>0.17170672009566471</v>
      </c>
      <c r="O17" s="26">
        <v>56.417425190526757</v>
      </c>
      <c r="P17" s="26">
        <v>1.363553696397018E-2</v>
      </c>
      <c r="Q17" s="26">
        <v>53.718889310007413</v>
      </c>
      <c r="R17" s="26">
        <v>9.3722973419954961E-2</v>
      </c>
      <c r="S17" s="26">
        <v>2.2707558828687434E-5</v>
      </c>
      <c r="T17" s="26">
        <v>1373255.261253437</v>
      </c>
    </row>
    <row r="18" spans="2:20">
      <c r="B18" s="26">
        <v>1964</v>
      </c>
      <c r="C18" s="26">
        <v>1022.1589167925205</v>
      </c>
      <c r="D18" s="26">
        <v>78.759255951212779</v>
      </c>
      <c r="E18" s="26">
        <v>0.15677551599457545</v>
      </c>
      <c r="F18" s="26">
        <v>291.86731911833658</v>
      </c>
      <c r="G18" s="26">
        <v>76.415218303459525</v>
      </c>
      <c r="H18" s="26">
        <v>0.15773415842640551</v>
      </c>
      <c r="I18" s="26">
        <v>85.397815132549937</v>
      </c>
      <c r="J18" s="26">
        <v>0.23381213968952821</v>
      </c>
      <c r="K18" s="26">
        <v>137.10517242296015</v>
      </c>
      <c r="L18" s="26">
        <v>0.17270172107470436</v>
      </c>
      <c r="M18" s="26">
        <v>78.322315813766807</v>
      </c>
      <c r="N18" s="26">
        <v>0.17360723562512004</v>
      </c>
      <c r="O18" s="26">
        <v>56.236812280540725</v>
      </c>
      <c r="P18" s="26">
        <v>1.3472244136138364E-2</v>
      </c>
      <c r="Q18" s="26">
        <v>53.346992324129999</v>
      </c>
      <c r="R18" s="26">
        <v>9.1753184882164968E-2</v>
      </c>
      <c r="S18" s="26">
        <v>2.3612915258263984E-5</v>
      </c>
      <c r="T18" s="26">
        <v>1381344.0801852662</v>
      </c>
    </row>
    <row r="19" spans="2:20">
      <c r="B19" s="26">
        <v>1965</v>
      </c>
      <c r="C19" s="26">
        <v>1055.5753744861843</v>
      </c>
      <c r="D19" s="26">
        <v>78.538106832396082</v>
      </c>
      <c r="E19" s="26">
        <v>0.15401904053085486</v>
      </c>
      <c r="F19" s="26">
        <v>268.03973841694506</v>
      </c>
      <c r="G19" s="26">
        <v>75.93456332842652</v>
      </c>
      <c r="H19" s="26">
        <v>0.15494010629680546</v>
      </c>
      <c r="I19" s="26">
        <v>84.830294056980946</v>
      </c>
      <c r="J19" s="26">
        <v>0.22916825184115189</v>
      </c>
      <c r="K19" s="26">
        <v>135.94863142539677</v>
      </c>
      <c r="L19" s="26">
        <v>0.18316460429046666</v>
      </c>
      <c r="M19" s="26">
        <v>78.538121379566903</v>
      </c>
      <c r="N19" s="26">
        <v>0.17555932938480937</v>
      </c>
      <c r="O19" s="26">
        <v>56.056199370554694</v>
      </c>
      <c r="P19" s="26">
        <v>1.330895130830655E-2</v>
      </c>
      <c r="Q19" s="26">
        <v>52.996283167221755</v>
      </c>
      <c r="R19" s="26">
        <v>8.9829791076485838E-2</v>
      </c>
      <c r="S19" s="26">
        <v>2.4004947221316102E-5</v>
      </c>
      <c r="T19" s="26">
        <v>1389432.8991170935</v>
      </c>
    </row>
    <row r="20" spans="2:20">
      <c r="B20" s="26">
        <v>1966</v>
      </c>
      <c r="C20" s="26">
        <v>975.96026880795353</v>
      </c>
      <c r="D20" s="26">
        <v>78.330526574241176</v>
      </c>
      <c r="E20" s="26">
        <v>0.15128269357210447</v>
      </c>
      <c r="F20" s="26">
        <v>308.85833533406958</v>
      </c>
      <c r="G20" s="26">
        <v>75.481443008517616</v>
      </c>
      <c r="H20" s="26">
        <v>0.15216877419674493</v>
      </c>
      <c r="I20" s="26">
        <v>84.28510854553258</v>
      </c>
      <c r="J20" s="26">
        <v>0.22461513675010938</v>
      </c>
      <c r="K20" s="26">
        <v>134.89339932516941</v>
      </c>
      <c r="L20" s="26">
        <v>0.19338851573291194</v>
      </c>
      <c r="M20" s="26">
        <v>78.732970486916869</v>
      </c>
      <c r="N20" s="26">
        <v>0.17756300137473266</v>
      </c>
      <c r="O20" s="26">
        <v>55.875586460568655</v>
      </c>
      <c r="P20" s="26">
        <v>1.3145658480474736E-2</v>
      </c>
      <c r="Q20" s="26">
        <v>52.666761839282671</v>
      </c>
      <c r="R20" s="26">
        <v>8.7952792002917543E-2</v>
      </c>
      <c r="S20" s="26">
        <v>2.4326039464339329E-5</v>
      </c>
      <c r="T20" s="26">
        <v>1397521.7180489227</v>
      </c>
    </row>
    <row r="21" spans="2:20">
      <c r="B21" s="26">
        <v>1967</v>
      </c>
      <c r="C21" s="26">
        <v>970.61452169721326</v>
      </c>
      <c r="D21" s="26">
        <v>78.136515176748063</v>
      </c>
      <c r="E21" s="26">
        <v>0.1485664751183243</v>
      </c>
      <c r="F21" s="26">
        <v>316.50207769383593</v>
      </c>
      <c r="G21" s="26">
        <v>75.055857343732782</v>
      </c>
      <c r="H21" s="26">
        <v>0.14942016212622397</v>
      </c>
      <c r="I21" s="26">
        <v>83.762258598204795</v>
      </c>
      <c r="J21" s="26">
        <v>0.2201527944164007</v>
      </c>
      <c r="K21" s="26">
        <v>133.93947612227802</v>
      </c>
      <c r="L21" s="26">
        <v>0.20337345540204016</v>
      </c>
      <c r="M21" s="26">
        <v>78.906863135816678</v>
      </c>
      <c r="N21" s="26">
        <v>0.17961825159488995</v>
      </c>
      <c r="O21" s="26">
        <v>55.694973550582624</v>
      </c>
      <c r="P21" s="26">
        <v>1.298236565264292E-2</v>
      </c>
      <c r="Q21" s="26">
        <v>52.358428340312749</v>
      </c>
      <c r="R21" s="26">
        <v>8.6122187661460098E-2</v>
      </c>
      <c r="S21" s="26">
        <v>2.4950623873941545E-5</v>
      </c>
      <c r="T21" s="26">
        <v>1405610.53698075</v>
      </c>
    </row>
    <row r="22" spans="2:20">
      <c r="B22" s="26">
        <v>1968</v>
      </c>
      <c r="C22" s="26">
        <v>969.71660542103871</v>
      </c>
      <c r="D22" s="26">
        <v>77.956072639916755</v>
      </c>
      <c r="E22" s="26">
        <v>0.14587038516951434</v>
      </c>
      <c r="F22" s="26">
        <v>332.83671165702822</v>
      </c>
      <c r="G22" s="26">
        <v>74.657806334072063</v>
      </c>
      <c r="H22" s="26">
        <v>0.14669427008524252</v>
      </c>
      <c r="I22" s="26">
        <v>83.261744214997634</v>
      </c>
      <c r="J22" s="26">
        <v>0.21578122484002593</v>
      </c>
      <c r="K22" s="26">
        <v>133.08686181672266</v>
      </c>
      <c r="L22" s="26">
        <v>0.21311942329785133</v>
      </c>
      <c r="M22" s="26">
        <v>79.059799326266372</v>
      </c>
      <c r="N22" s="26">
        <v>0.18172508004528121</v>
      </c>
      <c r="O22" s="26">
        <v>55.514360640596593</v>
      </c>
      <c r="P22" s="26">
        <v>1.2819072824811106E-2</v>
      </c>
      <c r="Q22" s="26">
        <v>52.071282670311987</v>
      </c>
      <c r="R22" s="26">
        <v>8.4337978052113488E-2</v>
      </c>
      <c r="S22" s="26">
        <v>2.575813037530954E-5</v>
      </c>
      <c r="T22" s="26">
        <v>1413699.3559125774</v>
      </c>
    </row>
    <row r="23" spans="2:20">
      <c r="B23" s="26">
        <v>1969</v>
      </c>
      <c r="C23" s="26">
        <v>1044.8794384808</v>
      </c>
      <c r="D23" s="26">
        <v>77.789198963747253</v>
      </c>
      <c r="E23" s="26">
        <v>0.14319442372567459</v>
      </c>
      <c r="F23" s="26">
        <v>311.1415123105246</v>
      </c>
      <c r="G23" s="26">
        <v>74.287289979535416</v>
      </c>
      <c r="H23" s="26">
        <v>0.14399109807380059</v>
      </c>
      <c r="I23" s="26">
        <v>82.783565395911083</v>
      </c>
      <c r="J23" s="26">
        <v>0.21150042802098493</v>
      </c>
      <c r="K23" s="26">
        <v>132.33555640850332</v>
      </c>
      <c r="L23" s="26">
        <v>0.22262641942034544</v>
      </c>
      <c r="M23" s="26">
        <v>79.191779058265908</v>
      </c>
      <c r="N23" s="26">
        <v>0.18388348672590651</v>
      </c>
      <c r="O23" s="26">
        <v>55.333747730610561</v>
      </c>
      <c r="P23" s="26">
        <v>1.2655779996979291E-2</v>
      </c>
      <c r="Q23" s="26">
        <v>51.805324829280387</v>
      </c>
      <c r="R23" s="26">
        <v>8.2600163174877728E-2</v>
      </c>
      <c r="S23" s="26">
        <v>2.6063722987088852E-5</v>
      </c>
      <c r="T23" s="26">
        <v>1421788.1748444065</v>
      </c>
    </row>
    <row r="24" spans="2:20">
      <c r="B24" s="26">
        <v>1970</v>
      </c>
      <c r="C24" s="26">
        <v>1033.07542684236</v>
      </c>
      <c r="D24" s="26">
        <v>77.635894148239544</v>
      </c>
      <c r="E24" s="26">
        <v>0.14053859078680506</v>
      </c>
      <c r="F24" s="26">
        <v>302.85540519822865</v>
      </c>
      <c r="G24" s="26">
        <v>73.94430828012284</v>
      </c>
      <c r="H24" s="26">
        <v>0.14131064609189817</v>
      </c>
      <c r="I24" s="26">
        <v>82.327722140945127</v>
      </c>
      <c r="J24" s="26">
        <v>0.20731040395927774</v>
      </c>
      <c r="K24" s="26">
        <v>131.68555989761998</v>
      </c>
      <c r="L24" s="26">
        <v>0.23189444376952256</v>
      </c>
      <c r="M24" s="26">
        <v>79.3028023318153</v>
      </c>
      <c r="N24" s="26">
        <v>0.18609347163676573</v>
      </c>
      <c r="O24" s="26">
        <v>55.15313482062453</v>
      </c>
      <c r="P24" s="26">
        <v>1.2492487169147477E-2</v>
      </c>
      <c r="Q24" s="26">
        <v>51.560554817217948</v>
      </c>
      <c r="R24" s="26">
        <v>8.0908743029752817E-2</v>
      </c>
      <c r="S24" s="26">
        <v>2.7318115503937217E-5</v>
      </c>
      <c r="T24" s="26">
        <v>1429876.9937762339</v>
      </c>
    </row>
    <row r="25" spans="2:20">
      <c r="B25" s="26">
        <v>1971</v>
      </c>
      <c r="C25" s="26">
        <v>1069.6492262877368</v>
      </c>
      <c r="D25" s="26">
        <v>77.49615819339364</v>
      </c>
      <c r="E25" s="26">
        <v>0.13790288635290573</v>
      </c>
      <c r="F25" s="26">
        <v>348.26749122252698</v>
      </c>
      <c r="G25" s="26">
        <v>73.628861235834378</v>
      </c>
      <c r="H25" s="26">
        <v>0.13865291413953534</v>
      </c>
      <c r="I25" s="26">
        <v>81.89421445009981</v>
      </c>
      <c r="J25" s="26">
        <v>0.20321115265490441</v>
      </c>
      <c r="K25" s="26">
        <v>131.13687228407267</v>
      </c>
      <c r="L25" s="26">
        <v>0.24092349634538265</v>
      </c>
      <c r="M25" s="26">
        <v>79.392869146914563</v>
      </c>
      <c r="N25" s="26">
        <v>0.18835503477785898</v>
      </c>
      <c r="O25" s="26">
        <v>54.972521910638491</v>
      </c>
      <c r="P25" s="26">
        <v>1.2329194341315661E-2</v>
      </c>
      <c r="Q25" s="26">
        <v>51.336972634124677</v>
      </c>
      <c r="R25" s="26">
        <v>7.9263717616738727E-2</v>
      </c>
      <c r="S25" s="26">
        <v>2.7795707758960916E-5</v>
      </c>
      <c r="T25" s="26">
        <v>1437965.8127080631</v>
      </c>
    </row>
    <row r="26" spans="2:20">
      <c r="B26" s="26">
        <v>1972</v>
      </c>
      <c r="C26" s="26">
        <v>1201.511105457897</v>
      </c>
      <c r="D26" s="26">
        <v>77.369991099209543</v>
      </c>
      <c r="E26" s="26">
        <v>0.13528731042397663</v>
      </c>
      <c r="F26" s="26">
        <v>278.74432895062421</v>
      </c>
      <c r="G26" s="26">
        <v>73.340948846669988</v>
      </c>
      <c r="H26" s="26">
        <v>0.13601790221671201</v>
      </c>
      <c r="I26" s="26">
        <v>81.483042323375088</v>
      </c>
      <c r="J26" s="26">
        <v>0.19920267410786496</v>
      </c>
      <c r="K26" s="26">
        <v>130.68949356786138</v>
      </c>
      <c r="L26" s="26">
        <v>0.24971357714792561</v>
      </c>
      <c r="M26" s="26">
        <v>79.461979503563697</v>
      </c>
      <c r="N26" s="26">
        <v>0.19066817614918621</v>
      </c>
      <c r="O26" s="26">
        <v>54.79190900065246</v>
      </c>
      <c r="P26" s="26">
        <v>1.2165901513483847E-2</v>
      </c>
      <c r="Q26" s="26">
        <v>51.134578280000554</v>
      </c>
      <c r="R26" s="26">
        <v>7.7665086935835514E-2</v>
      </c>
      <c r="S26" s="26">
        <v>2.8902484976222205E-5</v>
      </c>
      <c r="T26" s="26">
        <v>1446054.6316398904</v>
      </c>
    </row>
    <row r="27" spans="2:20">
      <c r="B27" s="26">
        <v>1973</v>
      </c>
      <c r="C27" s="26">
        <v>1398.5476925942096</v>
      </c>
      <c r="D27" s="26">
        <v>77.257392865687237</v>
      </c>
      <c r="E27" s="26">
        <v>0.13269186300001776</v>
      </c>
      <c r="F27" s="26">
        <v>238.15743102352909</v>
      </c>
      <c r="G27" s="26">
        <v>73.080571112629684</v>
      </c>
      <c r="H27" s="26">
        <v>0.13340561032342818</v>
      </c>
      <c r="I27" s="26">
        <v>81.094205760770961</v>
      </c>
      <c r="J27" s="26">
        <v>0.19528496831815934</v>
      </c>
      <c r="K27" s="26">
        <v>130.34342374898605</v>
      </c>
      <c r="L27" s="26">
        <v>0.25826468617715159</v>
      </c>
      <c r="M27" s="26">
        <v>79.510133401762673</v>
      </c>
      <c r="N27" s="26">
        <v>0.19303289575074739</v>
      </c>
      <c r="O27" s="26">
        <v>54.611296090666421</v>
      </c>
      <c r="P27" s="26">
        <v>1.2002608685652033E-2</v>
      </c>
      <c r="Q27" s="26">
        <v>50.953371754845605</v>
      </c>
      <c r="R27" s="26">
        <v>7.6112850987043124E-2</v>
      </c>
      <c r="S27" s="26">
        <v>3.0492464693752623E-5</v>
      </c>
      <c r="T27" s="26">
        <v>1454143.4505717177</v>
      </c>
    </row>
    <row r="28" spans="2:20">
      <c r="B28" s="26">
        <v>1974</v>
      </c>
      <c r="C28" s="26">
        <v>1383.1129372759376</v>
      </c>
      <c r="D28" s="26">
        <v>77.158363492826737</v>
      </c>
      <c r="E28" s="26">
        <v>0.13011654408102905</v>
      </c>
      <c r="F28" s="26">
        <v>232.33415330748483</v>
      </c>
      <c r="G28" s="26">
        <v>72.847728033713466</v>
      </c>
      <c r="H28" s="26">
        <v>0.1308160384596839</v>
      </c>
      <c r="I28" s="26">
        <v>80.727704762287445</v>
      </c>
      <c r="J28" s="26">
        <v>0.19145803528578753</v>
      </c>
      <c r="K28" s="26">
        <v>130.09866282744679</v>
      </c>
      <c r="L28" s="26">
        <v>0.26657682343306055</v>
      </c>
      <c r="M28" s="26">
        <v>79.537330841511505</v>
      </c>
      <c r="N28" s="26">
        <v>0.19544919358254262</v>
      </c>
      <c r="O28" s="26">
        <v>54.430683180680397</v>
      </c>
      <c r="P28" s="26">
        <v>1.1839315857820217E-2</v>
      </c>
      <c r="Q28" s="26">
        <v>50.793353058659818</v>
      </c>
      <c r="R28" s="26">
        <v>7.4607009770361582E-2</v>
      </c>
      <c r="S28" s="26">
        <v>2.9641491348024181E-5</v>
      </c>
      <c r="T28" s="26">
        <v>1462232.2695035469</v>
      </c>
    </row>
    <row r="29" spans="2:20">
      <c r="B29" s="26">
        <v>1975</v>
      </c>
      <c r="C29" s="26">
        <v>1129.8443881855198</v>
      </c>
      <c r="D29" s="26">
        <v>77.072902980628044</v>
      </c>
      <c r="E29" s="26">
        <v>0.1275613536670106</v>
      </c>
      <c r="F29" s="26">
        <v>207.27710862741048</v>
      </c>
      <c r="G29" s="26">
        <v>72.642419609921348</v>
      </c>
      <c r="H29" s="26">
        <v>0.12824918662547916</v>
      </c>
      <c r="I29" s="26">
        <v>80.383539327924538</v>
      </c>
      <c r="J29" s="26">
        <v>0.18772187501074958</v>
      </c>
      <c r="K29" s="26">
        <v>129.95521080324352</v>
      </c>
      <c r="L29" s="26">
        <v>0.2746499889156524</v>
      </c>
      <c r="M29" s="26">
        <v>79.543571822810208</v>
      </c>
      <c r="N29" s="26">
        <v>0.19791706964457179</v>
      </c>
      <c r="O29" s="26">
        <v>54.250070270694366</v>
      </c>
      <c r="P29" s="26">
        <v>1.1676023029988403E-2</v>
      </c>
      <c r="Q29" s="26">
        <v>50.654522191443185</v>
      </c>
      <c r="R29" s="26">
        <v>7.3147563285790904E-2</v>
      </c>
      <c r="S29" s="26">
        <v>2.9268558001640847E-5</v>
      </c>
      <c r="T29" s="26">
        <v>1470321.0884353742</v>
      </c>
    </row>
    <row r="30" spans="2:20">
      <c r="B30" s="26">
        <v>1976</v>
      </c>
      <c r="C30" s="26">
        <v>1034.9617341517253</v>
      </c>
      <c r="D30" s="26">
        <v>77.001011329091142</v>
      </c>
      <c r="E30" s="26">
        <v>0.12502629175796234</v>
      </c>
      <c r="F30" s="26">
        <v>221.41869571101606</v>
      </c>
      <c r="G30" s="26">
        <v>72.464645841253301</v>
      </c>
      <c r="H30" s="26">
        <v>0.12570505482081393</v>
      </c>
      <c r="I30" s="26">
        <v>80.061709457682255</v>
      </c>
      <c r="J30" s="26">
        <v>0.18407648749304545</v>
      </c>
      <c r="K30" s="26">
        <v>129.91306767637627</v>
      </c>
      <c r="L30" s="26">
        <v>0.28248418262492725</v>
      </c>
      <c r="M30" s="26">
        <v>79.528856345658767</v>
      </c>
      <c r="N30" s="26">
        <v>0.20043652393683495</v>
      </c>
      <c r="O30" s="26">
        <v>54.069457360708327</v>
      </c>
      <c r="P30" s="26">
        <v>1.1512730202156589E-2</v>
      </c>
      <c r="Q30" s="26">
        <v>50.53687915319572</v>
      </c>
      <c r="R30" s="26">
        <v>7.1734511533331047E-2</v>
      </c>
      <c r="S30" s="26">
        <v>2.9265527508676292E-5</v>
      </c>
      <c r="T30" s="26">
        <v>1478409.9073672015</v>
      </c>
    </row>
    <row r="31" spans="2:20">
      <c r="B31" s="26">
        <v>1977</v>
      </c>
      <c r="C31" s="26">
        <v>1006.061841766247</v>
      </c>
      <c r="D31" s="26">
        <v>76.942688538216046</v>
      </c>
      <c r="E31" s="26">
        <v>0.1225113583538843</v>
      </c>
      <c r="F31" s="26">
        <v>249.97225810082787</v>
      </c>
      <c r="G31" s="26">
        <v>72.31440672770934</v>
      </c>
      <c r="H31" s="26">
        <v>0.12318364304568825</v>
      </c>
      <c r="I31" s="26">
        <v>79.762215151560582</v>
      </c>
      <c r="J31" s="26">
        <v>0.18052187273267517</v>
      </c>
      <c r="K31" s="26">
        <v>129.972233446845</v>
      </c>
      <c r="L31" s="26">
        <v>0.29007940456088505</v>
      </c>
      <c r="M31" s="26">
        <v>79.493184410057168</v>
      </c>
      <c r="N31" s="26">
        <v>0.20300755645933208</v>
      </c>
      <c r="O31" s="26">
        <v>53.888844450722296</v>
      </c>
      <c r="P31" s="26">
        <v>1.1349437374324773E-2</v>
      </c>
      <c r="Q31" s="26">
        <v>50.440423943917409</v>
      </c>
      <c r="R31" s="26">
        <v>7.0367854512982039E-2</v>
      </c>
      <c r="S31" s="26">
        <v>2.8957156715886407E-5</v>
      </c>
      <c r="T31" s="26">
        <v>1486498.7262990307</v>
      </c>
    </row>
    <row r="32" spans="2:20">
      <c r="B32" s="26">
        <v>1978</v>
      </c>
      <c r="C32" s="26">
        <v>1117.3895733563268</v>
      </c>
      <c r="D32" s="26">
        <v>76.897934608002743</v>
      </c>
      <c r="E32" s="26">
        <v>0.12001655345477646</v>
      </c>
      <c r="F32" s="26">
        <v>191.69909392298638</v>
      </c>
      <c r="G32" s="26">
        <v>72.191702269289465</v>
      </c>
      <c r="H32" s="26">
        <v>0.12068495130010208</v>
      </c>
      <c r="I32" s="26">
        <v>79.485056409559505</v>
      </c>
      <c r="J32" s="26">
        <v>0.17705803072963872</v>
      </c>
      <c r="K32" s="26">
        <v>130.1327081146498</v>
      </c>
      <c r="L32" s="26">
        <v>0.29743565472352584</v>
      </c>
      <c r="M32" s="26">
        <v>79.436556016005454</v>
      </c>
      <c r="N32" s="26">
        <v>0.20563016721206323</v>
      </c>
      <c r="O32" s="26">
        <v>53.708231540736264</v>
      </c>
      <c r="P32" s="26">
        <v>1.1186144546492961E-2</v>
      </c>
      <c r="Q32" s="26">
        <v>50.365156563608267</v>
      </c>
      <c r="R32" s="26">
        <v>6.9047592224743867E-2</v>
      </c>
      <c r="S32" s="26">
        <v>3.0853955299910457E-5</v>
      </c>
      <c r="T32" s="26">
        <v>1494587.545230858</v>
      </c>
    </row>
    <row r="33" spans="2:20">
      <c r="B33" s="26">
        <v>1979</v>
      </c>
      <c r="C33" s="26">
        <v>1327.014805684267</v>
      </c>
      <c r="D33" s="26">
        <v>76.866749538451245</v>
      </c>
      <c r="E33" s="26">
        <v>0.11754187706063886</v>
      </c>
      <c r="F33" s="26">
        <v>152.43805219896069</v>
      </c>
      <c r="G33" s="26">
        <v>72.09653246599369</v>
      </c>
      <c r="H33" s="26">
        <v>0.11820897958405546</v>
      </c>
      <c r="I33" s="26">
        <v>79.230233231679037</v>
      </c>
      <c r="J33" s="26">
        <v>0.17368496148393611</v>
      </c>
      <c r="K33" s="26">
        <v>130.39449167979055</v>
      </c>
      <c r="L33" s="26">
        <v>0.30455293311284948</v>
      </c>
      <c r="M33" s="26">
        <v>79.358971163503583</v>
      </c>
      <c r="N33" s="26">
        <v>0.20830435619502835</v>
      </c>
      <c r="O33" s="26">
        <v>53.527618630750233</v>
      </c>
      <c r="P33" s="26">
        <v>1.1022851718661145E-2</v>
      </c>
      <c r="Q33" s="26">
        <v>50.311077012268278</v>
      </c>
      <c r="R33" s="26">
        <v>6.7773724668616558E-2</v>
      </c>
      <c r="S33" s="26">
        <v>3.1650396887618619E-5</v>
      </c>
      <c r="T33" s="26">
        <v>1502676.3641626872</v>
      </c>
    </row>
    <row r="34" spans="2:20">
      <c r="B34" s="26">
        <v>1980</v>
      </c>
      <c r="C34" s="26">
        <v>1301.7742819779039</v>
      </c>
      <c r="D34" s="26">
        <v>76.849133329561553</v>
      </c>
      <c r="E34" s="26">
        <v>0.11508732917147145</v>
      </c>
      <c r="F34" s="26">
        <v>138.14498475655498</v>
      </c>
      <c r="G34" s="26">
        <v>72.028897317821986</v>
      </c>
      <c r="H34" s="26">
        <v>0.11575572789754836</v>
      </c>
      <c r="I34" s="26">
        <v>78.997745617919179</v>
      </c>
      <c r="J34" s="26">
        <v>0.17040266499556733</v>
      </c>
      <c r="K34" s="26">
        <v>130.75758414226735</v>
      </c>
      <c r="L34" s="26">
        <v>0.31143123972885617</v>
      </c>
      <c r="M34" s="26">
        <v>79.260429852551567</v>
      </c>
      <c r="N34" s="26">
        <v>0.21103012340822744</v>
      </c>
      <c r="O34" s="26">
        <v>53.347005720764201</v>
      </c>
      <c r="P34" s="26">
        <v>1.0859558890829329E-2</v>
      </c>
      <c r="Q34" s="26">
        <v>50.278185289897458</v>
      </c>
      <c r="R34" s="26">
        <v>6.6546251844600085E-2</v>
      </c>
      <c r="S34" s="26">
        <v>3.090492003667645E-5</v>
      </c>
      <c r="T34" s="26">
        <v>1510765.1830945145</v>
      </c>
    </row>
    <row r="35" spans="2:20">
      <c r="B35" s="26">
        <v>1981</v>
      </c>
      <c r="C35" s="26">
        <v>1352.2685821522773</v>
      </c>
      <c r="D35" s="26">
        <v>76.845085981333668</v>
      </c>
      <c r="E35" s="26">
        <v>0.11265290978727427</v>
      </c>
      <c r="F35" s="26">
        <v>147.47972654232052</v>
      </c>
      <c r="G35" s="26">
        <v>71.988796824774383</v>
      </c>
      <c r="H35" s="26">
        <v>0.11332519624058078</v>
      </c>
      <c r="I35" s="26">
        <v>78.787593568279945</v>
      </c>
      <c r="J35" s="26">
        <v>0.1672111412645324</v>
      </c>
      <c r="K35" s="26">
        <v>131.22198550208014</v>
      </c>
      <c r="L35" s="26">
        <v>0.31807057457154581</v>
      </c>
      <c r="M35" s="26">
        <v>79.140932083149423</v>
      </c>
      <c r="N35" s="26">
        <v>0.21380746885166058</v>
      </c>
      <c r="O35" s="26">
        <v>53.166392810778163</v>
      </c>
      <c r="P35" s="26">
        <v>1.0696266062997515E-2</v>
      </c>
      <c r="Q35" s="26">
        <v>50.266481396495806</v>
      </c>
      <c r="R35" s="26">
        <v>6.5365173752694461E-2</v>
      </c>
      <c r="S35" s="26">
        <v>3.0491047896485314E-5</v>
      </c>
      <c r="T35" s="26">
        <v>1518854.0020263419</v>
      </c>
    </row>
    <row r="36" spans="2:20">
      <c r="B36" s="26">
        <v>1982</v>
      </c>
      <c r="C36" s="26">
        <v>1579.0423216134695</v>
      </c>
      <c r="D36" s="26">
        <v>76.854607493767574</v>
      </c>
      <c r="E36" s="26">
        <v>0.11023861890804731</v>
      </c>
      <c r="F36" s="26">
        <v>151.90400049009546</v>
      </c>
      <c r="G36" s="26">
        <v>71.976230986850851</v>
      </c>
      <c r="H36" s="26">
        <v>0.11091738461315274</v>
      </c>
      <c r="I36" s="26">
        <v>78.599777082761292</v>
      </c>
      <c r="J36" s="26">
        <v>0.1641103902908313</v>
      </c>
      <c r="K36" s="26">
        <v>131.78769575922897</v>
      </c>
      <c r="L36" s="26">
        <v>0.32447093764091839</v>
      </c>
      <c r="M36" s="26">
        <v>79.000477855297135</v>
      </c>
      <c r="N36" s="26">
        <v>0.21663639252532763</v>
      </c>
      <c r="O36" s="26">
        <v>52.985779900792132</v>
      </c>
      <c r="P36" s="26">
        <v>1.05329732351657E-2</v>
      </c>
      <c r="Q36" s="26">
        <v>50.275965332063301</v>
      </c>
      <c r="R36" s="26">
        <v>6.4230490392899686E-2</v>
      </c>
      <c r="S36" s="26">
        <v>3.0265309972405053E-5</v>
      </c>
      <c r="T36" s="26">
        <v>1526942.820958171</v>
      </c>
    </row>
    <row r="37" spans="2:20">
      <c r="B37" s="26">
        <v>1983</v>
      </c>
      <c r="C37" s="26">
        <v>1457.4214152082259</v>
      </c>
      <c r="D37" s="26">
        <v>76.877697866863272</v>
      </c>
      <c r="E37" s="26">
        <v>0.10784445653379054</v>
      </c>
      <c r="F37" s="26">
        <v>200.89021700077561</v>
      </c>
      <c r="G37" s="26">
        <v>71.991199804051405</v>
      </c>
      <c r="H37" s="26">
        <v>0.10853229301526424</v>
      </c>
      <c r="I37" s="26">
        <v>78.434296161363264</v>
      </c>
      <c r="J37" s="26">
        <v>0.16110041207446404</v>
      </c>
      <c r="K37" s="26">
        <v>132.45471491371379</v>
      </c>
      <c r="L37" s="26">
        <v>0.33063232893697397</v>
      </c>
      <c r="M37" s="26">
        <v>78.839067168994703</v>
      </c>
      <c r="N37" s="26">
        <v>0.21951689442922867</v>
      </c>
      <c r="O37" s="26">
        <v>52.8051669908061</v>
      </c>
      <c r="P37" s="26">
        <v>1.0369680407333885E-2</v>
      </c>
      <c r="Q37" s="26">
        <v>50.306637096599964</v>
      </c>
      <c r="R37" s="26">
        <v>6.3142201765215733E-2</v>
      </c>
      <c r="S37" s="26">
        <v>3.1455429161298922E-5</v>
      </c>
      <c r="T37" s="26">
        <v>1535031.6398899984</v>
      </c>
    </row>
    <row r="38" spans="2:20">
      <c r="B38" s="26">
        <v>1984</v>
      </c>
      <c r="C38" s="26">
        <v>1408.501728712881</v>
      </c>
      <c r="D38" s="26">
        <v>76.914357100620776</v>
      </c>
      <c r="E38" s="26">
        <v>0.105470422664504</v>
      </c>
      <c r="F38" s="26">
        <v>213.83537168500661</v>
      </c>
      <c r="G38" s="26">
        <v>72.033703276376059</v>
      </c>
      <c r="H38" s="26">
        <v>0.10616992144691527</v>
      </c>
      <c r="I38" s="26">
        <v>78.291150804085845</v>
      </c>
      <c r="J38" s="26">
        <v>0.15818120661543061</v>
      </c>
      <c r="K38" s="26">
        <v>133.22304296553463</v>
      </c>
      <c r="L38" s="26">
        <v>0.33655474845971245</v>
      </c>
      <c r="M38" s="26">
        <v>78.656700024242156</v>
      </c>
      <c r="N38" s="26">
        <v>0.22244897456336374</v>
      </c>
      <c r="O38" s="26">
        <v>52.624554080820069</v>
      </c>
      <c r="P38" s="26">
        <v>1.0206387579502072E-2</v>
      </c>
      <c r="Q38" s="26">
        <v>50.358496690105788</v>
      </c>
      <c r="R38" s="26">
        <v>6.2100307869642636E-2</v>
      </c>
      <c r="S38" s="26">
        <v>3.1699492509063212E-5</v>
      </c>
      <c r="T38" s="26">
        <v>1543120.4588218275</v>
      </c>
    </row>
    <row r="39" spans="2:20">
      <c r="B39" s="26">
        <v>1985</v>
      </c>
      <c r="C39" s="26">
        <v>1496.9989083390019</v>
      </c>
      <c r="D39" s="26">
        <v>76.964585195040087</v>
      </c>
      <c r="E39" s="26">
        <v>0.10311651730018767</v>
      </c>
      <c r="F39" s="26">
        <v>214.64663768329302</v>
      </c>
      <c r="G39" s="26">
        <v>72.103741403824785</v>
      </c>
      <c r="H39" s="26">
        <v>0.10383026990810582</v>
      </c>
      <c r="I39" s="26">
        <v>78.170341010929036</v>
      </c>
      <c r="J39" s="26">
        <v>0.15535277391373103</v>
      </c>
      <c r="K39" s="26">
        <v>134.09267991469147</v>
      </c>
      <c r="L39" s="26">
        <v>0.34223819620913387</v>
      </c>
      <c r="M39" s="26">
        <v>78.453376421039437</v>
      </c>
      <c r="N39" s="26">
        <v>0.2254326329277328</v>
      </c>
      <c r="O39" s="26">
        <v>52.443941170834037</v>
      </c>
      <c r="P39" s="26">
        <v>1.0043094751670256E-2</v>
      </c>
      <c r="Q39" s="26">
        <v>50.431544112580781</v>
      </c>
      <c r="R39" s="26">
        <v>6.1104808706180389E-2</v>
      </c>
      <c r="S39" s="26">
        <v>3.2346047488545606E-5</v>
      </c>
      <c r="T39" s="26">
        <v>1551209.2777536549</v>
      </c>
    </row>
    <row r="40" spans="2:20">
      <c r="B40" s="26">
        <v>1986</v>
      </c>
      <c r="C40" s="26">
        <v>1434.5907221144828</v>
      </c>
      <c r="D40" s="26">
        <v>77.028382150121189</v>
      </c>
      <c r="E40" s="26">
        <v>0.10078274044084155</v>
      </c>
      <c r="F40" s="26">
        <v>197.79719497068973</v>
      </c>
      <c r="G40" s="26">
        <v>72.20131418639761</v>
      </c>
      <c r="H40" s="26">
        <v>0.10151333839883589</v>
      </c>
      <c r="I40" s="26">
        <v>78.071866781892837</v>
      </c>
      <c r="J40" s="26">
        <v>0.15261511396936528</v>
      </c>
      <c r="K40" s="26">
        <v>135.06362576118434</v>
      </c>
      <c r="L40" s="26">
        <v>0.3476826721852383</v>
      </c>
      <c r="M40" s="26">
        <v>78.229096359386588</v>
      </c>
      <c r="N40" s="26">
        <v>0.22846786952233578</v>
      </c>
      <c r="O40" s="26">
        <v>52.263328260848006</v>
      </c>
      <c r="P40" s="26">
        <v>9.8798019238384403E-3</v>
      </c>
      <c r="Q40" s="26">
        <v>50.52577936402492</v>
      </c>
      <c r="R40" s="26">
        <v>6.015570427482899E-2</v>
      </c>
      <c r="S40" s="26">
        <v>3.3071271643426715E-5</v>
      </c>
      <c r="T40" s="26">
        <v>1559298.0966854822</v>
      </c>
    </row>
    <row r="41" spans="2:20">
      <c r="B41" s="26">
        <v>1987</v>
      </c>
      <c r="C41" s="26">
        <v>1495.9569311621065</v>
      </c>
      <c r="D41" s="26">
        <v>77.105747965864111</v>
      </c>
      <c r="E41" s="26">
        <v>9.8469092086465648E-2</v>
      </c>
      <c r="F41" s="26">
        <v>179.81360984483067</v>
      </c>
      <c r="G41" s="26">
        <v>72.326421624094522</v>
      </c>
      <c r="H41" s="26">
        <v>9.9219126919105491E-2</v>
      </c>
      <c r="I41" s="26">
        <v>77.995728116977233</v>
      </c>
      <c r="J41" s="26">
        <v>0.14996822678233337</v>
      </c>
      <c r="K41" s="26">
        <v>136.13588050501323</v>
      </c>
      <c r="L41" s="26">
        <v>0.35288817638802567</v>
      </c>
      <c r="M41" s="26">
        <v>77.983859839283596</v>
      </c>
      <c r="N41" s="26">
        <v>0.2315546843471728</v>
      </c>
      <c r="O41" s="26">
        <v>52.082715350861967</v>
      </c>
      <c r="P41" s="26">
        <v>9.7165090960066279E-3</v>
      </c>
      <c r="Q41" s="26">
        <v>50.641202444438235</v>
      </c>
      <c r="R41" s="26">
        <v>5.925299457558842E-2</v>
      </c>
      <c r="S41" s="26">
        <v>3.4771810080703814E-5</v>
      </c>
      <c r="T41" s="26">
        <v>1567386.9156173114</v>
      </c>
    </row>
    <row r="42" spans="2:20">
      <c r="B42" s="26">
        <v>1988</v>
      </c>
      <c r="C42" s="26">
        <v>1754.1385620080596</v>
      </c>
      <c r="D42" s="26">
        <v>77.196682642268811</v>
      </c>
      <c r="E42" s="26">
        <v>9.6175572237059956E-2</v>
      </c>
      <c r="F42" s="26">
        <v>172.16606657718873</v>
      </c>
      <c r="G42" s="26">
        <v>72.479063716915505</v>
      </c>
      <c r="H42" s="26">
        <v>9.6947635468914634E-2</v>
      </c>
      <c r="I42" s="26">
        <v>77.941925016182253</v>
      </c>
      <c r="J42" s="26">
        <v>0.14741211235263529</v>
      </c>
      <c r="K42" s="26">
        <v>137.30944414617812</v>
      </c>
      <c r="L42" s="26">
        <v>0.35785470881749593</v>
      </c>
      <c r="M42" s="26">
        <v>77.717666860730461</v>
      </c>
      <c r="N42" s="26">
        <v>0.23469307740224379</v>
      </c>
      <c r="O42" s="26">
        <v>51.902102440875936</v>
      </c>
      <c r="P42" s="26">
        <v>9.553216268174812E-3</v>
      </c>
      <c r="Q42" s="26">
        <v>50.777813353820704</v>
      </c>
      <c r="R42" s="26">
        <v>5.8396679608458693E-2</v>
      </c>
      <c r="S42" s="26">
        <v>3.6609177572392989E-5</v>
      </c>
      <c r="T42" s="26">
        <v>1575475.7345491387</v>
      </c>
    </row>
    <row r="43" spans="2:20">
      <c r="B43" s="26">
        <v>1989</v>
      </c>
      <c r="C43" s="26">
        <v>2115.4531424726056</v>
      </c>
      <c r="D43" s="26">
        <v>77.301186179335332</v>
      </c>
      <c r="E43" s="26">
        <v>9.3902180892624476E-2</v>
      </c>
      <c r="F43" s="26">
        <v>174.65797497719467</v>
      </c>
      <c r="G43" s="26">
        <v>72.659240464860588</v>
      </c>
      <c r="H43" s="26">
        <v>9.4698864048263304E-2</v>
      </c>
      <c r="I43" s="26">
        <v>77.910457479507883</v>
      </c>
      <c r="J43" s="26">
        <v>0.14494677068027106</v>
      </c>
      <c r="K43" s="26">
        <v>138.58431668467901</v>
      </c>
      <c r="L43" s="26">
        <v>0.3625822694736493</v>
      </c>
      <c r="M43" s="26">
        <v>77.430517423727196</v>
      </c>
      <c r="N43" s="26">
        <v>0.23788304868754881</v>
      </c>
      <c r="O43" s="26">
        <v>51.721489530889905</v>
      </c>
      <c r="P43" s="26">
        <v>9.3899234403429978E-3</v>
      </c>
      <c r="Q43" s="26">
        <v>50.935612092172335</v>
      </c>
      <c r="R43" s="26">
        <v>5.7586759373439829E-2</v>
      </c>
      <c r="S43" s="26">
        <v>3.7167976868623785E-5</v>
      </c>
      <c r="T43" s="26">
        <v>1583564.5534809679</v>
      </c>
    </row>
    <row r="44" spans="2:20">
      <c r="B44" s="26">
        <v>1990</v>
      </c>
      <c r="C44" s="26">
        <v>1895.8780090749813</v>
      </c>
      <c r="D44" s="26">
        <v>77.419258577063644</v>
      </c>
      <c r="E44" s="26">
        <v>9.1648918053159223E-2</v>
      </c>
      <c r="F44" s="26">
        <v>136.36572401658685</v>
      </c>
      <c r="G44" s="26">
        <v>72.866951867929757</v>
      </c>
      <c r="H44" s="26">
        <v>9.2472812657151487E-2</v>
      </c>
      <c r="I44" s="26">
        <v>77.901325506954109</v>
      </c>
      <c r="J44" s="26">
        <v>0.14257220176524066</v>
      </c>
      <c r="K44" s="26">
        <v>139.96049812051592</v>
      </c>
      <c r="L44" s="26">
        <v>0.36707085835648551</v>
      </c>
      <c r="M44" s="26">
        <v>77.122411528273773</v>
      </c>
      <c r="N44" s="26">
        <v>0.24112459820308771</v>
      </c>
      <c r="O44" s="26">
        <v>51.540876620903866</v>
      </c>
      <c r="P44" s="26">
        <v>9.2266306125111837E-3</v>
      </c>
      <c r="Q44" s="26">
        <v>51.114598659493133</v>
      </c>
      <c r="R44" s="26">
        <v>5.6823233870531793E-2</v>
      </c>
      <c r="S44" s="26">
        <v>3.6535871477450806E-5</v>
      </c>
      <c r="T44" s="26">
        <v>1591653.3724127952</v>
      </c>
    </row>
    <row r="45" spans="2:20">
      <c r="B45" s="26">
        <v>1991</v>
      </c>
      <c r="C45" s="26">
        <v>1629.3955609059633</v>
      </c>
      <c r="D45" s="26">
        <v>77.550899835453748</v>
      </c>
      <c r="E45" s="26">
        <v>8.9415783718664169E-2</v>
      </c>
      <c r="F45" s="26">
        <v>120.98497303046415</v>
      </c>
      <c r="G45" s="26">
        <v>73.102197926123011</v>
      </c>
      <c r="H45" s="26">
        <v>9.0269481295579226E-2</v>
      </c>
      <c r="I45" s="26">
        <v>77.914529098520944</v>
      </c>
      <c r="J45" s="26">
        <v>0.14028840560754413</v>
      </c>
      <c r="K45" s="26">
        <v>141.43798845368883</v>
      </c>
      <c r="L45" s="26">
        <v>0.37132047546600466</v>
      </c>
      <c r="M45" s="26">
        <v>76.793349174370221</v>
      </c>
      <c r="N45" s="26">
        <v>0.24441772594886066</v>
      </c>
      <c r="O45" s="26">
        <v>51.360263710917842</v>
      </c>
      <c r="P45" s="26">
        <v>9.0633377846793678E-3</v>
      </c>
      <c r="Q45" s="26">
        <v>51.314773055783093</v>
      </c>
      <c r="R45" s="26">
        <v>5.6106103099734607E-2</v>
      </c>
      <c r="S45" s="26">
        <v>3.5702334644606491E-5</v>
      </c>
      <c r="T45" s="26">
        <v>1599742.1913446225</v>
      </c>
    </row>
    <row r="46" spans="2:20">
      <c r="B46" s="26">
        <v>1992</v>
      </c>
      <c r="C46" s="26">
        <v>1656.6426924029727</v>
      </c>
      <c r="D46" s="26">
        <v>77.696109954505673</v>
      </c>
      <c r="E46" s="26">
        <v>8.7202777889139327E-2</v>
      </c>
      <c r="F46" s="26">
        <v>136.09741531925539</v>
      </c>
      <c r="G46" s="26">
        <v>73.364978639440366</v>
      </c>
      <c r="H46" s="26">
        <v>8.8088869963546465E-2</v>
      </c>
      <c r="I46" s="26">
        <v>77.950068254208404</v>
      </c>
      <c r="J46" s="26">
        <v>0.13809538220718137</v>
      </c>
      <c r="K46" s="26">
        <v>143.01678768419777</v>
      </c>
      <c r="L46" s="26">
        <v>0.37533112080220687</v>
      </c>
      <c r="M46" s="26">
        <v>76.443330362016539</v>
      </c>
      <c r="N46" s="26">
        <v>0.24776243192486766</v>
      </c>
      <c r="O46" s="26">
        <v>51.179650800931803</v>
      </c>
      <c r="P46" s="26">
        <v>8.9000449568475536E-3</v>
      </c>
      <c r="Q46" s="26">
        <v>51.536135281042206</v>
      </c>
      <c r="R46" s="26">
        <v>5.5435367061048263E-2</v>
      </c>
      <c r="S46" s="26">
        <v>3.5142775789506498E-5</v>
      </c>
      <c r="T46" s="26">
        <v>1607831.0102764517</v>
      </c>
    </row>
    <row r="47" spans="2:20">
      <c r="B47" s="26">
        <v>1993</v>
      </c>
      <c r="C47" s="26">
        <v>1572.6363022613496</v>
      </c>
      <c r="D47" s="26">
        <v>77.854888934219375</v>
      </c>
      <c r="E47" s="26">
        <v>8.5009900564584712E-2</v>
      </c>
      <c r="F47" s="26">
        <v>124.43293334021523</v>
      </c>
      <c r="G47" s="26">
        <v>73.655294007881778</v>
      </c>
      <c r="H47" s="26">
        <v>8.5930978661053259E-2</v>
      </c>
      <c r="I47" s="26">
        <v>78.007942974016458</v>
      </c>
      <c r="J47" s="26">
        <v>0.13599313156415249</v>
      </c>
      <c r="K47" s="26">
        <v>144.69689581204273</v>
      </c>
      <c r="L47" s="26">
        <v>0.37910279436509198</v>
      </c>
      <c r="M47" s="26">
        <v>76.0723550912127</v>
      </c>
      <c r="N47" s="26">
        <v>0.25115871613110857</v>
      </c>
      <c r="O47" s="26">
        <v>50.999037890945772</v>
      </c>
      <c r="P47" s="26">
        <v>8.7367521290157395E-3</v>
      </c>
      <c r="Q47" s="26">
        <v>51.778685335270488</v>
      </c>
      <c r="R47" s="26">
        <v>5.4811025754472782E-2</v>
      </c>
      <c r="S47" s="26">
        <v>3.5956974977489422E-5</v>
      </c>
      <c r="T47" s="26">
        <v>1615919.829208279</v>
      </c>
    </row>
    <row r="48" spans="2:20">
      <c r="B48" s="26">
        <v>1994</v>
      </c>
      <c r="C48" s="26">
        <v>1688.2418859800071</v>
      </c>
      <c r="D48" s="26">
        <v>78.027236774594897</v>
      </c>
      <c r="E48" s="26">
        <v>8.2837151745000309E-2</v>
      </c>
      <c r="F48" s="26">
        <v>118.16731333274393</v>
      </c>
      <c r="G48" s="26">
        <v>73.973144031447276</v>
      </c>
      <c r="H48" s="26">
        <v>8.379580738809958E-2</v>
      </c>
      <c r="I48" s="26">
        <v>78.088153257945123</v>
      </c>
      <c r="J48" s="26">
        <v>0.13398165367845746</v>
      </c>
      <c r="K48" s="26">
        <v>146.47831283722368</v>
      </c>
      <c r="L48" s="26">
        <v>0.38263549615466014</v>
      </c>
      <c r="M48" s="26">
        <v>75.680423361958731</v>
      </c>
      <c r="N48" s="26">
        <v>0.25460657856758345</v>
      </c>
      <c r="O48" s="26">
        <v>50.81842498095974</v>
      </c>
      <c r="P48" s="26">
        <v>8.5734593011839236E-3</v>
      </c>
      <c r="Q48" s="26">
        <v>52.042423218467931</v>
      </c>
      <c r="R48" s="26">
        <v>5.423307918000813E-2</v>
      </c>
      <c r="S48" s="26">
        <v>3.632010363222758E-5</v>
      </c>
      <c r="T48" s="26">
        <v>1624008.6481401064</v>
      </c>
    </row>
    <row r="49" spans="2:20">
      <c r="B49" s="26">
        <v>1995</v>
      </c>
      <c r="C49" s="26">
        <v>1533.433856704545</v>
      </c>
      <c r="D49" s="26">
        <v>78.213153475632225</v>
      </c>
      <c r="E49" s="26">
        <v>8.0684531430386119E-2</v>
      </c>
      <c r="F49" s="26">
        <v>142.83819159771718</v>
      </c>
      <c r="G49" s="26">
        <v>74.318528710136874</v>
      </c>
      <c r="H49" s="26">
        <v>8.1683356144685415E-2</v>
      </c>
      <c r="I49" s="26">
        <v>78.190699105994412</v>
      </c>
      <c r="J49" s="26">
        <v>0.1320609485500962</v>
      </c>
      <c r="K49" s="26">
        <v>148.36103875974067</v>
      </c>
      <c r="L49" s="26">
        <v>0.38592922617091119</v>
      </c>
      <c r="M49" s="26">
        <v>75.267535174254618</v>
      </c>
      <c r="N49" s="26">
        <v>0.25810601923429233</v>
      </c>
      <c r="O49" s="26">
        <v>50.637812070973709</v>
      </c>
      <c r="P49" s="26">
        <v>8.4101664733521094E-3</v>
      </c>
      <c r="Q49" s="26">
        <v>52.327348930634535</v>
      </c>
      <c r="R49" s="26">
        <v>5.370152733765432E-2</v>
      </c>
      <c r="S49" s="26">
        <v>3.6203621238812263E-5</v>
      </c>
      <c r="T49" s="26">
        <v>1632097.4670719355</v>
      </c>
    </row>
    <row r="50" spans="2:20">
      <c r="B50" s="26">
        <v>1996</v>
      </c>
      <c r="C50" s="26">
        <v>1317.0695547913613</v>
      </c>
      <c r="D50" s="26">
        <v>78.412639037331331</v>
      </c>
      <c r="E50" s="26">
        <v>7.8552039620742128E-2</v>
      </c>
      <c r="F50" s="26">
        <v>140.11474918741766</v>
      </c>
      <c r="G50" s="26">
        <v>74.691448043950572</v>
      </c>
      <c r="H50" s="26">
        <v>7.9593624930810791E-2</v>
      </c>
      <c r="I50" s="26">
        <v>78.315580518164296</v>
      </c>
      <c r="J50" s="26">
        <v>0.13023101617906885</v>
      </c>
      <c r="K50" s="26">
        <v>150.34507357959365</v>
      </c>
      <c r="L50" s="26">
        <v>0.38898398441384507</v>
      </c>
      <c r="M50" s="26">
        <v>74.833690528100348</v>
      </c>
      <c r="N50" s="26">
        <v>0.26165703813123525</v>
      </c>
      <c r="O50" s="26">
        <v>50.45719916098767</v>
      </c>
      <c r="P50" s="26">
        <v>8.2468736455202953E-3</v>
      </c>
      <c r="Q50" s="26">
        <v>52.633462471770308</v>
      </c>
      <c r="R50" s="26">
        <v>5.3216370227411353E-2</v>
      </c>
      <c r="S50" s="26">
        <v>3.724746619050105E-5</v>
      </c>
      <c r="T50" s="26">
        <v>1640186.2860037629</v>
      </c>
    </row>
    <row r="51" spans="2:20">
      <c r="B51" s="26">
        <v>1997</v>
      </c>
      <c r="C51" s="26">
        <v>1314.8344448207686</v>
      </c>
      <c r="D51" s="26">
        <v>78.625693459692258</v>
      </c>
      <c r="E51" s="26">
        <v>7.6439676316068336E-2</v>
      </c>
      <c r="F51" s="26">
        <v>185.10856239607276</v>
      </c>
      <c r="G51" s="26">
        <v>75.091902032888328</v>
      </c>
      <c r="H51" s="26">
        <v>7.7526613746475681E-2</v>
      </c>
      <c r="I51" s="26">
        <v>78.46279749445479</v>
      </c>
      <c r="J51" s="26">
        <v>0.12849185656537535</v>
      </c>
      <c r="K51" s="26">
        <v>152.43041729678265</v>
      </c>
      <c r="L51" s="26">
        <v>0.39179977088346213</v>
      </c>
      <c r="M51" s="26">
        <v>74.378889423495963</v>
      </c>
      <c r="N51" s="26">
        <v>0.26525963525841212</v>
      </c>
      <c r="O51" s="26">
        <v>50.276586251001646</v>
      </c>
      <c r="P51" s="26">
        <v>8.0835808176884794E-3</v>
      </c>
      <c r="Q51" s="26">
        <v>52.960763841875234</v>
      </c>
      <c r="R51" s="26">
        <v>5.2777607849279234E-2</v>
      </c>
      <c r="S51" s="26">
        <v>3.3332258845096452E-5</v>
      </c>
      <c r="T51" s="26">
        <v>1648275.104935592</v>
      </c>
    </row>
    <row r="52" spans="2:20">
      <c r="B52" s="26">
        <v>1998</v>
      </c>
      <c r="C52" s="26">
        <v>1353.9564572418317</v>
      </c>
      <c r="D52" s="26">
        <v>78.852316742714976</v>
      </c>
      <c r="E52" s="26">
        <v>7.4347441516364784E-2</v>
      </c>
      <c r="F52" s="26">
        <v>177.51152528563139</v>
      </c>
      <c r="G52" s="26">
        <v>75.519890676950183</v>
      </c>
      <c r="H52" s="26">
        <v>7.5482322591680126E-2</v>
      </c>
      <c r="I52" s="26">
        <v>78.632350034865894</v>
      </c>
      <c r="J52" s="26">
        <v>0.12684346970901561</v>
      </c>
      <c r="K52" s="26">
        <v>154.61706991130762</v>
      </c>
      <c r="L52" s="26">
        <v>0.39437658557976196</v>
      </c>
      <c r="M52" s="26">
        <v>73.90313186044142</v>
      </c>
      <c r="N52" s="26">
        <v>0.26891381061582292</v>
      </c>
      <c r="O52" s="26">
        <v>50.095973341015608</v>
      </c>
      <c r="P52" s="26">
        <v>7.9202879898566652E-3</v>
      </c>
      <c r="Q52" s="26">
        <v>53.309253040949315</v>
      </c>
      <c r="R52" s="26">
        <v>5.2385240203257952E-2</v>
      </c>
      <c r="S52" s="26">
        <v>3.4282952227917226E-5</v>
      </c>
      <c r="T52" s="26">
        <v>1656363.9238674194</v>
      </c>
    </row>
    <row r="53" spans="2:20">
      <c r="B53" s="26">
        <v>1999</v>
      </c>
      <c r="C53" s="26">
        <v>1384.6047785149553</v>
      </c>
      <c r="D53" s="26">
        <v>79.0925088863995</v>
      </c>
      <c r="E53" s="26">
        <v>7.2275335221631445E-2</v>
      </c>
      <c r="F53" s="26">
        <v>166.02695593792308</v>
      </c>
      <c r="G53" s="26">
        <v>75.975413976136139</v>
      </c>
      <c r="H53" s="26">
        <v>7.3460751466424071E-2</v>
      </c>
      <c r="I53" s="26">
        <v>78.824238139397607</v>
      </c>
      <c r="J53" s="26">
        <v>0.12528585560998978</v>
      </c>
      <c r="K53" s="26">
        <v>156.90503142316868</v>
      </c>
      <c r="L53" s="26">
        <v>0.39671442850274485</v>
      </c>
      <c r="M53" s="26">
        <v>73.406417838936733</v>
      </c>
      <c r="N53" s="26">
        <v>0.27261956420346778</v>
      </c>
      <c r="O53" s="26">
        <v>49.915360431029576</v>
      </c>
      <c r="P53" s="26">
        <v>7.7569951620248519E-3</v>
      </c>
      <c r="Q53" s="26">
        <v>53.678930068992564</v>
      </c>
      <c r="R53" s="26">
        <v>5.2039267289347525E-2</v>
      </c>
      <c r="S53" s="26">
        <v>3.4377439847372439E-5</v>
      </c>
      <c r="T53" s="26">
        <v>1664452.7427992467</v>
      </c>
    </row>
    <row r="54" spans="2:20">
      <c r="B54" s="26">
        <v>2000</v>
      </c>
      <c r="C54" s="26">
        <v>1133.9140979871981</v>
      </c>
      <c r="D54" s="26">
        <v>79.346269890745816</v>
      </c>
      <c r="E54" s="26">
        <v>7.0223357431868319E-2</v>
      </c>
      <c r="F54" s="26">
        <v>182.58595941603645</v>
      </c>
      <c r="G54" s="26">
        <v>76.458471930446166</v>
      </c>
      <c r="H54" s="26">
        <v>7.1461900370707571E-2</v>
      </c>
      <c r="I54" s="26">
        <v>79.038461808049931</v>
      </c>
      <c r="J54" s="26">
        <v>0.12381901426829776</v>
      </c>
      <c r="K54" s="26">
        <v>159.2943018323657</v>
      </c>
      <c r="L54" s="26">
        <v>0.39881329965241075</v>
      </c>
      <c r="M54" s="26">
        <v>72.888747358981917</v>
      </c>
      <c r="N54" s="26">
        <v>0.27637689602134663</v>
      </c>
      <c r="O54" s="26">
        <v>49.734747521043545</v>
      </c>
      <c r="P54" s="26">
        <v>7.5937023341930369E-3</v>
      </c>
      <c r="Q54" s="26">
        <v>54.069794926004974</v>
      </c>
      <c r="R54" s="26">
        <v>5.1739689107547934E-2</v>
      </c>
      <c r="S54" s="26">
        <v>3.7362966280946593E-5</v>
      </c>
      <c r="T54" s="26">
        <v>1672541.5617310759</v>
      </c>
    </row>
    <row r="55" spans="2:20">
      <c r="B55" s="26">
        <v>2001</v>
      </c>
      <c r="C55" s="26">
        <v>1169.3904673624766</v>
      </c>
      <c r="D55" s="26">
        <v>79.613599755753938</v>
      </c>
      <c r="E55" s="26">
        <v>6.8191508147075405E-2</v>
      </c>
      <c r="F55" s="26">
        <v>217.45741218493527</v>
      </c>
      <c r="G55" s="26">
        <v>76.969064539880279</v>
      </c>
      <c r="H55" s="26">
        <v>6.9485769304530598E-2</v>
      </c>
      <c r="I55" s="26">
        <v>79.27502104082285</v>
      </c>
      <c r="J55" s="26">
        <v>0.12244294568393954</v>
      </c>
      <c r="K55" s="26">
        <v>161.78488113889875</v>
      </c>
      <c r="L55" s="26">
        <v>0.40067319902875942</v>
      </c>
      <c r="M55" s="26">
        <v>72.350120420576957</v>
      </c>
      <c r="N55" s="26">
        <v>0.28018580606945942</v>
      </c>
      <c r="O55" s="26">
        <v>49.554134611057506</v>
      </c>
      <c r="P55" s="26">
        <v>7.4304095063612218E-3</v>
      </c>
      <c r="Q55" s="26">
        <v>54.481847611986552</v>
      </c>
      <c r="R55" s="26">
        <v>5.1486505657859179E-2</v>
      </c>
      <c r="S55" s="26">
        <v>3.7349623293683482E-5</v>
      </c>
      <c r="T55" s="26">
        <v>1680630.3806629032</v>
      </c>
    </row>
    <row r="56" spans="2:20">
      <c r="B56" s="26">
        <v>2002</v>
      </c>
      <c r="C56" s="26">
        <v>1143.7000172731857</v>
      </c>
      <c r="D56" s="26">
        <v>79.894498481423867</v>
      </c>
      <c r="E56" s="26">
        <v>6.6179787367252704E-2</v>
      </c>
      <c r="F56" s="26">
        <v>198.95111023452893</v>
      </c>
      <c r="G56" s="26">
        <v>77.507191804438492</v>
      </c>
      <c r="H56" s="26">
        <v>6.7532358267893139E-2</v>
      </c>
      <c r="I56" s="26">
        <v>79.533915837716393</v>
      </c>
      <c r="J56" s="26">
        <v>0.12115764985691521</v>
      </c>
      <c r="K56" s="26">
        <v>164.37676934276783</v>
      </c>
      <c r="L56" s="26">
        <v>0.40229412663179109</v>
      </c>
      <c r="M56" s="26">
        <v>71.790537023721853</v>
      </c>
      <c r="N56" s="26">
        <v>0.28404629434780621</v>
      </c>
      <c r="O56" s="26">
        <v>49.373521701071489</v>
      </c>
      <c r="P56" s="26">
        <v>7.267116678529406E-3</v>
      </c>
      <c r="Q56" s="26">
        <v>54.915088126937285</v>
      </c>
      <c r="R56" s="26">
        <v>5.1279716940281314E-2</v>
      </c>
      <c r="S56" s="26">
        <v>4.1223604734561297E-5</v>
      </c>
      <c r="T56" s="26">
        <v>1688719.1995947324</v>
      </c>
    </row>
    <row r="57" spans="2:20">
      <c r="B57" s="26">
        <v>2003</v>
      </c>
      <c r="C57" s="26">
        <v>1104.6126314879666</v>
      </c>
      <c r="D57" s="26">
        <v>80.188966067755601</v>
      </c>
      <c r="E57" s="26">
        <v>6.4188195092400216E-2</v>
      </c>
      <c r="F57" s="26">
        <v>206.8721909296942</v>
      </c>
      <c r="G57" s="26">
        <v>78.072853724120762</v>
      </c>
      <c r="H57" s="26">
        <v>6.5601667260795221E-2</v>
      </c>
      <c r="I57" s="26">
        <v>79.815146198730545</v>
      </c>
      <c r="J57" s="26">
        <v>0.11996312678722469</v>
      </c>
      <c r="K57" s="26">
        <v>167.06996644397287</v>
      </c>
      <c r="L57" s="26">
        <v>0.40367608246150583</v>
      </c>
      <c r="M57" s="26">
        <v>71.209997168416606</v>
      </c>
      <c r="N57" s="26">
        <v>0.28795836085638699</v>
      </c>
      <c r="O57" s="26">
        <v>49.192908791085443</v>
      </c>
      <c r="P57" s="26">
        <v>7.1038238506975927E-3</v>
      </c>
      <c r="Q57" s="26">
        <v>55.369516470857185</v>
      </c>
      <c r="R57" s="26">
        <v>5.111932295481425E-2</v>
      </c>
      <c r="S57" s="26">
        <v>4.1336394244348144E-5</v>
      </c>
      <c r="T57" s="26">
        <v>1696808.0185265597</v>
      </c>
    </row>
    <row r="58" spans="2:20">
      <c r="B58" s="26">
        <v>2004</v>
      </c>
      <c r="C58" s="26">
        <v>1053.6119453351598</v>
      </c>
      <c r="D58" s="26">
        <v>80.497002514749113</v>
      </c>
      <c r="E58" s="26">
        <v>6.221673132251794E-2</v>
      </c>
      <c r="F58" s="26">
        <v>221.888999423645</v>
      </c>
      <c r="G58" s="26">
        <v>78.666050298927161</v>
      </c>
      <c r="H58" s="26">
        <v>6.3693696283236817E-2</v>
      </c>
      <c r="I58" s="26">
        <v>80.118712123865294</v>
      </c>
      <c r="J58" s="26">
        <v>0.11885937647486801</v>
      </c>
      <c r="K58" s="26">
        <v>169.86447244251397</v>
      </c>
      <c r="L58" s="26">
        <v>0.40481906651790345</v>
      </c>
      <c r="M58" s="26">
        <v>70.608500854661244</v>
      </c>
      <c r="N58" s="26">
        <v>0.29192200559520176</v>
      </c>
      <c r="O58" s="26">
        <v>49.012295881099412</v>
      </c>
      <c r="P58" s="26">
        <v>6.9405310228657768E-3</v>
      </c>
      <c r="Q58" s="26">
        <v>55.84513264374624</v>
      </c>
      <c r="R58" s="26">
        <v>5.100532370145805E-2</v>
      </c>
      <c r="S58" s="26">
        <v>4.1131610610008224E-5</v>
      </c>
      <c r="T58" s="26">
        <v>1704896.837458387</v>
      </c>
    </row>
    <row r="59" spans="2:20">
      <c r="B59" s="26">
        <v>2005</v>
      </c>
      <c r="C59" s="26">
        <v>985.76011902190953</v>
      </c>
      <c r="D59" s="26">
        <v>80.818607822404445</v>
      </c>
      <c r="E59" s="26">
        <v>6.0265396057605891E-2</v>
      </c>
      <c r="F59" s="26">
        <v>177.09014112330811</v>
      </c>
      <c r="G59" s="26">
        <v>79.286781528857603</v>
      </c>
      <c r="H59" s="26">
        <v>6.1808445335217975E-2</v>
      </c>
      <c r="I59" s="26">
        <v>80.444613613120666</v>
      </c>
      <c r="J59" s="26">
        <v>0.11784639891984519</v>
      </c>
      <c r="K59" s="26">
        <v>172.76028733839107</v>
      </c>
      <c r="L59" s="26">
        <v>0.40572307880098402</v>
      </c>
      <c r="M59" s="26">
        <v>69.98604808245571</v>
      </c>
      <c r="N59" s="26">
        <v>0.29593722856425053</v>
      </c>
      <c r="O59" s="26">
        <v>48.831682971113381</v>
      </c>
      <c r="P59" s="26">
        <v>6.7772381950339626E-3</v>
      </c>
      <c r="Q59" s="26">
        <v>56.341936645604463</v>
      </c>
      <c r="R59" s="26">
        <v>5.0937719180212671E-2</v>
      </c>
      <c r="S59" s="26">
        <v>4.3579610533643536E-5</v>
      </c>
      <c r="T59" s="26">
        <v>1712985.6563902162</v>
      </c>
    </row>
    <row r="60" spans="2:20">
      <c r="B60" s="26">
        <v>2006</v>
      </c>
      <c r="C60" s="26">
        <v>991.21670476847146</v>
      </c>
      <c r="D60" s="26">
        <v>81.153781990721569</v>
      </c>
      <c r="E60" s="26">
        <v>5.8334189297664041E-2</v>
      </c>
      <c r="F60" s="26">
        <v>183.52636039664588</v>
      </c>
      <c r="G60" s="26">
        <v>79.935047413912159</v>
      </c>
      <c r="H60" s="26">
        <v>5.9945914416738653E-2</v>
      </c>
      <c r="I60" s="26">
        <v>80.792850666496633</v>
      </c>
      <c r="J60" s="26">
        <v>0.11692419412215621</v>
      </c>
      <c r="K60" s="26">
        <v>175.75741113160416</v>
      </c>
      <c r="L60" s="26">
        <v>0.4063881193107477</v>
      </c>
      <c r="M60" s="26">
        <v>69.342638851800046</v>
      </c>
      <c r="N60" s="26">
        <v>0.30000402976353324</v>
      </c>
      <c r="O60" s="26">
        <v>48.651070061127349</v>
      </c>
      <c r="P60" s="26">
        <v>6.6139453672021484E-3</v>
      </c>
      <c r="Q60" s="26">
        <v>56.85992847643184</v>
      </c>
      <c r="R60" s="26">
        <v>5.0916509391078155E-2</v>
      </c>
      <c r="S60" s="26">
        <v>4.4639672209177045E-5</v>
      </c>
      <c r="T60" s="26">
        <v>1721074.4753220435</v>
      </c>
    </row>
    <row r="61" spans="2:20">
      <c r="B61" s="26">
        <v>2007</v>
      </c>
      <c r="C61" s="26">
        <v>993.05444937547793</v>
      </c>
      <c r="D61" s="26">
        <v>81.502525019700499</v>
      </c>
      <c r="E61" s="26">
        <v>5.6423111042692382E-2</v>
      </c>
      <c r="F61" s="26">
        <v>149.55656186774169</v>
      </c>
      <c r="G61" s="26">
        <v>80.610847954090787</v>
      </c>
      <c r="H61" s="26">
        <v>5.8106103527798839E-2</v>
      </c>
      <c r="I61" s="26">
        <v>81.163423283993211</v>
      </c>
      <c r="J61" s="26">
        <v>0.11609276208180105</v>
      </c>
      <c r="K61" s="26">
        <v>178.85584382215328</v>
      </c>
      <c r="L61" s="26">
        <v>0.40681418804719416</v>
      </c>
      <c r="M61" s="26">
        <v>68.678273162694239</v>
      </c>
      <c r="N61" s="26">
        <v>0.30412240919304995</v>
      </c>
      <c r="O61" s="26">
        <v>48.470457151141318</v>
      </c>
      <c r="P61" s="26">
        <v>6.4506525393703325E-3</v>
      </c>
      <c r="Q61" s="26">
        <v>57.399108136228385</v>
      </c>
      <c r="R61" s="26">
        <v>5.0941694334054474E-2</v>
      </c>
      <c r="S61" s="26">
        <v>4.5164932147499525E-5</v>
      </c>
      <c r="T61" s="26">
        <v>1729163.2942538727</v>
      </c>
    </row>
    <row r="62" spans="2:20">
      <c r="B62" s="26">
        <v>2008</v>
      </c>
      <c r="C62" s="26">
        <v>1013.3759757383215</v>
      </c>
      <c r="D62" s="26">
        <v>81.864836909341236</v>
      </c>
      <c r="E62" s="26">
        <v>5.4532161292690964E-2</v>
      </c>
      <c r="F62" s="26">
        <v>139.96285756512481</v>
      </c>
      <c r="G62" s="26">
        <v>81.314183149393514</v>
      </c>
      <c r="H62" s="26">
        <v>5.6289012668398572E-2</v>
      </c>
      <c r="I62" s="26">
        <v>81.556331465610413</v>
      </c>
      <c r="J62" s="26">
        <v>0.11535210279877968</v>
      </c>
      <c r="K62" s="26">
        <v>182.05558541003845</v>
      </c>
      <c r="L62" s="26">
        <v>0.40700128501032373</v>
      </c>
      <c r="M62" s="26">
        <v>67.992951015138303</v>
      </c>
      <c r="N62" s="26">
        <v>0.30829236685280065</v>
      </c>
      <c r="O62" s="26">
        <v>48.289844241155279</v>
      </c>
      <c r="P62" s="26">
        <v>6.2873597115385193E-3</v>
      </c>
      <c r="Q62" s="26">
        <v>57.959475624994091</v>
      </c>
      <c r="R62" s="26">
        <v>5.1013274009141643E-2</v>
      </c>
      <c r="S62" s="26">
        <v>4.0345337985456789E-5</v>
      </c>
      <c r="T62" s="26">
        <v>1737252.1131857</v>
      </c>
    </row>
    <row r="63" spans="2:20">
      <c r="B63" s="26">
        <v>2009</v>
      </c>
      <c r="C63" s="26">
        <v>949.14179386821036</v>
      </c>
      <c r="D63" s="26">
        <v>82.240717659643764</v>
      </c>
      <c r="E63" s="26">
        <v>5.2661340047659759E-2</v>
      </c>
      <c r="F63" s="26">
        <v>135.7075714448232</v>
      </c>
      <c r="G63" s="26">
        <v>82.045052999820314</v>
      </c>
      <c r="H63" s="26">
        <v>5.4494641838537812E-2</v>
      </c>
      <c r="I63" s="26">
        <v>81.97157521134821</v>
      </c>
      <c r="J63" s="26">
        <v>0.11470221627309224</v>
      </c>
      <c r="K63" s="26">
        <v>185.35663589525959</v>
      </c>
      <c r="L63" s="26">
        <v>0.40694941020013609</v>
      </c>
      <c r="M63" s="26">
        <v>67.286672409132223</v>
      </c>
      <c r="N63" s="26">
        <v>0.31251390274278534</v>
      </c>
      <c r="O63" s="26">
        <v>48.109231331169248</v>
      </c>
      <c r="P63" s="26">
        <v>6.1240668837067042E-3</v>
      </c>
      <c r="Q63" s="26">
        <v>58.541030942728959</v>
      </c>
      <c r="R63" s="26">
        <v>5.1131248416339675E-2</v>
      </c>
      <c r="S63" s="26">
        <v>3.4493534958178263E-5</v>
      </c>
      <c r="T63" s="26">
        <v>1745340.9321175274</v>
      </c>
    </row>
    <row r="64" spans="2:20">
      <c r="B64" s="26">
        <v>2010</v>
      </c>
      <c r="C64" s="26">
        <v>1097.460071711922</v>
      </c>
      <c r="D64" s="26">
        <v>82.630167270608098</v>
      </c>
      <c r="E64" s="26">
        <v>5.0810647307598766E-2</v>
      </c>
      <c r="F64" s="26">
        <v>112.97553841747003</v>
      </c>
      <c r="G64" s="26">
        <v>82.803457505371199</v>
      </c>
      <c r="H64" s="26">
        <v>5.2722991038216607E-2</v>
      </c>
      <c r="I64" s="26">
        <v>82.409154521206645</v>
      </c>
      <c r="J64" s="26">
        <v>0.11414310250473861</v>
      </c>
      <c r="K64" s="26">
        <v>188.75899527781672</v>
      </c>
      <c r="L64" s="26">
        <v>0.40665856361663144</v>
      </c>
      <c r="M64" s="26">
        <v>66.559437344676013</v>
      </c>
      <c r="N64" s="26">
        <v>0.31678701686300403</v>
      </c>
      <c r="O64" s="26">
        <v>47.928618421183216</v>
      </c>
      <c r="P64" s="26">
        <v>5.9607740558748901E-3</v>
      </c>
      <c r="Q64" s="26">
        <v>59.143774089432981</v>
      </c>
      <c r="R64" s="26">
        <v>5.1295617555648529E-2</v>
      </c>
      <c r="S64" s="26">
        <v>3.3923174172970575E-5</v>
      </c>
      <c r="T64" s="26">
        <v>1753429.7510493565</v>
      </c>
    </row>
    <row r="65" spans="1:20">
      <c r="B65" s="26">
        <v>2011</v>
      </c>
      <c r="C65" s="26">
        <v>873.25839871599771</v>
      </c>
      <c r="D65" s="26">
        <v>83.033185742234224</v>
      </c>
      <c r="E65" s="26">
        <v>4.8980083072507993E-2</v>
      </c>
      <c r="F65" s="26">
        <v>97.323502557214965</v>
      </c>
      <c r="G65" s="26">
        <v>83.589396666046184</v>
      </c>
      <c r="H65" s="26">
        <v>5.0974060267434909E-2</v>
      </c>
      <c r="I65" s="26">
        <v>82.869069395185647</v>
      </c>
      <c r="J65" s="26">
        <v>0.11367476149371875</v>
      </c>
      <c r="K65" s="26">
        <v>192.26266355770994</v>
      </c>
      <c r="L65" s="26">
        <v>0.40612874525980991</v>
      </c>
      <c r="M65" s="26">
        <v>65.811245821769631</v>
      </c>
      <c r="N65" s="26">
        <v>0.32111170921345672</v>
      </c>
      <c r="O65" s="26">
        <v>47.748005511197185</v>
      </c>
      <c r="P65" s="26">
        <v>5.7974812280430742E-3</v>
      </c>
      <c r="Q65" s="26">
        <v>59.767705065106178</v>
      </c>
      <c r="R65" s="26">
        <v>5.1506381427068232E-2</v>
      </c>
      <c r="S65" s="26">
        <v>3.3539986890462281E-5</v>
      </c>
      <c r="T65" s="26">
        <v>1761518.5699811839</v>
      </c>
    </row>
    <row r="66" spans="1:20">
      <c r="B66" s="26">
        <v>2012</v>
      </c>
      <c r="C66" s="26">
        <v>1040.8700783327581</v>
      </c>
      <c r="D66" s="26">
        <v>83.44977307452217</v>
      </c>
      <c r="E66" s="26">
        <v>4.7169647342387426E-2</v>
      </c>
      <c r="F66" s="26">
        <v>95.922338974530135</v>
      </c>
      <c r="G66" s="26">
        <v>84.402870481845255</v>
      </c>
      <c r="H66" s="26">
        <v>4.9247849526192766E-2</v>
      </c>
      <c r="I66" s="26">
        <v>83.351319833285274</v>
      </c>
      <c r="J66" s="26">
        <v>0.11329719324003279</v>
      </c>
      <c r="K66" s="26">
        <v>195.8676407349391</v>
      </c>
      <c r="L66" s="26">
        <v>0.40535995512967116</v>
      </c>
      <c r="M66" s="26">
        <v>65.042097840413135</v>
      </c>
      <c r="N66" s="26">
        <v>0.32548797979414335</v>
      </c>
      <c r="O66" s="26">
        <v>47.567392601211154</v>
      </c>
      <c r="P66" s="26">
        <v>5.63418840021126E-3</v>
      </c>
      <c r="Q66" s="26">
        <v>60.412823869748529</v>
      </c>
      <c r="R66" s="26">
        <v>5.176354003059877E-2</v>
      </c>
      <c r="S66" s="26">
        <v>3.263721418969241E-5</v>
      </c>
      <c r="T66" s="26">
        <v>1769607.3889130112</v>
      </c>
    </row>
    <row r="67" spans="1:20">
      <c r="B67" s="26">
        <v>2013</v>
      </c>
      <c r="C67" s="26">
        <v>1199.8123229632165</v>
      </c>
      <c r="D67" s="26">
        <v>83.879929267471894</v>
      </c>
      <c r="E67" s="26">
        <v>4.5379340117237078E-2</v>
      </c>
      <c r="F67" s="26">
        <v>93.429426649619387</v>
      </c>
      <c r="G67" s="26">
        <v>85.243878952768398</v>
      </c>
      <c r="H67" s="26">
        <v>4.7544358814490151E-2</v>
      </c>
      <c r="I67" s="26">
        <v>83.85590583550551</v>
      </c>
      <c r="J67" s="26">
        <v>0.11301039774368069</v>
      </c>
      <c r="K67" s="26">
        <v>199.57392680950426</v>
      </c>
      <c r="L67" s="26">
        <v>0.40435219322621535</v>
      </c>
      <c r="M67" s="26">
        <v>64.25199340060648</v>
      </c>
      <c r="N67" s="26">
        <v>0.32991582860506397</v>
      </c>
      <c r="O67" s="26">
        <v>47.386779691225115</v>
      </c>
      <c r="P67" s="26">
        <v>5.4708955723794458E-3</v>
      </c>
      <c r="Q67" s="26">
        <v>61.079130503360048</v>
      </c>
      <c r="R67" s="26">
        <v>5.2067093366240158E-2</v>
      </c>
      <c r="S67" s="26">
        <v>3.257287070581873E-5</v>
      </c>
      <c r="T67" s="26">
        <v>1777696.2078448404</v>
      </c>
    </row>
    <row r="68" spans="1:20">
      <c r="B68" s="26">
        <v>2014</v>
      </c>
      <c r="C68" s="26">
        <v>1321.7376581060607</v>
      </c>
      <c r="D68" s="26">
        <v>84.323654321083424</v>
      </c>
      <c r="E68" s="26">
        <v>4.3609161397056936E-2</v>
      </c>
      <c r="F68" s="26">
        <v>92.549965531567622</v>
      </c>
      <c r="G68" s="26">
        <v>86.112422078815655</v>
      </c>
      <c r="H68" s="26">
        <v>4.5863588132327042E-2</v>
      </c>
      <c r="I68" s="26">
        <v>84.382827401846356</v>
      </c>
      <c r="J68" s="26">
        <v>0.11281437500466235</v>
      </c>
      <c r="K68" s="26">
        <v>203.3815217814055</v>
      </c>
      <c r="L68" s="26">
        <v>0.40310545954944266</v>
      </c>
      <c r="M68" s="26">
        <v>63.440932502349689</v>
      </c>
      <c r="N68" s="26">
        <v>0.33439525564621864</v>
      </c>
      <c r="O68" s="26">
        <v>47.206166781239084</v>
      </c>
      <c r="P68" s="26">
        <v>5.30760274454763E-3</v>
      </c>
      <c r="Q68" s="26">
        <v>61.766624965940707</v>
      </c>
      <c r="R68" s="26">
        <v>5.2417041433992395E-2</v>
      </c>
      <c r="S68" s="26">
        <v>3.3399013486658821E-5</v>
      </c>
      <c r="T68" s="26">
        <v>1785785.0267766677</v>
      </c>
    </row>
    <row r="74" spans="1:20" ht="43.5" customHeight="1">
      <c r="A74" s="25" t="s">
        <v>180</v>
      </c>
      <c r="B74" s="25"/>
      <c r="C74" s="25"/>
      <c r="D74" s="79" t="s">
        <v>5</v>
      </c>
      <c r="E74" s="79"/>
      <c r="F74" s="27"/>
      <c r="G74" s="79" t="s">
        <v>6</v>
      </c>
      <c r="H74" s="79"/>
      <c r="I74" s="79" t="s">
        <v>7</v>
      </c>
      <c r="J74" s="79"/>
      <c r="K74" s="79" t="s">
        <v>8</v>
      </c>
      <c r="L74" s="79"/>
      <c r="M74" s="79" t="s">
        <v>9</v>
      </c>
      <c r="N74" s="79"/>
      <c r="O74" s="79" t="s">
        <v>10</v>
      </c>
      <c r="P74" s="79"/>
      <c r="Q74" s="79" t="s">
        <v>11</v>
      </c>
      <c r="R74" s="79"/>
      <c r="S74" s="25"/>
      <c r="T74" s="25"/>
    </row>
    <row r="75" spans="1:20" ht="62.4">
      <c r="A75" s="25"/>
      <c r="B75" s="28" t="s">
        <v>181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20">
      <c r="A76" s="25"/>
      <c r="B76" s="25" t="s">
        <v>0</v>
      </c>
      <c r="C76" s="25" t="s">
        <v>178</v>
      </c>
      <c r="D76" s="25" t="s">
        <v>1</v>
      </c>
      <c r="E76" s="25" t="s">
        <v>2</v>
      </c>
      <c r="F76" s="25" t="s">
        <v>179</v>
      </c>
      <c r="G76" s="25" t="s">
        <v>1</v>
      </c>
      <c r="H76" s="25" t="s">
        <v>2</v>
      </c>
      <c r="I76" s="25" t="s">
        <v>1</v>
      </c>
      <c r="J76" s="25" t="s">
        <v>2</v>
      </c>
      <c r="K76" s="25" t="s">
        <v>1</v>
      </c>
      <c r="L76" s="25" t="s">
        <v>2</v>
      </c>
      <c r="M76" s="25" t="s">
        <v>1</v>
      </c>
      <c r="N76" s="25" t="s">
        <v>2</v>
      </c>
      <c r="O76" s="25" t="s">
        <v>1</v>
      </c>
      <c r="P76" s="25" t="s">
        <v>2</v>
      </c>
      <c r="Q76" s="25" t="s">
        <v>1</v>
      </c>
      <c r="R76" s="25" t="s">
        <v>2</v>
      </c>
      <c r="S76" s="25" t="s">
        <v>3</v>
      </c>
      <c r="T76" s="25" t="s">
        <v>4</v>
      </c>
    </row>
    <row r="77" spans="1:20">
      <c r="A77" s="25"/>
      <c r="B77" s="25">
        <v>1950</v>
      </c>
    </row>
    <row r="78" spans="1:20">
      <c r="A78" s="25"/>
      <c r="B78" s="25">
        <v>1951</v>
      </c>
      <c r="C78" s="26">
        <f t="shared" ref="C78:T78" si="0">LN(C5/C4)</f>
        <v>9.5469906934168347E-2</v>
      </c>
      <c r="D78" s="26">
        <f t="shared" si="0"/>
        <v>-4.9487378315455667E-3</v>
      </c>
      <c r="E78" s="26">
        <f t="shared" si="0"/>
        <v>-1.5504833687947119E-2</v>
      </c>
      <c r="F78" s="26">
        <f t="shared" si="0"/>
        <v>-5.1187187692846484E-2</v>
      </c>
      <c r="G78" s="26">
        <f t="shared" si="0"/>
        <v>-1.0118255597090111E-2</v>
      </c>
      <c r="H78" s="26">
        <f t="shared" si="0"/>
        <v>-1.5743576142750924E-2</v>
      </c>
      <c r="I78" s="26">
        <f t="shared" si="0"/>
        <v>-9.2413810952944701E-3</v>
      </c>
      <c r="J78" s="26">
        <f t="shared" si="0"/>
        <v>-1.9367663538662989E-2</v>
      </c>
      <c r="K78" s="26">
        <f t="shared" si="0"/>
        <v>-1.5831360743767259E-2</v>
      </c>
      <c r="L78" s="26">
        <f t="shared" si="0"/>
        <v>2.5822798879556603</v>
      </c>
      <c r="M78" s="26">
        <f t="shared" si="0"/>
        <v>6.9415389086845249E-3</v>
      </c>
      <c r="N78" s="26">
        <f t="shared" si="0"/>
        <v>8.0757417964937416E-3</v>
      </c>
      <c r="O78" s="26">
        <f t="shared" si="0"/>
        <v>-3.0781897935094286E-3</v>
      </c>
      <c r="P78" s="26">
        <f t="shared" si="0"/>
        <v>-1.0416371575643475E-2</v>
      </c>
      <c r="Q78" s="26">
        <f t="shared" si="0"/>
        <v>-1.0760751646271258E-2</v>
      </c>
      <c r="R78" s="26">
        <f t="shared" si="0"/>
        <v>-2.1044457486133348E-2</v>
      </c>
      <c r="S78" s="26">
        <f t="shared" si="0"/>
        <v>1.2635633817691984E-2</v>
      </c>
      <c r="T78" s="26">
        <f t="shared" si="0"/>
        <v>6.3584308610231746E-3</v>
      </c>
    </row>
    <row r="79" spans="1:20">
      <c r="A79" s="25"/>
      <c r="B79" s="25">
        <v>1952</v>
      </c>
      <c r="C79" s="26">
        <f t="shared" ref="C79:T79" si="1">LN(C6/C5)</f>
        <v>-0.1648468093117843</v>
      </c>
      <c r="D79" s="26">
        <f t="shared" si="1"/>
        <v>-4.8088081077506655E-3</v>
      </c>
      <c r="E79" s="26">
        <f t="shared" si="1"/>
        <v>-1.5643867303825505E-2</v>
      </c>
      <c r="F79" s="26">
        <f t="shared" si="1"/>
        <v>0.18422391862613513</v>
      </c>
      <c r="G79" s="26">
        <f t="shared" si="1"/>
        <v>-9.8951209970071959E-3</v>
      </c>
      <c r="H79" s="26">
        <f t="shared" si="1"/>
        <v>-1.5877700349098318E-2</v>
      </c>
      <c r="I79" s="26">
        <f t="shared" si="1"/>
        <v>-9.0898149565406539E-3</v>
      </c>
      <c r="J79" s="26">
        <f t="shared" si="1"/>
        <v>-1.9444119261082866E-2</v>
      </c>
      <c r="K79" s="26">
        <f t="shared" si="1"/>
        <v>-1.5448205516206917E-2</v>
      </c>
      <c r="L79" s="26">
        <f t="shared" si="1"/>
        <v>0.6462656006745735</v>
      </c>
      <c r="M79" s="26">
        <f t="shared" si="1"/>
        <v>6.6109052498100913E-3</v>
      </c>
      <c r="N79" s="26">
        <f t="shared" si="1"/>
        <v>8.3455801213881652E-3</v>
      </c>
      <c r="O79" s="26">
        <f t="shared" si="1"/>
        <v>-3.0876943101484059E-3</v>
      </c>
      <c r="P79" s="26">
        <f t="shared" si="1"/>
        <v>-1.0526015465746176E-2</v>
      </c>
      <c r="Q79" s="26">
        <f t="shared" si="1"/>
        <v>-1.0519888880072626E-2</v>
      </c>
      <c r="R79" s="26">
        <f t="shared" si="1"/>
        <v>-2.1105114599397262E-2</v>
      </c>
      <c r="S79" s="26">
        <f t="shared" si="1"/>
        <v>-1.2497175128661796E-2</v>
      </c>
      <c r="T79" s="26">
        <f t="shared" si="1"/>
        <v>6.3182565292212419E-3</v>
      </c>
    </row>
    <row r="80" spans="1:20">
      <c r="A80" s="25"/>
      <c r="B80" s="25">
        <v>1953</v>
      </c>
      <c r="C80" s="26">
        <f t="shared" ref="C80:T80" si="2">LN(C7/C6)</f>
        <v>-0.20790304452543998</v>
      </c>
      <c r="D80" s="26">
        <f t="shared" si="2"/>
        <v>-4.6667332198482127E-3</v>
      </c>
      <c r="E80" s="26">
        <f t="shared" si="2"/>
        <v>-1.5785661898326166E-2</v>
      </c>
      <c r="F80" s="26">
        <f t="shared" si="2"/>
        <v>-8.0621060877601611E-2</v>
      </c>
      <c r="G80" s="26">
        <f t="shared" si="2"/>
        <v>-9.664280903928622E-3</v>
      </c>
      <c r="H80" s="26">
        <f t="shared" si="2"/>
        <v>-1.601426840613903E-2</v>
      </c>
      <c r="I80" s="26">
        <f t="shared" si="2"/>
        <v>-8.9332979068921462E-3</v>
      </c>
      <c r="J80" s="26">
        <f t="shared" si="2"/>
        <v>-1.9517597834130644E-2</v>
      </c>
      <c r="K80" s="26">
        <f t="shared" si="2"/>
        <v>-1.504310716106822E-2</v>
      </c>
      <c r="L80" s="26">
        <f t="shared" si="2"/>
        <v>0.38364083569933044</v>
      </c>
      <c r="M80" s="26">
        <f t="shared" si="2"/>
        <v>6.2864792424054553E-3</v>
      </c>
      <c r="N80" s="26">
        <f t="shared" si="2"/>
        <v>8.6081734412208257E-3</v>
      </c>
      <c r="O80" s="26">
        <f t="shared" si="2"/>
        <v>-3.0972577027558231E-3</v>
      </c>
      <c r="P80" s="26">
        <f t="shared" si="2"/>
        <v>-1.063799218084934E-2</v>
      </c>
      <c r="Q80" s="26">
        <f t="shared" si="2"/>
        <v>-1.0270121847764168E-2</v>
      </c>
      <c r="R80" s="26">
        <f t="shared" si="2"/>
        <v>-2.1160032304695417E-2</v>
      </c>
      <c r="S80" s="26">
        <f t="shared" si="2"/>
        <v>2.9295296310187319E-2</v>
      </c>
      <c r="T80" s="26">
        <f t="shared" si="2"/>
        <v>6.2785866768168518E-3</v>
      </c>
    </row>
    <row r="81" spans="1:20">
      <c r="A81" s="25"/>
      <c r="B81" s="25">
        <v>1954</v>
      </c>
      <c r="C81" s="26">
        <f t="shared" ref="C81:T81" si="3">LN(C8/C7)</f>
        <v>-3.2817089147012174E-2</v>
      </c>
      <c r="D81" s="26">
        <f t="shared" si="3"/>
        <v>-4.5225530770474321E-3</v>
      </c>
      <c r="E81" s="26">
        <f t="shared" si="3"/>
        <v>-1.5930304956072588E-2</v>
      </c>
      <c r="F81" s="26">
        <f t="shared" si="3"/>
        <v>-0.27076464774975639</v>
      </c>
      <c r="G81" s="26">
        <f t="shared" si="3"/>
        <v>-9.4257353417933967E-3</v>
      </c>
      <c r="H81" s="26">
        <f t="shared" si="3"/>
        <v>-1.6153350672640055E-2</v>
      </c>
      <c r="I81" s="26">
        <f t="shared" si="3"/>
        <v>-8.7718074259271472E-3</v>
      </c>
      <c r="J81" s="26">
        <f t="shared" si="3"/>
        <v>-1.9587850622082154E-2</v>
      </c>
      <c r="K81" s="26">
        <f t="shared" si="3"/>
        <v>-1.4615831669358028E-2</v>
      </c>
      <c r="L81" s="26">
        <f t="shared" si="3"/>
        <v>0.27224759944904375</v>
      </c>
      <c r="M81" s="26">
        <f t="shared" si="3"/>
        <v>5.9678691689194034E-3</v>
      </c>
      <c r="N81" s="26">
        <f t="shared" si="3"/>
        <v>8.8634435518691462E-3</v>
      </c>
      <c r="O81" s="26">
        <f t="shared" si="3"/>
        <v>-3.1068805200947934E-3</v>
      </c>
      <c r="P81" s="26">
        <f t="shared" si="3"/>
        <v>-1.0752376973324001E-2</v>
      </c>
      <c r="Q81" s="26">
        <f t="shared" si="3"/>
        <v>-1.0011440839517476E-2</v>
      </c>
      <c r="R81" s="26">
        <f t="shared" si="3"/>
        <v>-2.1208768375689573E-2</v>
      </c>
      <c r="S81" s="26">
        <f t="shared" si="3"/>
        <v>2.5059916089105079E-2</v>
      </c>
      <c r="T81" s="26">
        <f t="shared" si="3"/>
        <v>6.2394118607469965E-3</v>
      </c>
    </row>
    <row r="82" spans="1:20">
      <c r="A82" s="25"/>
      <c r="B82" s="25">
        <v>1955</v>
      </c>
      <c r="C82" s="26">
        <f t="shared" ref="C82:T82" si="4">LN(C9/C8)</f>
        <v>0.12853384246379812</v>
      </c>
      <c r="D82" s="26">
        <f t="shared" si="4"/>
        <v>-4.3763104422039796E-3</v>
      </c>
      <c r="E82" s="26">
        <f t="shared" si="4"/>
        <v>-1.6077887794641452E-2</v>
      </c>
      <c r="F82" s="26">
        <f t="shared" si="4"/>
        <v>7.4232451541097172E-2</v>
      </c>
      <c r="G82" s="26">
        <f t="shared" si="4"/>
        <v>-9.1794997917156208E-3</v>
      </c>
      <c r="H82" s="26">
        <f t="shared" si="4"/>
        <v>-1.6295020313833765E-2</v>
      </c>
      <c r="I82" s="26">
        <f t="shared" si="4"/>
        <v>-8.605327426164211E-3</v>
      </c>
      <c r="J82" s="26">
        <f t="shared" si="4"/>
        <v>-1.9654615023191508E-2</v>
      </c>
      <c r="K82" s="26">
        <f t="shared" si="4"/>
        <v>-1.4166218547256564E-2</v>
      </c>
      <c r="L82" s="26">
        <f t="shared" si="4"/>
        <v>0.21024781981062757</v>
      </c>
      <c r="M82" s="26">
        <f t="shared" si="4"/>
        <v>5.6547027686418266E-3</v>
      </c>
      <c r="N82" s="26">
        <f t="shared" si="4"/>
        <v>9.1113292699985041E-3</v>
      </c>
      <c r="O82" s="26">
        <f t="shared" si="4"/>
        <v>-3.1165633177693631E-3</v>
      </c>
      <c r="P82" s="26">
        <f t="shared" si="4"/>
        <v>-1.08692483674128E-2</v>
      </c>
      <c r="Q82" s="26">
        <f t="shared" si="4"/>
        <v>-9.7438553643224273E-3</v>
      </c>
      <c r="R82" s="26">
        <f t="shared" si="4"/>
        <v>-2.1250856853671327E-2</v>
      </c>
      <c r="S82" s="26">
        <f t="shared" si="4"/>
        <v>2.603432325053269E-2</v>
      </c>
      <c r="T82" s="26">
        <f t="shared" si="4"/>
        <v>6.2007228721773291E-3</v>
      </c>
    </row>
    <row r="83" spans="1:20">
      <c r="A83" s="25"/>
      <c r="B83" s="25">
        <v>1956</v>
      </c>
      <c r="C83" s="26">
        <f t="shared" ref="C83:T83" si="5">LN(C10/C9)</f>
        <v>9.290388307818738E-2</v>
      </c>
      <c r="D83" s="26">
        <f t="shared" si="5"/>
        <v>-4.2280509266377671E-3</v>
      </c>
      <c r="E83" s="26">
        <f t="shared" si="5"/>
        <v>-1.6228505779369649E-2</v>
      </c>
      <c r="F83" s="26">
        <f t="shared" si="5"/>
        <v>-2.6317834347329198E-2</v>
      </c>
      <c r="G83" s="26">
        <f t="shared" si="5"/>
        <v>-8.9256058946472032E-3</v>
      </c>
      <c r="H83" s="26">
        <f t="shared" si="5"/>
        <v>-1.6439353445337031E-2</v>
      </c>
      <c r="I83" s="26">
        <f t="shared" si="5"/>
        <v>-8.433848583441924E-3</v>
      </c>
      <c r="J83" s="26">
        <f t="shared" si="5"/>
        <v>-1.9717613896358226E-2</v>
      </c>
      <c r="K83" s="26">
        <f t="shared" si="5"/>
        <v>-1.3694187540886665E-2</v>
      </c>
      <c r="L83" s="26">
        <f t="shared" si="5"/>
        <v>0.17066304025781714</v>
      </c>
      <c r="M83" s="26">
        <f t="shared" si="5"/>
        <v>5.3466256185807672E-3</v>
      </c>
      <c r="N83" s="26">
        <f t="shared" si="5"/>
        <v>9.351785904604424E-3</v>
      </c>
      <c r="O83" s="26">
        <f t="shared" si="5"/>
        <v>-3.1263066583320865E-3</v>
      </c>
      <c r="P83" s="26">
        <f t="shared" si="5"/>
        <v>-1.0988688339008275E-2</v>
      </c>
      <c r="Q83" s="26">
        <f t="shared" si="5"/>
        <v>-9.4673951133560832E-3</v>
      </c>
      <c r="R83" s="26">
        <f t="shared" si="5"/>
        <v>-2.128580736252363E-2</v>
      </c>
      <c r="S83" s="26">
        <f t="shared" si="5"/>
        <v>2.299623461966329E-2</v>
      </c>
      <c r="T83" s="26">
        <f t="shared" si="5"/>
        <v>6.1625107292697925E-3</v>
      </c>
    </row>
    <row r="84" spans="1:20">
      <c r="A84" s="25"/>
      <c r="B84" s="25">
        <v>1957</v>
      </c>
      <c r="C84" s="26">
        <f t="shared" ref="C84:T84" si="6">LN(C11/C10)</f>
        <v>-5.5187189851515862E-2</v>
      </c>
      <c r="D84" s="26">
        <f t="shared" si="6"/>
        <v>-4.0778229776342713E-3</v>
      </c>
      <c r="E84" s="26">
        <f t="shared" si="6"/>
        <v>-1.6382258552853173E-2</v>
      </c>
      <c r="F84" s="26">
        <f t="shared" si="6"/>
        <v>-0.1035401120848691</v>
      </c>
      <c r="G84" s="26">
        <f t="shared" si="6"/>
        <v>-8.6641021123769566E-3</v>
      </c>
      <c r="H84" s="26">
        <f t="shared" si="6"/>
        <v>-1.6586429286117803E-2</v>
      </c>
      <c r="I84" s="26">
        <f t="shared" si="6"/>
        <v>-8.2573686600608473E-3</v>
      </c>
      <c r="J84" s="26">
        <f t="shared" si="6"/>
        <v>-1.9776554989233051E-2</v>
      </c>
      <c r="K84" s="26">
        <f t="shared" si="6"/>
        <v>-1.3199745157630083E-2</v>
      </c>
      <c r="L84" s="26">
        <f t="shared" si="6"/>
        <v>0.14316651932459745</v>
      </c>
      <c r="M84" s="26">
        <f t="shared" si="6"/>
        <v>5.0432996451365269E-3</v>
      </c>
      <c r="N84" s="26">
        <f t="shared" si="6"/>
        <v>9.5847846764558937E-3</v>
      </c>
      <c r="O84" s="26">
        <f t="shared" si="6"/>
        <v>-3.1361111113912847E-3</v>
      </c>
      <c r="P84" s="26">
        <f t="shared" si="6"/>
        <v>-1.1110782507413382E-2</v>
      </c>
      <c r="Q84" s="26">
        <f t="shared" si="6"/>
        <v>-9.1821108696971288E-3</v>
      </c>
      <c r="R84" s="26">
        <f t="shared" si="6"/>
        <v>-2.1313104488612122E-2</v>
      </c>
      <c r="S84" s="26">
        <f t="shared" si="6"/>
        <v>1.618990549205173E-2</v>
      </c>
      <c r="T84" s="26">
        <f t="shared" si="6"/>
        <v>6.1247666702316222E-3</v>
      </c>
    </row>
    <row r="85" spans="1:20">
      <c r="A85" s="25"/>
      <c r="B85" s="25">
        <v>1958</v>
      </c>
      <c r="C85" s="26">
        <f t="shared" ref="C85:T85" si="7">LN(C12/C11)</f>
        <v>8.654940250662746E-2</v>
      </c>
      <c r="D85" s="26">
        <f t="shared" si="7"/>
        <v>-3.9256778584547836E-3</v>
      </c>
      <c r="E85" s="26">
        <f t="shared" si="7"/>
        <v>-1.6539250280320206E-2</v>
      </c>
      <c r="F85" s="26">
        <f t="shared" si="7"/>
        <v>-0.28715738904805543</v>
      </c>
      <c r="G85" s="26">
        <f t="shared" si="7"/>
        <v>-8.3950543392977278E-3</v>
      </c>
      <c r="H85" s="26">
        <f t="shared" si="7"/>
        <v>-1.6736330321180732E-2</v>
      </c>
      <c r="I85" s="26">
        <f t="shared" si="7"/>
        <v>-8.0758928185470005E-3</v>
      </c>
      <c r="J85" s="26">
        <f t="shared" si="7"/>
        <v>-1.9831130372057883E-2</v>
      </c>
      <c r="K85" s="26">
        <f t="shared" si="7"/>
        <v>-1.2682990868212016E-2</v>
      </c>
      <c r="L85" s="26">
        <f t="shared" si="7"/>
        <v>0.1229379925921901</v>
      </c>
      <c r="M85" s="26">
        <f t="shared" si="7"/>
        <v>4.7444017527760209E-3</v>
      </c>
      <c r="N85" s="26">
        <f t="shared" si="7"/>
        <v>9.8103120924827453E-3</v>
      </c>
      <c r="O85" s="26">
        <f t="shared" si="7"/>
        <v>-3.1459772537245517E-3</v>
      </c>
      <c r="P85" s="26">
        <f t="shared" si="7"/>
        <v>-1.1235620340032702E-2</v>
      </c>
      <c r="Q85" s="26">
        <f t="shared" si="7"/>
        <v>-8.8880753533405101E-3</v>
      </c>
      <c r="R85" s="26">
        <f t="shared" si="7"/>
        <v>-2.1332207241743509E-2</v>
      </c>
      <c r="S85" s="26">
        <f t="shared" si="7"/>
        <v>6.6330611996649877E-3</v>
      </c>
      <c r="T85" s="26">
        <f t="shared" si="7"/>
        <v>6.0874821466300596E-3</v>
      </c>
    </row>
    <row r="86" spans="1:20">
      <c r="A86" s="25"/>
      <c r="B86" s="25">
        <v>1959</v>
      </c>
      <c r="C86" s="26">
        <f t="shared" ref="C86:T86" si="8">LN(C13/C12)</f>
        <v>9.1217930212454709E-2</v>
      </c>
      <c r="D86" s="26">
        <f t="shared" si="8"/>
        <v>-3.7716696206784401E-3</v>
      </c>
      <c r="E86" s="26">
        <f t="shared" si="8"/>
        <v>-1.669958991218214E-2</v>
      </c>
      <c r="F86" s="26">
        <f t="shared" si="8"/>
        <v>-4.643415690475252E-2</v>
      </c>
      <c r="G86" s="26">
        <f t="shared" si="8"/>
        <v>-8.1185464572810957E-3</v>
      </c>
      <c r="H86" s="26">
        <f t="shared" si="8"/>
        <v>-1.6889142474710964E-2</v>
      </c>
      <c r="I86" s="26">
        <f t="shared" si="8"/>
        <v>-7.889433923798898E-3</v>
      </c>
      <c r="J86" s="26">
        <f t="shared" si="8"/>
        <v>-1.9881015882227647E-2</v>
      </c>
      <c r="K86" s="26">
        <f t="shared" si="8"/>
        <v>-1.2144122866182629E-2</v>
      </c>
      <c r="L86" s="26">
        <f t="shared" si="8"/>
        <v>0.10742157997516162</v>
      </c>
      <c r="M86" s="26">
        <f t="shared" si="8"/>
        <v>4.4496225574111878E-3</v>
      </c>
      <c r="N86" s="26">
        <f t="shared" si="8"/>
        <v>1.002836928205637E-2</v>
      </c>
      <c r="O86" s="26">
        <f t="shared" si="8"/>
        <v>-3.1559056693900543E-3</v>
      </c>
      <c r="P86" s="26">
        <f t="shared" si="8"/>
        <v>-1.1363295371019429E-2</v>
      </c>
      <c r="Q86" s="26">
        <f t="shared" si="8"/>
        <v>-8.5853839902682149E-3</v>
      </c>
      <c r="R86" s="26">
        <f t="shared" si="8"/>
        <v>-2.1342548615282755E-2</v>
      </c>
      <c r="S86" s="26">
        <f t="shared" si="8"/>
        <v>3.0210480374776316E-2</v>
      </c>
      <c r="T86" s="26">
        <f t="shared" si="8"/>
        <v>6.050648816925748E-3</v>
      </c>
    </row>
    <row r="87" spans="1:20">
      <c r="A87" s="25"/>
      <c r="B87" s="25">
        <v>1960</v>
      </c>
      <c r="C87" s="26">
        <f t="shared" ref="C87:T87" si="9">LN(C14/C13)</f>
        <v>8.7244820728504761E-3</v>
      </c>
      <c r="D87" s="26">
        <f t="shared" si="9"/>
        <v>-3.6158550687701765E-3</v>
      </c>
      <c r="E87" s="26">
        <f t="shared" si="9"/>
        <v>-1.6863391465187734E-2</v>
      </c>
      <c r="F87" s="26">
        <f t="shared" si="9"/>
        <v>0.21435064139608762</v>
      </c>
      <c r="G87" s="26">
        <f t="shared" si="9"/>
        <v>-7.834680825993607E-3</v>
      </c>
      <c r="H87" s="26">
        <f t="shared" si="9"/>
        <v>-1.7044955294464495E-2</v>
      </c>
      <c r="I87" s="26">
        <f t="shared" si="9"/>
        <v>-7.6980128313247458E-3</v>
      </c>
      <c r="J87" s="26">
        <f t="shared" si="9"/>
        <v>-1.9925870585298648E-2</v>
      </c>
      <c r="K87" s="26">
        <f t="shared" si="9"/>
        <v>-1.1583443255950595E-2</v>
      </c>
      <c r="L87" s="26">
        <f t="shared" si="9"/>
        <v>9.5134804596901587E-2</v>
      </c>
      <c r="M87" s="26">
        <f t="shared" si="9"/>
        <v>4.1586652135078058E-3</v>
      </c>
      <c r="N87" s="26">
        <f t="shared" si="9"/>
        <v>1.0238971301951351E-2</v>
      </c>
      <c r="O87" s="26">
        <f t="shared" si="9"/>
        <v>-3.16589694984141E-3</v>
      </c>
      <c r="P87" s="26">
        <f t="shared" si="9"/>
        <v>-1.1493905435001697E-2</v>
      </c>
      <c r="Q87" s="26">
        <f t="shared" si="9"/>
        <v>-8.2741555942638916E-3</v>
      </c>
      <c r="R87" s="26">
        <f t="shared" si="9"/>
        <v>-2.1343535265598752E-2</v>
      </c>
      <c r="S87" s="26">
        <f t="shared" si="9"/>
        <v>5.4971336693144753E-2</v>
      </c>
      <c r="T87" s="26">
        <f t="shared" si="9"/>
        <v>6.01425854024928E-3</v>
      </c>
    </row>
    <row r="88" spans="1:20">
      <c r="A88" s="25"/>
      <c r="B88" s="25">
        <v>1961</v>
      </c>
      <c r="C88" s="26">
        <f t="shared" ref="C88:T88" si="10">LN(C15/C14)</f>
        <v>0.10783602704044637</v>
      </c>
      <c r="D88" s="26">
        <f t="shared" si="10"/>
        <v>-3.4582937167609022E-3</v>
      </c>
      <c r="E88" s="26">
        <f t="shared" si="10"/>
        <v>-1.7030774323731297E-2</v>
      </c>
      <c r="F88" s="26">
        <f t="shared" si="10"/>
        <v>7.2764400077073979E-2</v>
      </c>
      <c r="G88" s="26">
        <f t="shared" si="10"/>
        <v>-7.5435787010676991E-3</v>
      </c>
      <c r="H88" s="26">
        <f t="shared" si="10"/>
        <v>-1.720386214828289E-2</v>
      </c>
      <c r="I88" s="26">
        <f t="shared" si="10"/>
        <v>-7.5016586591974696E-3</v>
      </c>
      <c r="J88" s="26">
        <f t="shared" si="10"/>
        <v>-1.9965336258990229E-2</v>
      </c>
      <c r="K88" s="26">
        <f t="shared" si="10"/>
        <v>-1.1001362537668135E-2</v>
      </c>
      <c r="L88" s="26">
        <f t="shared" si="10"/>
        <v>8.5158250307730859E-2</v>
      </c>
      <c r="M88" s="26">
        <f t="shared" si="10"/>
        <v>3.8712443250918434E-3</v>
      </c>
      <c r="N88" s="26">
        <f t="shared" si="10"/>
        <v>1.0442146416542236E-2</v>
      </c>
      <c r="O88" s="26">
        <f t="shared" si="10"/>
        <v>-3.1759516940473727E-3</v>
      </c>
      <c r="P88" s="26">
        <f t="shared" si="10"/>
        <v>-1.1627552917115496E-2</v>
      </c>
      <c r="Q88" s="26">
        <f t="shared" si="10"/>
        <v>-7.9545329502506527E-3</v>
      </c>
      <c r="R88" s="26">
        <f t="shared" si="10"/>
        <v>-2.1334547333198946E-2</v>
      </c>
      <c r="S88" s="26">
        <f t="shared" si="10"/>
        <v>1.8823540483515255E-2</v>
      </c>
      <c r="T88" s="26">
        <f t="shared" si="10"/>
        <v>5.9783033704182021E-3</v>
      </c>
    </row>
    <row r="89" spans="1:20">
      <c r="A89" s="25"/>
      <c r="B89" s="25">
        <v>1962</v>
      </c>
      <c r="C89" s="26">
        <f t="shared" ref="C89:T89" si="11">LN(C16/C15)</f>
        <v>-3.1301951206387991E-2</v>
      </c>
      <c r="D89" s="26">
        <f t="shared" si="11"/>
        <v>-3.2990477369954974E-3</v>
      </c>
      <c r="E89" s="26">
        <f t="shared" si="11"/>
        <v>-1.7201863563034447E-2</v>
      </c>
      <c r="F89" s="26">
        <f t="shared" si="11"/>
        <v>0.15209076308981931</v>
      </c>
      <c r="G89" s="26">
        <f t="shared" si="11"/>
        <v>-7.2453805727322072E-3</v>
      </c>
      <c r="H89" s="26">
        <f t="shared" si="11"/>
        <v>-1.7365960433671529E-2</v>
      </c>
      <c r="I89" s="26">
        <f t="shared" si="11"/>
        <v>-7.3004090413354228E-3</v>
      </c>
      <c r="J89" s="26">
        <f t="shared" si="11"/>
        <v>-1.9999036907601461E-2</v>
      </c>
      <c r="K89" s="26">
        <f t="shared" si="11"/>
        <v>-1.0398403257481837E-2</v>
      </c>
      <c r="L89" s="26">
        <f t="shared" si="11"/>
        <v>7.6891264712339619E-2</v>
      </c>
      <c r="M89" s="26">
        <f t="shared" si="11"/>
        <v>3.5870849318158583E-3</v>
      </c>
      <c r="N89" s="26">
        <f t="shared" si="11"/>
        <v>1.0637935359504686E-2</v>
      </c>
      <c r="O89" s="26">
        <f t="shared" si="11"/>
        <v>-3.1860705086087515E-3</v>
      </c>
      <c r="P89" s="26">
        <f t="shared" si="11"/>
        <v>-1.1764345020690688E-2</v>
      </c>
      <c r="Q89" s="26">
        <f t="shared" si="11"/>
        <v>-7.6266832881708773E-3</v>
      </c>
      <c r="R89" s="26">
        <f t="shared" si="11"/>
        <v>-2.1314938430140758E-2</v>
      </c>
      <c r="S89" s="26">
        <f t="shared" si="11"/>
        <v>-1.1558113619131293E-2</v>
      </c>
      <c r="T89" s="26">
        <f t="shared" si="11"/>
        <v>5.9427755501308627E-3</v>
      </c>
    </row>
    <row r="90" spans="1:20">
      <c r="A90" s="25"/>
      <c r="B90" s="25">
        <v>1963</v>
      </c>
      <c r="C90" s="26">
        <f t="shared" ref="C90:T90" si="12">LN(C17/C16)</f>
        <v>-7.4089639026026811E-3</v>
      </c>
      <c r="D90" s="26">
        <f t="shared" si="12"/>
        <v>-3.1381819009176299E-3</v>
      </c>
      <c r="E90" s="26">
        <f t="shared" si="12"/>
        <v>-1.7376790296071889E-2</v>
      </c>
      <c r="F90" s="26">
        <f t="shared" si="12"/>
        <v>3.324488510821548E-2</v>
      </c>
      <c r="G90" s="26">
        <f t="shared" si="12"/>
        <v>-6.9402464178104552E-3</v>
      </c>
      <c r="H90" s="26">
        <f t="shared" si="12"/>
        <v>-1.7531351801468732E-2</v>
      </c>
      <c r="I90" s="26">
        <f t="shared" si="12"/>
        <v>-7.0943103596802885E-3</v>
      </c>
      <c r="J90" s="26">
        <f t="shared" si="12"/>
        <v>-2.0026578315230088E-2</v>
      </c>
      <c r="K90" s="26">
        <f t="shared" si="12"/>
        <v>-9.7752026953264824E-3</v>
      </c>
      <c r="L90" s="26">
        <f t="shared" si="12"/>
        <v>6.9924759305860104E-2</v>
      </c>
      <c r="M90" s="26">
        <f t="shared" si="12"/>
        <v>3.305921562140391E-3</v>
      </c>
      <c r="N90" s="26">
        <f t="shared" si="12"/>
        <v>1.0826390582970673E-2</v>
      </c>
      <c r="O90" s="26">
        <f t="shared" si="12"/>
        <v>-3.1962540078835878E-3</v>
      </c>
      <c r="P90" s="26">
        <f t="shared" si="12"/>
        <v>-1.1904394054051574E-2</v>
      </c>
      <c r="Q90" s="26">
        <f t="shared" si="12"/>
        <v>-7.2907986368637998E-3</v>
      </c>
      <c r="R90" s="26">
        <f t="shared" si="12"/>
        <v>-2.1284035820631101E-2</v>
      </c>
      <c r="S90" s="26">
        <f t="shared" si="12"/>
        <v>3.356411496784048E-2</v>
      </c>
      <c r="T90" s="26">
        <f t="shared" si="12"/>
        <v>5.9076675054072379E-3</v>
      </c>
    </row>
    <row r="91" spans="1:20">
      <c r="A91" s="25"/>
      <c r="B91" s="25">
        <v>1964</v>
      </c>
      <c r="C91" s="26">
        <f t="shared" ref="C91:T91" si="13">LN(C18/C17)</f>
        <v>-1.7404635649597582E-2</v>
      </c>
      <c r="D91" s="26">
        <f t="shared" si="13"/>
        <v>-2.9757635119080964E-3</v>
      </c>
      <c r="E91" s="26">
        <f t="shared" si="13"/>
        <v>-1.7555692046314773E-2</v>
      </c>
      <c r="F91" s="26">
        <f t="shared" si="13"/>
        <v>2.9139038373250398E-2</v>
      </c>
      <c r="G91" s="26">
        <f t="shared" si="13"/>
        <v>-6.6283558584068047E-3</v>
      </c>
      <c r="H91" s="26">
        <f t="shared" si="13"/>
        <v>-1.7700142394746064E-2</v>
      </c>
      <c r="I91" s="26">
        <f t="shared" si="13"/>
        <v>-6.8834179528514715E-3</v>
      </c>
      <c r="J91" s="26">
        <f t="shared" si="13"/>
        <v>-2.0047547647216935E-2</v>
      </c>
      <c r="K91" s="26">
        <f t="shared" si="13"/>
        <v>-9.1325144699423173E-3</v>
      </c>
      <c r="L91" s="26">
        <f t="shared" si="13"/>
        <v>6.3970442193117247E-2</v>
      </c>
      <c r="M91" s="26">
        <f t="shared" si="13"/>
        <v>3.0274973464234837E-3</v>
      </c>
      <c r="N91" s="26">
        <f t="shared" si="13"/>
        <v>1.1007575499723818E-2</v>
      </c>
      <c r="O91" s="26">
        <f t="shared" si="13"/>
        <v>-3.2065028141074516E-3</v>
      </c>
      <c r="P91" s="26">
        <f t="shared" si="13"/>
        <v>-1.2047817738060431E-2</v>
      </c>
      <c r="Q91" s="26">
        <f t="shared" si="13"/>
        <v>-6.9470960480051509E-3</v>
      </c>
      <c r="R91" s="26">
        <f t="shared" si="13"/>
        <v>-2.1241140823994743E-2</v>
      </c>
      <c r="S91" s="26">
        <f t="shared" si="13"/>
        <v>3.9095961940278652E-2</v>
      </c>
      <c r="T91" s="26">
        <f t="shared" si="13"/>
        <v>5.8729718401927854E-3</v>
      </c>
    </row>
    <row r="92" spans="1:20">
      <c r="A92" s="25"/>
      <c r="B92" s="25">
        <v>1965</v>
      </c>
      <c r="C92" s="26">
        <f t="shared" ref="C92:T92" si="14">LN(C19/C18)</f>
        <v>3.2169021346655426E-2</v>
      </c>
      <c r="D92" s="26">
        <f t="shared" si="14"/>
        <v>-2.8118623302263957E-3</v>
      </c>
      <c r="E92" s="26">
        <f t="shared" si="14"/>
        <v>-1.7738713148557753E-2</v>
      </c>
      <c r="F92" s="26">
        <f t="shared" si="14"/>
        <v>-8.5164065228400587E-2</v>
      </c>
      <c r="G92" s="26">
        <f t="shared" si="14"/>
        <v>-6.3099082211242746E-3</v>
      </c>
      <c r="H92" s="26">
        <f t="shared" si="14"/>
        <v>-1.7872443104146395E-2</v>
      </c>
      <c r="I92" s="26">
        <f t="shared" si="14"/>
        <v>-6.6677962988809436E-3</v>
      </c>
      <c r="J92" s="26">
        <f t="shared" si="14"/>
        <v>-2.0061513110322528E-2</v>
      </c>
      <c r="K92" s="26">
        <f t="shared" si="14"/>
        <v>-8.4712089522524271E-3</v>
      </c>
      <c r="L92" s="26">
        <f t="shared" si="14"/>
        <v>5.8819274758270305E-2</v>
      </c>
      <c r="M92" s="26">
        <f t="shared" si="14"/>
        <v>2.7515631834075698E-3</v>
      </c>
      <c r="N92" s="26">
        <f t="shared" si="14"/>
        <v>1.1181563723625169E-2</v>
      </c>
      <c r="O92" s="26">
        <f t="shared" si="14"/>
        <v>-3.2168175575242276E-3</v>
      </c>
      <c r="P92" s="26">
        <f t="shared" si="14"/>
        <v>-1.2194739536154386E-2</v>
      </c>
      <c r="Q92" s="26">
        <f t="shared" si="14"/>
        <v>-6.5958176809616581E-3</v>
      </c>
      <c r="R92" s="26">
        <f t="shared" si="14"/>
        <v>-2.1185529471444618E-2</v>
      </c>
      <c r="S92" s="26">
        <f t="shared" si="14"/>
        <v>1.6466124279385888E-2</v>
      </c>
      <c r="T92" s="26">
        <f t="shared" si="14"/>
        <v>5.8386813311636582E-3</v>
      </c>
    </row>
    <row r="93" spans="1:20">
      <c r="A93" s="25"/>
      <c r="B93" s="25">
        <v>1966</v>
      </c>
      <c r="C93" s="26">
        <f t="shared" ref="C93:T93" si="15">LN(C20/C19)</f>
        <v>-7.8419398509246341E-2</v>
      </c>
      <c r="D93" s="26">
        <f t="shared" si="15"/>
        <v>-2.6465504901600572E-3</v>
      </c>
      <c r="E93" s="26">
        <f t="shared" si="15"/>
        <v>-1.7926005180337528E-2</v>
      </c>
      <c r="F93" s="26">
        <f t="shared" si="15"/>
        <v>0.14174746287603024</v>
      </c>
      <c r="G93" s="26">
        <f t="shared" si="15"/>
        <v>-5.9851224913142365E-3</v>
      </c>
      <c r="H93" s="26">
        <f t="shared" si="15"/>
        <v>-1.8048369841027933E-2</v>
      </c>
      <c r="I93" s="26">
        <f t="shared" si="15"/>
        <v>-6.4475191696738406E-3</v>
      </c>
      <c r="J93" s="26">
        <f t="shared" si="15"/>
        <v>-2.0068023683325061E-2</v>
      </c>
      <c r="K93" s="26">
        <f t="shared" si="15"/>
        <v>-7.7922723938297815E-3</v>
      </c>
      <c r="L93" s="26">
        <f t="shared" si="15"/>
        <v>5.4315974799277009E-2</v>
      </c>
      <c r="M93" s="26">
        <f t="shared" si="15"/>
        <v>2.4778769541591297E-3</v>
      </c>
      <c r="N93" s="26">
        <f t="shared" si="15"/>
        <v>1.134843831306136E-2</v>
      </c>
      <c r="O93" s="26">
        <f t="shared" si="15"/>
        <v>-3.2271988765129088E-3</v>
      </c>
      <c r="P93" s="26">
        <f t="shared" si="15"/>
        <v>-1.2345289008839778E-2</v>
      </c>
      <c r="Q93" s="26">
        <f t="shared" si="15"/>
        <v>-6.2372307404181251E-3</v>
      </c>
      <c r="R93" s="26">
        <f t="shared" si="15"/>
        <v>-2.1116453450216156E-2</v>
      </c>
      <c r="S93" s="26">
        <f t="shared" si="15"/>
        <v>1.3287416179298118E-2</v>
      </c>
      <c r="T93" s="26">
        <f t="shared" si="15"/>
        <v>5.8047889227263562E-3</v>
      </c>
    </row>
    <row r="94" spans="1:20">
      <c r="A94" s="25"/>
      <c r="B94" s="25">
        <v>1967</v>
      </c>
      <c r="C94" s="26">
        <f t="shared" ref="C94:T94" si="16">LN(C21/C20)</f>
        <v>-5.4924789694351739E-3</v>
      </c>
      <c r="D94" s="26">
        <f t="shared" si="16"/>
        <v>-2.479902409497177E-3</v>
      </c>
      <c r="E94" s="26">
        <f t="shared" si="16"/>
        <v>-1.8117727426709682E-2</v>
      </c>
      <c r="F94" s="26">
        <f t="shared" si="16"/>
        <v>2.4447096086155369E-2</v>
      </c>
      <c r="G94" s="26">
        <f t="shared" si="16"/>
        <v>-5.654237157616402E-3</v>
      </c>
      <c r="H94" s="26">
        <f t="shared" si="16"/>
        <v>-1.8228043829867271E-2</v>
      </c>
      <c r="I94" s="26">
        <f t="shared" si="16"/>
        <v>-6.2226697549211517E-3</v>
      </c>
      <c r="J94" s="26">
        <f t="shared" si="16"/>
        <v>-2.0066608930940612E-2</v>
      </c>
      <c r="K94" s="26">
        <f t="shared" si="16"/>
        <v>-7.0968046967218156E-3</v>
      </c>
      <c r="L94" s="26">
        <f t="shared" si="16"/>
        <v>5.034277033250658E-2</v>
      </c>
      <c r="M94" s="26">
        <f t="shared" si="16"/>
        <v>2.2062027780200637E-3</v>
      </c>
      <c r="N94" s="26">
        <f t="shared" si="16"/>
        <v>1.1508291021780753E-2</v>
      </c>
      <c r="O94" s="26">
        <f t="shared" si="16"/>
        <v>-3.2376474177195349E-3</v>
      </c>
      <c r="P94" s="26">
        <f t="shared" si="16"/>
        <v>-1.2499602194768939E-2</v>
      </c>
      <c r="Q94" s="26">
        <f t="shared" si="16"/>
        <v>-5.8716272597929848E-3</v>
      </c>
      <c r="R94" s="26">
        <f t="shared" si="16"/>
        <v>-2.1033141370541943E-2</v>
      </c>
      <c r="S94" s="26">
        <f t="shared" si="16"/>
        <v>2.5351467346497077E-2</v>
      </c>
      <c r="T94" s="26">
        <f t="shared" si="16"/>
        <v>5.7712877221585196E-3</v>
      </c>
    </row>
    <row r="95" spans="1:20">
      <c r="A95" s="25"/>
      <c r="B95" s="25">
        <v>1968</v>
      </c>
      <c r="C95" s="26">
        <f t="shared" ref="C95:T95" si="17">LN(C22/C21)</f>
        <v>-9.2552897566987519E-4</v>
      </c>
      <c r="D95" s="26">
        <f t="shared" si="17"/>
        <v>-2.311994691511532E-3</v>
      </c>
      <c r="E95" s="26">
        <f t="shared" si="17"/>
        <v>-1.8314047381433218E-2</v>
      </c>
      <c r="F95" s="26">
        <f t="shared" si="17"/>
        <v>5.0322208176464003E-2</v>
      </c>
      <c r="G95" s="26">
        <f t="shared" si="17"/>
        <v>-5.3175099429115533E-3</v>
      </c>
      <c r="H95" s="26">
        <f t="shared" si="17"/>
        <v>-1.8411591921548211E-2</v>
      </c>
      <c r="I95" s="26">
        <f t="shared" si="17"/>
        <v>-5.9933407532806815E-3</v>
      </c>
      <c r="J95" s="26">
        <f t="shared" si="17"/>
        <v>-2.0056778915240461E-2</v>
      </c>
      <c r="K95" s="26">
        <f t="shared" si="17"/>
        <v>-6.3860157742256516E-3</v>
      </c>
      <c r="L95" s="26">
        <f t="shared" si="17"/>
        <v>4.680871066777486E-2</v>
      </c>
      <c r="M95" s="26">
        <f t="shared" si="17"/>
        <v>1.936310305600231E-3</v>
      </c>
      <c r="N95" s="26">
        <f t="shared" si="17"/>
        <v>1.1661221561053585E-2</v>
      </c>
      <c r="O95" s="26">
        <f t="shared" si="17"/>
        <v>-3.2481638361922709E-3</v>
      </c>
      <c r="P95" s="26">
        <f t="shared" si="17"/>
        <v>-1.2657822020762682E-2</v>
      </c>
      <c r="Q95" s="26">
        <f t="shared" si="17"/>
        <v>-5.4993237248269411E-3</v>
      </c>
      <c r="R95" s="26">
        <f t="shared" si="17"/>
        <v>-2.093480039260074E-2</v>
      </c>
      <c r="S95" s="26">
        <f t="shared" si="17"/>
        <v>3.1851493151461081E-2</v>
      </c>
      <c r="T95" s="26">
        <f t="shared" si="17"/>
        <v>5.7381709949547903E-3</v>
      </c>
    </row>
    <row r="96" spans="1:20">
      <c r="A96" s="25"/>
      <c r="B96" s="25">
        <v>1969</v>
      </c>
      <c r="C96" s="26">
        <f t="shared" ref="C96:T96" si="18">LN(C23/C22)</f>
        <v>7.4652918417648609E-2</v>
      </c>
      <c r="D96" s="26">
        <f t="shared" si="18"/>
        <v>-2.1429060196676512E-3</v>
      </c>
      <c r="E96" s="26">
        <f t="shared" si="18"/>
        <v>-1.8515141287943623E-2</v>
      </c>
      <c r="F96" s="26">
        <f t="shared" si="18"/>
        <v>-6.7404182138685237E-2</v>
      </c>
      <c r="G96" s="26">
        <f t="shared" si="18"/>
        <v>-4.9752174188034629E-3</v>
      </c>
      <c r="H96" s="26">
        <f t="shared" si="18"/>
        <v>-1.8599146929296387E-2</v>
      </c>
      <c r="I96" s="26">
        <f t="shared" si="18"/>
        <v>-5.7596344287871469E-3</v>
      </c>
      <c r="J96" s="26">
        <f t="shared" si="18"/>
        <v>-2.003802422004744E-2</v>
      </c>
      <c r="K96" s="26">
        <f t="shared" si="18"/>
        <v>-5.6612204787900196E-3</v>
      </c>
      <c r="L96" s="26">
        <f t="shared" si="18"/>
        <v>4.3642436073809306E-2</v>
      </c>
      <c r="M96" s="26">
        <f t="shared" si="18"/>
        <v>1.6679740441849764E-3</v>
      </c>
      <c r="N96" s="26">
        <f t="shared" si="18"/>
        <v>1.1807336876675525E-2</v>
      </c>
      <c r="O96" s="26">
        <f t="shared" si="18"/>
        <v>-3.2587487955179515E-3</v>
      </c>
      <c r="P96" s="26">
        <f t="shared" si="18"/>
        <v>-1.2820098743375348E-2</v>
      </c>
      <c r="Q96" s="26">
        <f t="shared" si="18"/>
        <v>-5.1206605332403798E-3</v>
      </c>
      <c r="R96" s="26">
        <f t="shared" si="18"/>
        <v>-2.0820618251797363E-2</v>
      </c>
      <c r="S96" s="26">
        <f t="shared" si="18"/>
        <v>1.1794103618182864E-2</v>
      </c>
      <c r="T96" s="26">
        <f t="shared" si="18"/>
        <v>5.7054321603014733E-3</v>
      </c>
    </row>
    <row r="97" spans="1:20">
      <c r="A97" s="25"/>
      <c r="B97" s="25">
        <v>1970</v>
      </c>
      <c r="C97" s="26">
        <f t="shared" ref="C97:T97" si="19">LN(C24/C23)</f>
        <v>-1.1361304142083894E-2</v>
      </c>
      <c r="D97" s="26">
        <f t="shared" si="19"/>
        <v>-1.9727170452992359E-3</v>
      </c>
      <c r="E97" s="26">
        <f t="shared" si="19"/>
        <v>-1.8721194723852794E-2</v>
      </c>
      <c r="F97" s="26">
        <f t="shared" si="19"/>
        <v>-2.6992351152674916E-2</v>
      </c>
      <c r="G97" s="26">
        <f t="shared" si="19"/>
        <v>-4.6276545017924818E-3</v>
      </c>
      <c r="H97" s="26">
        <f t="shared" si="19"/>
        <v>-1.8790847989211285E-2</v>
      </c>
      <c r="I97" s="26">
        <f t="shared" si="19"/>
        <v>-5.521662630583994E-3</v>
      </c>
      <c r="J97" s="26">
        <f t="shared" si="19"/>
        <v>-2.0009816105105653E-2</v>
      </c>
      <c r="K97" s="26">
        <f t="shared" si="19"/>
        <v>-4.9238321024703199E-3</v>
      </c>
      <c r="L97" s="26">
        <f t="shared" si="19"/>
        <v>4.0787166952885465E-2</v>
      </c>
      <c r="M97" s="26">
        <f t="shared" si="19"/>
        <v>1.4009727113024725E-3</v>
      </c>
      <c r="N97" s="26">
        <f t="shared" si="19"/>
        <v>1.1946750443902115E-2</v>
      </c>
      <c r="O97" s="26">
        <f t="shared" si="19"/>
        <v>-3.2694029679611017E-3</v>
      </c>
      <c r="P97" s="26">
        <f t="shared" si="19"/>
        <v>-1.2986590424867243E-2</v>
      </c>
      <c r="Q97" s="26">
        <f t="shared" si="19"/>
        <v>-4.7360012880334852E-3</v>
      </c>
      <c r="R97" s="26">
        <f t="shared" si="19"/>
        <v>-2.0689765721459346E-2</v>
      </c>
      <c r="S97" s="26">
        <f t="shared" si="19"/>
        <v>4.700563007528772E-2</v>
      </c>
      <c r="T97" s="26">
        <f t="shared" si="19"/>
        <v>5.6730647867149833E-3</v>
      </c>
    </row>
    <row r="98" spans="1:20">
      <c r="A98" s="25"/>
      <c r="B98" s="25">
        <v>1971</v>
      </c>
      <c r="C98" s="26">
        <f t="shared" ref="C98:T98" si="20">LN(C25/C24)</f>
        <v>3.4790564083604682E-2</v>
      </c>
      <c r="D98" s="26">
        <f t="shared" si="20"/>
        <v>-1.8015102685577649E-3</v>
      </c>
      <c r="E98" s="26">
        <f t="shared" si="20"/>
        <v>-1.8932403233126574E-2</v>
      </c>
      <c r="F98" s="26">
        <f t="shared" si="20"/>
        <v>0.13971535640912727</v>
      </c>
      <c r="G98" s="26">
        <f t="shared" si="20"/>
        <v>-4.2751338304796637E-3</v>
      </c>
      <c r="H98" s="26">
        <f t="shared" si="20"/>
        <v>-1.8986840947529143E-2</v>
      </c>
      <c r="I98" s="26">
        <f t="shared" si="20"/>
        <v>-5.2795467742725892E-3</v>
      </c>
      <c r="J98" s="26">
        <f t="shared" si="20"/>
        <v>-1.9971606808148076E-2</v>
      </c>
      <c r="K98" s="26">
        <f t="shared" si="20"/>
        <v>-4.1753544864880695E-3</v>
      </c>
      <c r="L98" s="26">
        <f t="shared" si="20"/>
        <v>3.8197156167085168E-2</v>
      </c>
      <c r="M98" s="26">
        <f t="shared" si="20"/>
        <v>1.1350886124414678E-3</v>
      </c>
      <c r="N98" s="26">
        <f t="shared" si="20"/>
        <v>1.2079581583006413E-2</v>
      </c>
      <c r="O98" s="26">
        <f t="shared" si="20"/>
        <v>-3.2801270346072098E-3</v>
      </c>
      <c r="P98" s="26">
        <f t="shared" si="20"/>
        <v>-1.315746344675761E-2</v>
      </c>
      <c r="Q98" s="26">
        <f t="shared" si="20"/>
        <v>-4.345731923802258E-3</v>
      </c>
      <c r="R98" s="26">
        <f t="shared" si="20"/>
        <v>-2.0541399552076418E-2</v>
      </c>
      <c r="S98" s="26">
        <f t="shared" si="20"/>
        <v>1.7331557919006025E-2</v>
      </c>
      <c r="T98" s="26">
        <f t="shared" si="20"/>
        <v>5.6410625878448584E-3</v>
      </c>
    </row>
    <row r="99" spans="1:20">
      <c r="A99" s="25"/>
      <c r="B99" s="25">
        <v>1972</v>
      </c>
      <c r="C99" s="26">
        <f t="shared" ref="C99:T99" si="21">LN(C26/C25)</f>
        <v>0.11624925031832811</v>
      </c>
      <c r="D99" s="26">
        <f t="shared" si="21"/>
        <v>-1.6293699129635974E-3</v>
      </c>
      <c r="E99" s="26">
        <f t="shared" si="21"/>
        <v>-1.9148973010543864E-2</v>
      </c>
      <c r="F99" s="26">
        <f t="shared" si="21"/>
        <v>-0.2226758594547705</v>
      </c>
      <c r="G99" s="26">
        <f t="shared" si="21"/>
        <v>-3.9179850243414773E-3</v>
      </c>
      <c r="H99" s="26">
        <f t="shared" si="21"/>
        <v>-1.9187278776974761E-2</v>
      </c>
      <c r="I99" s="26">
        <f t="shared" si="21"/>
        <v>-5.033417783378488E-3</v>
      </c>
      <c r="J99" s="26">
        <f t="shared" si="21"/>
        <v>-1.9922830014249202E-2</v>
      </c>
      <c r="K99" s="26">
        <f t="shared" si="21"/>
        <v>-3.417372808470708E-3</v>
      </c>
      <c r="L99" s="26">
        <f t="shared" si="21"/>
        <v>3.5835129103010878E-2</v>
      </c>
      <c r="M99" s="26">
        <f t="shared" si="21"/>
        <v>8.7010703918017328E-4</v>
      </c>
      <c r="N99" s="26">
        <f t="shared" si="21"/>
        <v>1.2205954797735159E-2</v>
      </c>
      <c r="O99" s="26">
        <f t="shared" si="21"/>
        <v>-3.2909216855069143E-3</v>
      </c>
      <c r="P99" s="26">
        <f t="shared" si="21"/>
        <v>-1.3332893064461978E-2</v>
      </c>
      <c r="Q99" s="26">
        <f t="shared" si="21"/>
        <v>-3.9502596673508875E-3</v>
      </c>
      <c r="R99" s="26">
        <f t="shared" si="21"/>
        <v>-2.0374665925440023E-2</v>
      </c>
      <c r="S99" s="26">
        <f t="shared" si="21"/>
        <v>3.9045965141824138E-2</v>
      </c>
      <c r="T99" s="26">
        <f t="shared" si="21"/>
        <v>5.6094194183824797E-3</v>
      </c>
    </row>
    <row r="100" spans="1:20">
      <c r="A100" s="25"/>
      <c r="B100" s="25">
        <v>1973</v>
      </c>
      <c r="C100" s="26">
        <f t="shared" ref="C100:T100" si="22">LN(C27/C26)</f>
        <v>0.15185431660952362</v>
      </c>
      <c r="D100" s="26">
        <f t="shared" si="22"/>
        <v>-1.4563817939266871E-3</v>
      </c>
      <c r="E100" s="26">
        <f t="shared" si="22"/>
        <v>-1.9371121643562476E-2</v>
      </c>
      <c r="F100" s="26">
        <f t="shared" si="22"/>
        <v>-0.15736304811345705</v>
      </c>
      <c r="G100" s="26">
        <f t="shared" si="22"/>
        <v>-3.5565538258868442E-3</v>
      </c>
      <c r="H100" s="26">
        <f t="shared" si="22"/>
        <v>-1.9392322024785701E-2</v>
      </c>
      <c r="I100" s="26">
        <f t="shared" si="22"/>
        <v>-4.7834159896584169E-3</v>
      </c>
      <c r="J100" s="26">
        <f t="shared" si="22"/>
        <v>-1.9862901513073235E-2</v>
      </c>
      <c r="K100" s="26">
        <f t="shared" si="22"/>
        <v>-2.6515431478253805E-3</v>
      </c>
      <c r="L100" s="26">
        <f t="shared" si="22"/>
        <v>3.3670404797528655E-2</v>
      </c>
      <c r="M100" s="26">
        <f t="shared" si="22"/>
        <v>6.0581568416868113E-4</v>
      </c>
      <c r="N100" s="26">
        <f t="shared" si="22"/>
        <v>1.2325999138584877E-2</v>
      </c>
      <c r="O100" s="26">
        <f t="shared" si="22"/>
        <v>-3.3017876198251166E-3</v>
      </c>
      <c r="P100" s="26">
        <f t="shared" si="22"/>
        <v>-1.3513064006904935E-2</v>
      </c>
      <c r="Q100" s="26">
        <f t="shared" si="22"/>
        <v>-3.5500118358519003E-3</v>
      </c>
      <c r="R100" s="26">
        <f t="shared" si="22"/>
        <v>-2.0188704460280944E-2</v>
      </c>
      <c r="S100" s="26">
        <f t="shared" si="22"/>
        <v>5.3552017109715654E-2</v>
      </c>
      <c r="T100" s="26">
        <f t="shared" si="22"/>
        <v>5.5781292701471332E-3</v>
      </c>
    </row>
    <row r="101" spans="1:20">
      <c r="A101" s="25"/>
      <c r="B101" s="25">
        <v>1974</v>
      </c>
      <c r="C101" s="26">
        <f t="shared" ref="C101:T101" si="23">LN(C28/C27)</f>
        <v>-1.1097625325500377E-2</v>
      </c>
      <c r="D101" s="26">
        <f t="shared" si="23"/>
        <v>-1.2826331816433436E-3</v>
      </c>
      <c r="E101" s="26">
        <f t="shared" si="23"/>
        <v>-1.9599078917297352E-2</v>
      </c>
      <c r="F101" s="26">
        <f t="shared" si="23"/>
        <v>-2.4755278495471388E-2</v>
      </c>
      <c r="G101" s="26">
        <f t="shared" si="23"/>
        <v>-3.1912011293199383E-3</v>
      </c>
      <c r="H101" s="26">
        <f t="shared" si="23"/>
        <v>-1.9602139295286324E-2</v>
      </c>
      <c r="I101" s="26">
        <f t="shared" si="23"/>
        <v>-4.5296909912551173E-3</v>
      </c>
      <c r="J101" s="26">
        <f t="shared" si="23"/>
        <v>-1.9791220065723786E-2</v>
      </c>
      <c r="K101" s="26">
        <f t="shared" si="23"/>
        <v>-1.8795809603188111E-3</v>
      </c>
      <c r="L101" s="26">
        <f t="shared" si="23"/>
        <v>3.1677495660790068E-2</v>
      </c>
      <c r="M101" s="26">
        <f t="shared" si="23"/>
        <v>3.4200406958174827E-4</v>
      </c>
      <c r="N101" s="26">
        <f t="shared" si="23"/>
        <v>1.2439847592444816E-2</v>
      </c>
      <c r="O101" s="26">
        <f t="shared" si="23"/>
        <v>-3.3127255459902282E-3</v>
      </c>
      <c r="P101" s="26">
        <f t="shared" si="23"/>
        <v>-1.3698171125417064E-2</v>
      </c>
      <c r="Q101" s="26">
        <f t="shared" si="23"/>
        <v>-3.1454344778420879E-3</v>
      </c>
      <c r="R101" s="26">
        <f t="shared" si="23"/>
        <v>-1.9982652803045793E-2</v>
      </c>
      <c r="S101" s="26">
        <f t="shared" si="23"/>
        <v>-2.8304479320442687E-2</v>
      </c>
      <c r="T101" s="26">
        <f t="shared" si="23"/>
        <v>5.5471862682695784E-3</v>
      </c>
    </row>
    <row r="102" spans="1:20">
      <c r="A102" s="25"/>
      <c r="B102" s="25">
        <v>1975</v>
      </c>
      <c r="C102" s="26">
        <f t="shared" ref="C102:T102" si="24">LN(C29/C28)</f>
        <v>-0.20225679675911859</v>
      </c>
      <c r="D102" s="26">
        <f t="shared" si="24"/>
        <v>-1.1082126588103194E-3</v>
      </c>
      <c r="E102" s="26">
        <f t="shared" si="24"/>
        <v>-1.9833087688968257E-2</v>
      </c>
      <c r="F102" s="26">
        <f t="shared" si="24"/>
        <v>-0.11412006434528597</v>
      </c>
      <c r="G102" s="26">
        <f t="shared" si="24"/>
        <v>-2.8223019001271097E-3</v>
      </c>
      <c r="H102" s="26">
        <f t="shared" si="24"/>
        <v>-1.981690777016348E-2</v>
      </c>
      <c r="I102" s="26">
        <f t="shared" si="24"/>
        <v>-4.2724014679723045E-3</v>
      </c>
      <c r="J102" s="26">
        <f t="shared" si="24"/>
        <v>-1.9707168503851045E-2</v>
      </c>
      <c r="K102" s="26">
        <f t="shared" si="24"/>
        <v>-1.1032486211476819E-3</v>
      </c>
      <c r="L102" s="26">
        <f t="shared" si="24"/>
        <v>2.9835049324391707E-2</v>
      </c>
      <c r="M102" s="26">
        <f t="shared" si="24"/>
        <v>7.8462985781215468E-5</v>
      </c>
      <c r="N102" s="26">
        <f t="shared" si="24"/>
        <v>1.2547636499816561E-2</v>
      </c>
      <c r="O102" s="26">
        <f t="shared" si="24"/>
        <v>-3.3237361818510155E-3</v>
      </c>
      <c r="P102" s="26">
        <f t="shared" si="24"/>
        <v>-1.3888420096709387E-2</v>
      </c>
      <c r="Q102" s="26">
        <f t="shared" si="24"/>
        <v>-2.7369908643410058E-3</v>
      </c>
      <c r="R102" s="26">
        <f t="shared" si="24"/>
        <v>-1.9755651833187476E-2</v>
      </c>
      <c r="S102" s="26">
        <f t="shared" si="24"/>
        <v>-1.2661280460782008E-2</v>
      </c>
      <c r="T102" s="26">
        <f t="shared" si="24"/>
        <v>5.5165846675151514E-3</v>
      </c>
    </row>
    <row r="103" spans="1:20">
      <c r="A103" s="25"/>
      <c r="B103" s="25">
        <v>1976</v>
      </c>
      <c r="C103" s="26">
        <f t="shared" ref="C103:T103" si="25">LN(C30/C29)</f>
        <v>-8.7715459471303853E-2</v>
      </c>
      <c r="D103" s="26">
        <f t="shared" si="25"/>
        <v>-9.3320997362087842E-4</v>
      </c>
      <c r="E103" s="26">
        <f t="shared" si="25"/>
        <v>-2.007340483893618E-2</v>
      </c>
      <c r="F103" s="26">
        <f t="shared" si="25"/>
        <v>6.5998872807193729E-2</v>
      </c>
      <c r="G103" s="26">
        <f t="shared" si="25"/>
        <v>-2.450243991316753E-3</v>
      </c>
      <c r="H103" s="26">
        <f t="shared" si="25"/>
        <v>-2.0036813769944564E-2</v>
      </c>
      <c r="I103" s="26">
        <f t="shared" si="25"/>
        <v>-4.0117149532532094E-3</v>
      </c>
      <c r="J103" s="26">
        <f t="shared" si="25"/>
        <v>-1.9610115084399318E-2</v>
      </c>
      <c r="K103" s="26">
        <f t="shared" si="25"/>
        <v>-3.2434222047607298E-4</v>
      </c>
      <c r="L103" s="26">
        <f t="shared" si="25"/>
        <v>2.8125038880190131E-2</v>
      </c>
      <c r="M103" s="26">
        <f t="shared" si="25"/>
        <v>-1.8501606297011993E-4</v>
      </c>
      <c r="N103" s="26">
        <f t="shared" si="25"/>
        <v>1.2649505000522976E-2</v>
      </c>
      <c r="O103" s="26">
        <f t="shared" si="25"/>
        <v>-3.3348202548301336E-3</v>
      </c>
      <c r="P103" s="26">
        <f t="shared" si="25"/>
        <v>-1.4084028185260689E-2</v>
      </c>
      <c r="Q103" s="26">
        <f t="shared" si="25"/>
        <v>-2.3251598393936473E-3</v>
      </c>
      <c r="R103" s="26">
        <f t="shared" si="25"/>
        <v>-1.9506851506479191E-2</v>
      </c>
      <c r="S103" s="26">
        <f t="shared" si="25"/>
        <v>-1.0354626508097232E-4</v>
      </c>
      <c r="T103" s="26">
        <f t="shared" si="25"/>
        <v>5.4863188487383292E-3</v>
      </c>
    </row>
    <row r="104" spans="1:20">
      <c r="A104" s="25"/>
      <c r="B104" s="25">
        <v>1977</v>
      </c>
      <c r="C104" s="26">
        <f t="shared" ref="C104:T104" si="26">LN(C31/C30)</f>
        <v>-2.8320911482936081E-2</v>
      </c>
      <c r="D104" s="26">
        <f t="shared" si="26"/>
        <v>-7.5771588854609885E-4</v>
      </c>
      <c r="E104" s="26">
        <f t="shared" si="26"/>
        <v>-2.0320302306261886E-2</v>
      </c>
      <c r="F104" s="26">
        <f t="shared" si="26"/>
        <v>0.12129448425959612</v>
      </c>
      <c r="G104" s="26">
        <f t="shared" si="26"/>
        <v>-2.0754268632982736E-3</v>
      </c>
      <c r="H104" s="26">
        <f t="shared" si="26"/>
        <v>-2.0262053360556153E-2</v>
      </c>
      <c r="I104" s="26">
        <f t="shared" si="26"/>
        <v>-3.7478075627719915E-3</v>
      </c>
      <c r="J104" s="26">
        <f t="shared" si="26"/>
        <v>-1.9499415123832999E-2</v>
      </c>
      <c r="K104" s="26">
        <f t="shared" si="26"/>
        <v>4.5532218432655107E-4</v>
      </c>
      <c r="L104" s="26">
        <f t="shared" si="26"/>
        <v>2.6532136021625938E-2</v>
      </c>
      <c r="M104" s="26">
        <f t="shared" si="26"/>
        <v>-4.486414088312932E-4</v>
      </c>
      <c r="N104" s="26">
        <f t="shared" si="26"/>
        <v>1.2745594508509785E-2</v>
      </c>
      <c r="O104" s="26">
        <f t="shared" si="26"/>
        <v>-3.3459785020864777E-3</v>
      </c>
      <c r="P104" s="26">
        <f t="shared" si="26"/>
        <v>-1.4285225071052789E-2</v>
      </c>
      <c r="Q104" s="26">
        <f t="shared" si="26"/>
        <v>-1.9104340412431234E-3</v>
      </c>
      <c r="R104" s="26">
        <f t="shared" si="26"/>
        <v>-1.923541735231972E-2</v>
      </c>
      <c r="S104" s="26">
        <f t="shared" si="26"/>
        <v>-1.0592904824159423E-2</v>
      </c>
      <c r="T104" s="26">
        <f t="shared" si="26"/>
        <v>5.4563833154326058E-3</v>
      </c>
    </row>
    <row r="105" spans="1:20">
      <c r="A105" s="25"/>
      <c r="B105" s="25">
        <v>1978</v>
      </c>
      <c r="C105" s="26">
        <f t="shared" ref="C105:T105" si="27">LN(C32/C31)</f>
        <v>0.10495168411762393</v>
      </c>
      <c r="D105" s="26">
        <f t="shared" si="27"/>
        <v>-5.8182202542512995E-4</v>
      </c>
      <c r="E105" s="26">
        <f t="shared" si="27"/>
        <v>-2.0574068217713098E-2</v>
      </c>
      <c r="F105" s="26">
        <f t="shared" si="27"/>
        <v>-0.26542302060409562</v>
      </c>
      <c r="G105" s="26">
        <f t="shared" si="27"/>
        <v>-1.6982602156049664E-3</v>
      </c>
      <c r="H105" s="26">
        <f t="shared" si="27"/>
        <v>-2.0492833009262915E-2</v>
      </c>
      <c r="I105" s="26">
        <f t="shared" si="27"/>
        <v>-3.4808636798791246E-3</v>
      </c>
      <c r="J105" s="26">
        <f t="shared" si="27"/>
        <v>-1.9374412935793704E-2</v>
      </c>
      <c r="K105" s="26">
        <f t="shared" si="27"/>
        <v>1.2339226406274436E-3</v>
      </c>
      <c r="L105" s="26">
        <f t="shared" si="27"/>
        <v>2.5043220616383526E-2</v>
      </c>
      <c r="M105" s="26">
        <f t="shared" si="27"/>
        <v>-7.1262176980050088E-4</v>
      </c>
      <c r="N105" s="26">
        <f t="shared" si="27"/>
        <v>1.2836048216098335E-2</v>
      </c>
      <c r="O105" s="26">
        <f t="shared" si="27"/>
        <v>-3.3572116706787952E-3</v>
      </c>
      <c r="P105" s="26">
        <f t="shared" si="27"/>
        <v>-1.4492253749288728E-2</v>
      </c>
      <c r="Q105" s="26">
        <f t="shared" si="27"/>
        <v>-1.4933180071455448E-3</v>
      </c>
      <c r="R105" s="26">
        <f t="shared" si="27"/>
        <v>-1.8940537631578484E-2</v>
      </c>
      <c r="S105" s="26">
        <f t="shared" si="27"/>
        <v>6.3447569829607808E-2</v>
      </c>
      <c r="T105" s="26">
        <f t="shared" si="27"/>
        <v>5.4267726904011571E-3</v>
      </c>
    </row>
    <row r="106" spans="1:20">
      <c r="A106" s="25"/>
      <c r="B106" s="25">
        <v>1979</v>
      </c>
      <c r="C106" s="26">
        <f t="shared" ref="C106:T106" si="28">LN(C33/C32)</f>
        <v>0.1719366857135515</v>
      </c>
      <c r="D106" s="26">
        <f t="shared" si="28"/>
        <v>-4.0562070740983301E-4</v>
      </c>
      <c r="E106" s="26">
        <f t="shared" si="28"/>
        <v>-2.0835008120205757E-2</v>
      </c>
      <c r="F106" s="26">
        <f t="shared" si="28"/>
        <v>-0.22916862507311839</v>
      </c>
      <c r="G106" s="26">
        <f t="shared" si="28"/>
        <v>-1.3191625397801995E-3</v>
      </c>
      <c r="H106" s="26">
        <f t="shared" si="28"/>
        <v>-2.0729370294755842E-2</v>
      </c>
      <c r="I106" s="26">
        <f t="shared" si="28"/>
        <v>-3.2110755984932791E-3</v>
      </c>
      <c r="J106" s="26">
        <f t="shared" si="28"/>
        <v>-1.923444409581547E-2</v>
      </c>
      <c r="K106" s="26">
        <f t="shared" si="28"/>
        <v>2.0096454685128605E-3</v>
      </c>
      <c r="L106" s="26">
        <f t="shared" si="28"/>
        <v>2.3646993260444771E-2</v>
      </c>
      <c r="M106" s="26">
        <f t="shared" si="28"/>
        <v>-9.7716680127508363E-4</v>
      </c>
      <c r="N106" s="26">
        <f t="shared" si="28"/>
        <v>1.2921010627791602E-2</v>
      </c>
      <c r="O106" s="26">
        <f t="shared" si="28"/>
        <v>-3.3685205177314357E-3</v>
      </c>
      <c r="P106" s="26">
        <f t="shared" si="28"/>
        <v>-1.4705371509506444E-2</v>
      </c>
      <c r="Q106" s="26">
        <f t="shared" si="28"/>
        <v>-1.0743261765086749E-3</v>
      </c>
      <c r="R106" s="26">
        <f t="shared" si="28"/>
        <v>-1.8621431150078045E-2</v>
      </c>
      <c r="S106" s="26">
        <f t="shared" si="28"/>
        <v>2.5485735577598513E-2</v>
      </c>
      <c r="T106" s="26">
        <f t="shared" si="28"/>
        <v>5.3974817125514519E-3</v>
      </c>
    </row>
    <row r="107" spans="1:20">
      <c r="A107" s="25"/>
      <c r="B107" s="25">
        <v>1980</v>
      </c>
      <c r="C107" s="26">
        <f t="shared" ref="C107:T107" si="29">LN(C34/C33)</f>
        <v>-1.9203746326830962E-2</v>
      </c>
      <c r="D107" s="26">
        <f t="shared" si="29"/>
        <v>-2.2920479833484631E-4</v>
      </c>
      <c r="E107" s="26">
        <f t="shared" si="29"/>
        <v>-2.110344632792811E-2</v>
      </c>
      <c r="F107" s="26">
        <f t="shared" si="29"/>
        <v>-9.8454550604672605E-2</v>
      </c>
      <c r="G107" s="26">
        <f t="shared" si="29"/>
        <v>-9.3855960378548911E-4</v>
      </c>
      <c r="H107" s="26">
        <f t="shared" si="29"/>
        <v>-2.0971894676711861E-2</v>
      </c>
      <c r="I107" s="26">
        <f t="shared" si="29"/>
        <v>-2.9386431243884712E-3</v>
      </c>
      <c r="J107" s="26">
        <f t="shared" si="29"/>
        <v>-1.9078838055908206E-2</v>
      </c>
      <c r="K107" s="26">
        <f t="shared" si="29"/>
        <v>2.7806992940425839E-3</v>
      </c>
      <c r="L107" s="26">
        <f t="shared" si="29"/>
        <v>2.2333666418621612E-2</v>
      </c>
      <c r="M107" s="26">
        <f t="shared" si="29"/>
        <v>-1.2424876528083861E-3</v>
      </c>
      <c r="N107" s="26">
        <f t="shared" si="29"/>
        <v>1.3000627123540748E-2</v>
      </c>
      <c r="O107" s="26">
        <f t="shared" si="29"/>
        <v>-3.3799058106044767E-3</v>
      </c>
      <c r="P107" s="26">
        <f t="shared" si="29"/>
        <v>-1.4924851002373564E-2</v>
      </c>
      <c r="Q107" s="26">
        <f t="shared" si="29"/>
        <v>-6.5398080849431346E-4</v>
      </c>
      <c r="R107" s="26">
        <f t="shared" si="29"/>
        <v>-1.8277355709338011E-2</v>
      </c>
      <c r="S107" s="26">
        <f t="shared" si="29"/>
        <v>-2.383529268798729E-2</v>
      </c>
      <c r="T107" s="26">
        <f t="shared" si="29"/>
        <v>5.3685052337577848E-3</v>
      </c>
    </row>
    <row r="108" spans="1:20">
      <c r="A108" s="25"/>
      <c r="B108" s="25">
        <v>1981</v>
      </c>
      <c r="C108" s="26">
        <f t="shared" ref="C108:T108" si="30">LN(C35/C34)</f>
        <v>3.8055447108284672E-2</v>
      </c>
      <c r="D108" s="26">
        <f t="shared" si="30"/>
        <v>-5.2667540093097974E-5</v>
      </c>
      <c r="E108" s="26">
        <f t="shared" si="30"/>
        <v>-2.1379727396802817E-2</v>
      </c>
      <c r="F108" s="26">
        <f t="shared" si="30"/>
        <v>6.538697133612606E-2</v>
      </c>
      <c r="G108" s="26">
        <f t="shared" si="30"/>
        <v>-5.5688287918604794E-4</v>
      </c>
      <c r="H108" s="26">
        <f t="shared" si="30"/>
        <v>-2.1220648330731222E-2</v>
      </c>
      <c r="I108" s="26">
        <f t="shared" si="30"/>
        <v>-2.6637731361804557E-3</v>
      </c>
      <c r="J108" s="26">
        <f t="shared" si="30"/>
        <v>-1.8906921130383274E-2</v>
      </c>
      <c r="K108" s="26">
        <f t="shared" si="30"/>
        <v>3.5453287206987233E-3</v>
      </c>
      <c r="L108" s="26">
        <f t="shared" si="30"/>
        <v>2.109471614389018E-2</v>
      </c>
      <c r="M108" s="26">
        <f t="shared" si="30"/>
        <v>-1.5087975331938943E-3</v>
      </c>
      <c r="N108" s="26">
        <f t="shared" si="30"/>
        <v>1.3075043551170134E-2</v>
      </c>
      <c r="O108" s="26">
        <f t="shared" si="30"/>
        <v>-3.3913683270682198E-3</v>
      </c>
      <c r="P108" s="26">
        <f t="shared" si="30"/>
        <v>-1.5150981403478108E-2</v>
      </c>
      <c r="Q108" s="26">
        <f t="shared" si="30"/>
        <v>-2.3280983149554714E-4</v>
      </c>
      <c r="R108" s="26">
        <f t="shared" si="30"/>
        <v>-1.7907617160580439E-2</v>
      </c>
      <c r="S108" s="26">
        <f t="shared" si="30"/>
        <v>-1.3482266776974205E-2</v>
      </c>
      <c r="T108" s="26">
        <f t="shared" si="30"/>
        <v>5.3398382158655576E-3</v>
      </c>
    </row>
    <row r="109" spans="1:20">
      <c r="A109" s="25"/>
      <c r="B109" s="25">
        <v>1982</v>
      </c>
      <c r="C109" s="26">
        <f t="shared" ref="C109:T109" si="31">LN(C36/C35)</f>
        <v>0.1550349243799522</v>
      </c>
      <c r="D109" s="26">
        <f t="shared" si="31"/>
        <v>1.2389761138495835E-4</v>
      </c>
      <c r="E109" s="26">
        <f t="shared" si="31"/>
        <v>-2.1664217740574764E-2</v>
      </c>
      <c r="F109" s="26">
        <f t="shared" si="31"/>
        <v>2.9558026432819299E-2</v>
      </c>
      <c r="G109" s="26">
        <f t="shared" si="31"/>
        <v>-1.7456792314710255E-4</v>
      </c>
      <c r="H109" s="26">
        <f t="shared" si="31"/>
        <v>-2.1475887055260552E-2</v>
      </c>
      <c r="I109" s="26">
        <f t="shared" si="31"/>
        <v>-2.3866791076777188E-3</v>
      </c>
      <c r="J109" s="26">
        <f t="shared" si="31"/>
        <v>-1.8718019872183949E-2</v>
      </c>
      <c r="K109" s="26">
        <f t="shared" si="31"/>
        <v>4.3018274220312852E-3</v>
      </c>
      <c r="L109" s="26">
        <f t="shared" si="31"/>
        <v>1.9922680933066157E-2</v>
      </c>
      <c r="M109" s="26">
        <f t="shared" si="31"/>
        <v>-1.7763122870607208E-3</v>
      </c>
      <c r="N109" s="26">
        <f t="shared" si="31"/>
        <v>1.3144405847502155E-2</v>
      </c>
      <c r="O109" s="26">
        <f t="shared" si="31"/>
        <v>-3.4029088554790583E-3</v>
      </c>
      <c r="P109" s="26">
        <f t="shared" si="31"/>
        <v>-1.5384069684550049E-2</v>
      </c>
      <c r="Q109" s="26">
        <f t="shared" si="31"/>
        <v>1.8865535709968262E-4</v>
      </c>
      <c r="R109" s="26">
        <f t="shared" si="31"/>
        <v>-1.7511579010390851E-2</v>
      </c>
      <c r="S109" s="26">
        <f t="shared" si="31"/>
        <v>-7.4309577055556835E-3</v>
      </c>
      <c r="T109" s="26">
        <f t="shared" si="31"/>
        <v>5.3114757277574181E-3</v>
      </c>
    </row>
    <row r="110" spans="1:20">
      <c r="A110" s="25"/>
      <c r="B110" s="25">
        <v>1983</v>
      </c>
      <c r="C110" s="26">
        <f t="shared" ref="C110:T110" si="32">LN(C37/C36)</f>
        <v>-8.0149817444885599E-2</v>
      </c>
      <c r="D110" s="26">
        <f t="shared" si="32"/>
        <v>3.0039715094579004E-4</v>
      </c>
      <c r="E110" s="26">
        <f t="shared" si="32"/>
        <v>-2.1957307404664891E-2</v>
      </c>
      <c r="F110" s="26">
        <f t="shared" si="32"/>
        <v>0.27950982917521855</v>
      </c>
      <c r="G110" s="26">
        <f t="shared" si="32"/>
        <v>2.0794727213314967E-4</v>
      </c>
      <c r="H110" s="26">
        <f t="shared" si="32"/>
        <v>-2.1737881257875055E-2</v>
      </c>
      <c r="I110" s="26">
        <f t="shared" si="32"/>
        <v>-2.1075805936060545E-3</v>
      </c>
      <c r="J110" s="26">
        <f t="shared" si="32"/>
        <v>-1.8511464856065533E-2</v>
      </c>
      <c r="K110" s="26">
        <f t="shared" si="32"/>
        <v>5.0485504543084318E-3</v>
      </c>
      <c r="L110" s="26">
        <f t="shared" si="32"/>
        <v>1.881099757923764E-2</v>
      </c>
      <c r="M110" s="26">
        <f t="shared" si="32"/>
        <v>-2.0452509862893178E-3</v>
      </c>
      <c r="N110" s="26">
        <f t="shared" si="32"/>
        <v>1.3208859687583433E-2</v>
      </c>
      <c r="O110" s="26">
        <f t="shared" si="32"/>
        <v>-3.41452819496172E-3</v>
      </c>
      <c r="P110" s="26">
        <f t="shared" si="32"/>
        <v>-1.5624442003869973E-2</v>
      </c>
      <c r="Q110" s="26">
        <f t="shared" si="32"/>
        <v>6.0988212169458969E-4</v>
      </c>
      <c r="R110" s="26">
        <f t="shared" si="32"/>
        <v>-1.7088672506901693E-2</v>
      </c>
      <c r="S110" s="26">
        <f t="shared" si="32"/>
        <v>3.8569425353873088E-2</v>
      </c>
      <c r="T110" s="26">
        <f t="shared" si="32"/>
        <v>5.2834129425259335E-3</v>
      </c>
    </row>
    <row r="111" spans="1:20">
      <c r="A111" s="25"/>
      <c r="B111" s="25">
        <v>1984</v>
      </c>
      <c r="C111" s="26">
        <f t="shared" ref="C111:T111" si="33">LN(C38/C37)</f>
        <v>-3.4142184587809578E-2</v>
      </c>
      <c r="D111" s="26">
        <f t="shared" si="33"/>
        <v>4.7673768920736877E-4</v>
      </c>
      <c r="E111" s="26">
        <f t="shared" si="33"/>
        <v>-2.2259412016075553E-2</v>
      </c>
      <c r="F111" s="26">
        <f t="shared" si="33"/>
        <v>6.2447853003503515E-2</v>
      </c>
      <c r="G111" s="26">
        <f t="shared" si="33"/>
        <v>5.9022394946253796E-4</v>
      </c>
      <c r="H111" s="26">
        <f t="shared" si="33"/>
        <v>-2.2006917029171204E-2</v>
      </c>
      <c r="I111" s="26">
        <f t="shared" si="33"/>
        <v>-1.8267026810704567E-3</v>
      </c>
      <c r="J111" s="26">
        <f t="shared" si="33"/>
        <v>-1.828659488119173E-2</v>
      </c>
      <c r="K111" s="26">
        <f t="shared" si="33"/>
        <v>5.7839256090554082E-3</v>
      </c>
      <c r="L111" s="26">
        <f t="shared" si="33"/>
        <v>1.7753866298298091E-2</v>
      </c>
      <c r="M111" s="26">
        <f t="shared" si="33"/>
        <v>-2.3158365396983415E-3</v>
      </c>
      <c r="N111" s="26">
        <f t="shared" si="33"/>
        <v>1.3268550161269412E-2</v>
      </c>
      <c r="O111" s="26">
        <f t="shared" si="33"/>
        <v>-3.4262271555923238E-3</v>
      </c>
      <c r="P111" s="26">
        <f t="shared" si="33"/>
        <v>-1.587244522910862E-2</v>
      </c>
      <c r="Q111" s="26">
        <f t="shared" si="33"/>
        <v>1.0303388301959604E-3</v>
      </c>
      <c r="R111" s="26">
        <f t="shared" si="33"/>
        <v>-1.6638407114263305E-2</v>
      </c>
      <c r="S111" s="26">
        <f t="shared" si="33"/>
        <v>7.7290749891894776E-3</v>
      </c>
      <c r="T111" s="26">
        <f t="shared" si="33"/>
        <v>5.2556451347468836E-3</v>
      </c>
    </row>
    <row r="112" spans="1:20">
      <c r="A112" s="25"/>
      <c r="B112" s="25">
        <v>1985</v>
      </c>
      <c r="C112" s="26">
        <f t="shared" ref="C112:T112" si="34">LN(C39/C38)</f>
        <v>6.0935840528036266E-2</v>
      </c>
      <c r="D112" s="26">
        <f t="shared" si="34"/>
        <v>6.5282611712606624E-4</v>
      </c>
      <c r="E112" s="26">
        <f t="shared" si="34"/>
        <v>-2.2570974930098773E-2</v>
      </c>
      <c r="F112" s="26">
        <f t="shared" si="34"/>
        <v>3.7867025917160818E-3</v>
      </c>
      <c r="G112" s="26">
        <f t="shared" si="34"/>
        <v>9.7182426282593282E-4</v>
      </c>
      <c r="H112" s="26">
        <f t="shared" si="34"/>
        <v>-2.2283297313524741E-2</v>
      </c>
      <c r="I112" s="26">
        <f t="shared" si="34"/>
        <v>-1.5442754094207713E-3</v>
      </c>
      <c r="J112" s="26">
        <f t="shared" si="34"/>
        <v>-1.8042761600949062E-2</v>
      </c>
      <c r="K112" s="26">
        <f t="shared" si="34"/>
        <v>6.5064636507262599E-3</v>
      </c>
      <c r="L112" s="26">
        <f t="shared" si="34"/>
        <v>1.6746139194231662E-2</v>
      </c>
      <c r="M112" s="26">
        <f t="shared" si="34"/>
        <v>-2.5882963246297939E-3</v>
      </c>
      <c r="N112" s="26">
        <f t="shared" si="34"/>
        <v>1.3323621476348885E-2</v>
      </c>
      <c r="O112" s="26">
        <f t="shared" si="34"/>
        <v>-3.4380065585872606E-3</v>
      </c>
      <c r="P112" s="26">
        <f t="shared" si="34"/>
        <v>-1.612844860755391E-2</v>
      </c>
      <c r="Q112" s="26">
        <f t="shared" si="34"/>
        <v>1.4494970868726145E-3</v>
      </c>
      <c r="R112" s="26">
        <f t="shared" si="34"/>
        <v>-1.6160381260839379E-2</v>
      </c>
      <c r="S112" s="26">
        <f t="shared" si="34"/>
        <v>2.0191162261995629E-2</v>
      </c>
      <c r="T112" s="26">
        <f t="shared" si="34"/>
        <v>5.2281676778088339E-3</v>
      </c>
    </row>
    <row r="113" spans="1:20">
      <c r="A113" s="25"/>
      <c r="B113" s="25">
        <v>1986</v>
      </c>
      <c r="C113" s="26">
        <f t="shared" ref="C113:T113" si="35">LN(C40/C39)</f>
        <v>-4.2582778743636557E-2</v>
      </c>
      <c r="D113" s="26">
        <f t="shared" si="35"/>
        <v>8.2856976952675842E-4</v>
      </c>
      <c r="E113" s="26">
        <f t="shared" si="35"/>
        <v>-2.2892469597408475E-2</v>
      </c>
      <c r="F113" s="26">
        <f t="shared" si="35"/>
        <v>-8.1750892416718304E-2</v>
      </c>
      <c r="G113" s="26">
        <f t="shared" si="35"/>
        <v>1.3523129462572287E-3</v>
      </c>
      <c r="H113" s="26">
        <f t="shared" si="35"/>
        <v>-2.2567343187096942E-2</v>
      </c>
      <c r="I113" s="26">
        <f t="shared" si="35"/>
        <v>-1.260533161512192E-3</v>
      </c>
      <c r="J113" s="26">
        <f t="shared" si="35"/>
        <v>-1.7779334581998492E-2</v>
      </c>
      <c r="K113" s="26">
        <f t="shared" si="35"/>
        <v>7.2147673134440767E-3</v>
      </c>
      <c r="L113" s="26">
        <f t="shared" si="35"/>
        <v>1.5783227462629057E-2</v>
      </c>
      <c r="M113" s="26">
        <f t="shared" si="35"/>
        <v>-2.8628628442711329E-3</v>
      </c>
      <c r="N113" s="26">
        <f t="shared" si="35"/>
        <v>1.3374216687278732E-2</v>
      </c>
      <c r="O113" s="26">
        <f t="shared" si="35"/>
        <v>-3.4498672364955637E-3</v>
      </c>
      <c r="P113" s="26">
        <f t="shared" si="35"/>
        <v>-1.6392845600630705E-2</v>
      </c>
      <c r="Q113" s="26">
        <f t="shared" si="35"/>
        <v>1.8668339366980746E-3</v>
      </c>
      <c r="R113" s="26">
        <f t="shared" si="35"/>
        <v>-1.565429322354478E-2</v>
      </c>
      <c r="S113" s="26">
        <f t="shared" si="35"/>
        <v>2.2173145497285537E-2</v>
      </c>
      <c r="T113" s="26">
        <f t="shared" si="35"/>
        <v>5.2009760413611102E-3</v>
      </c>
    </row>
    <row r="114" spans="1:20">
      <c r="A114" s="25"/>
      <c r="B114" s="25">
        <v>1987</v>
      </c>
      <c r="C114" s="26">
        <f t="shared" ref="C114:T114" si="36">LN(C41/C40)</f>
        <v>4.1886492346596825E-2</v>
      </c>
      <c r="D114" s="26">
        <f t="shared" si="36"/>
        <v>1.0038765869952893E-3</v>
      </c>
      <c r="E114" s="26">
        <f t="shared" si="36"/>
        <v>-2.3224402178425405E-2</v>
      </c>
      <c r="F114" s="26">
        <f t="shared" si="36"/>
        <v>-9.5321424422233486E-2</v>
      </c>
      <c r="G114" s="26">
        <f t="shared" si="36"/>
        <v>1.7312589620751653E-3</v>
      </c>
      <c r="H114" s="26">
        <f t="shared" si="36"/>
        <v>-2.2859395254775174E-2</v>
      </c>
      <c r="I114" s="26">
        <f t="shared" si="36"/>
        <v>-9.7571402962143392E-4</v>
      </c>
      <c r="J114" s="26">
        <f t="shared" si="36"/>
        <v>-1.7495706787680695E-2</v>
      </c>
      <c r="K114" s="26">
        <f t="shared" si="36"/>
        <v>7.9075389616483898E-3</v>
      </c>
      <c r="L114" s="26">
        <f t="shared" si="36"/>
        <v>1.4861023738040458E-2</v>
      </c>
      <c r="M114" s="26">
        <f t="shared" si="36"/>
        <v>-3.1397744148265847E-3</v>
      </c>
      <c r="N114" s="26">
        <f t="shared" si="36"/>
        <v>1.3420477448546136E-2</v>
      </c>
      <c r="O114" s="26">
        <f t="shared" si="36"/>
        <v>-3.4618100333947601E-3</v>
      </c>
      <c r="P114" s="26">
        <f t="shared" si="36"/>
        <v>-1.6666055901897476E-2</v>
      </c>
      <c r="Q114" s="26">
        <f t="shared" si="36"/>
        <v>2.2818340219656198E-3</v>
      </c>
      <c r="R114" s="26">
        <f t="shared" si="36"/>
        <v>-1.5119951987747394E-2</v>
      </c>
      <c r="S114" s="26">
        <f t="shared" si="36"/>
        <v>5.0142024019722689E-2</v>
      </c>
      <c r="T114" s="26">
        <f t="shared" si="36"/>
        <v>5.1740657888117358E-3</v>
      </c>
    </row>
    <row r="115" spans="1:20">
      <c r="A115" s="25"/>
      <c r="B115" s="25">
        <v>1988</v>
      </c>
      <c r="C115" s="26">
        <f t="shared" ref="C115:T115" si="37">LN(C42/C41)</f>
        <v>0.15921179874620672</v>
      </c>
      <c r="D115" s="26">
        <f t="shared" si="37"/>
        <v>1.1786552755356739E-3</v>
      </c>
      <c r="E115" s="26">
        <f t="shared" si="37"/>
        <v>-2.3567314435641386E-2</v>
      </c>
      <c r="F115" s="26">
        <f t="shared" si="37"/>
        <v>-4.3461299156111285E-2</v>
      </c>
      <c r="G115" s="26">
        <f t="shared" si="37"/>
        <v>2.1082371154436644E-3</v>
      </c>
      <c r="H115" s="26">
        <f t="shared" si="37"/>
        <v>-2.3159815179204665E-2</v>
      </c>
      <c r="I115" s="26">
        <f t="shared" si="37"/>
        <v>-6.9005915952885077E-4</v>
      </c>
      <c r="J115" s="26">
        <f t="shared" si="37"/>
        <v>-1.7191300472887094E-2</v>
      </c>
      <c r="K115" s="26">
        <f t="shared" si="37"/>
        <v>8.5835868514821303E-3</v>
      </c>
      <c r="L115" s="26">
        <f t="shared" si="37"/>
        <v>1.3975836755719777E-2</v>
      </c>
      <c r="M115" s="26">
        <f t="shared" si="37"/>
        <v>-3.4192758869267797E-3</v>
      </c>
      <c r="N115" s="26">
        <f t="shared" si="37"/>
        <v>1.3462543791613116E-2</v>
      </c>
      <c r="O115" s="26">
        <f t="shared" si="37"/>
        <v>-3.473835805090664E-3</v>
      </c>
      <c r="P115" s="26">
        <f t="shared" si="37"/>
        <v>-1.6948527660279614E-2</v>
      </c>
      <c r="Q115" s="26">
        <f t="shared" si="37"/>
        <v>2.6939916726539609E-3</v>
      </c>
      <c r="R115" s="26">
        <f t="shared" si="37"/>
        <v>-1.4557287899937458E-2</v>
      </c>
      <c r="S115" s="26">
        <f t="shared" si="37"/>
        <v>5.1491958961752342E-2</v>
      </c>
      <c r="T115" s="26">
        <f t="shared" si="37"/>
        <v>5.1474325749138279E-3</v>
      </c>
    </row>
    <row r="116" spans="1:20">
      <c r="A116" s="25"/>
      <c r="B116" s="25">
        <v>1989</v>
      </c>
      <c r="C116" s="26">
        <f t="shared" ref="C116:T116" si="38">LN(C43/C42)</f>
        <v>0.18729115275577921</v>
      </c>
      <c r="D116" s="26">
        <f t="shared" si="38"/>
        <v>1.3528154634279935E-3</v>
      </c>
      <c r="E116" s="26">
        <f t="shared" si="38"/>
        <v>-2.3921786939034639E-2</v>
      </c>
      <c r="F116" s="26">
        <f t="shared" si="38"/>
        <v>1.4370118463204967E-2</v>
      </c>
      <c r="G116" s="26">
        <f t="shared" si="38"/>
        <v>2.4828296226592187E-3</v>
      </c>
      <c r="H116" s="26">
        <f t="shared" si="38"/>
        <v>-2.346898735677188E-2</v>
      </c>
      <c r="I116" s="26">
        <f t="shared" si="38"/>
        <v>-4.0381207650568962E-4</v>
      </c>
      <c r="J116" s="26">
        <f t="shared" si="38"/>
        <v>-1.6865573468345982E-2</v>
      </c>
      <c r="K116" s="26">
        <f t="shared" si="38"/>
        <v>9.2418299616845792E-3</v>
      </c>
      <c r="L116" s="26">
        <f t="shared" si="38"/>
        <v>1.3124336084624254E-2</v>
      </c>
      <c r="M116" s="26">
        <f t="shared" si="38"/>
        <v>-3.7016194060406314E-3</v>
      </c>
      <c r="N116" s="26">
        <f t="shared" si="38"/>
        <v>1.3500553924369935E-2</v>
      </c>
      <c r="O116" s="26">
        <f t="shared" si="38"/>
        <v>-3.485945419323106E-3</v>
      </c>
      <c r="P116" s="26">
        <f t="shared" si="38"/>
        <v>-1.7240739933313331E-2</v>
      </c>
      <c r="Q116" s="26">
        <f t="shared" si="38"/>
        <v>3.1028129130372482E-3</v>
      </c>
      <c r="R116" s="26">
        <f t="shared" si="38"/>
        <v>-1.3966362909935231E-2</v>
      </c>
      <c r="S116" s="26">
        <f t="shared" si="38"/>
        <v>1.5148591363293131E-2</v>
      </c>
      <c r="T116" s="26">
        <f t="shared" si="38"/>
        <v>5.1210721434395952E-3</v>
      </c>
    </row>
    <row r="117" spans="1:20">
      <c r="A117" s="25"/>
      <c r="B117" s="25">
        <v>1990</v>
      </c>
      <c r="C117" s="26">
        <f t="shared" ref="C117:T117" si="39">LN(C44/C43)</f>
        <v>-0.10958698075204065</v>
      </c>
      <c r="D117" s="26">
        <f t="shared" si="39"/>
        <v>1.5262678547098582E-3</v>
      </c>
      <c r="E117" s="26">
        <f t="shared" si="39"/>
        <v>-2.4288442624869656E-2</v>
      </c>
      <c r="F117" s="26">
        <f t="shared" si="39"/>
        <v>-0.24748920920412479</v>
      </c>
      <c r="G117" s="26">
        <f t="shared" si="39"/>
        <v>2.8546276212016745E-3</v>
      </c>
      <c r="H117" s="26">
        <f t="shared" si="39"/>
        <v>-2.3787320757333693E-2</v>
      </c>
      <c r="I117" s="26">
        <f t="shared" si="39"/>
        <v>-1.1721799711419073E-4</v>
      </c>
      <c r="J117" s="26">
        <f t="shared" si="39"/>
        <v>-1.6518025822043786E-2</v>
      </c>
      <c r="K117" s="26">
        <f t="shared" si="39"/>
        <v>9.881301393631782E-3</v>
      </c>
      <c r="L117" s="26">
        <f t="shared" si="39"/>
        <v>1.2303505141364132E-2</v>
      </c>
      <c r="M117" s="26">
        <f t="shared" si="39"/>
        <v>-3.9870652170467796E-3</v>
      </c>
      <c r="N117" s="26">
        <f t="shared" si="39"/>
        <v>1.3534644051982474E-2</v>
      </c>
      <c r="O117" s="26">
        <f t="shared" si="39"/>
        <v>-3.4981397559734825E-3</v>
      </c>
      <c r="P117" s="26">
        <f t="shared" si="39"/>
        <v>-1.7543205398660687E-2</v>
      </c>
      <c r="Q117" s="26">
        <f t="shared" si="39"/>
        <v>3.5078173682341869E-3</v>
      </c>
      <c r="R117" s="26">
        <f t="shared" si="39"/>
        <v>-1.3347380181751986E-2</v>
      </c>
      <c r="S117" s="26">
        <f t="shared" si="39"/>
        <v>-1.7152995501031224E-2</v>
      </c>
      <c r="T117" s="26">
        <f t="shared" si="39"/>
        <v>5.0949803248936214E-3</v>
      </c>
    </row>
    <row r="118" spans="1:20">
      <c r="A118" s="25"/>
      <c r="B118" s="25">
        <v>1991</v>
      </c>
      <c r="C118" s="26">
        <f t="shared" ref="C118:T118" si="40">LN(C45/C44)</f>
        <v>-0.15147293604038559</v>
      </c>
      <c r="D118" s="26">
        <f t="shared" si="40"/>
        <v>1.6989243787592647E-3</v>
      </c>
      <c r="E118" s="26">
        <f t="shared" si="40"/>
        <v>-2.4667950754218716E-2</v>
      </c>
      <c r="F118" s="26">
        <f t="shared" si="40"/>
        <v>-0.11967407557604189</v>
      </c>
      <c r="G118" s="26">
        <f t="shared" si="40"/>
        <v>3.2232326103684788E-3</v>
      </c>
      <c r="H118" s="26">
        <f t="shared" si="40"/>
        <v>-2.4115250946730615E-2</v>
      </c>
      <c r="I118" s="26">
        <f t="shared" si="40"/>
        <v>1.6947686911416706E-4</v>
      </c>
      <c r="J118" s="26">
        <f t="shared" si="40"/>
        <v>-1.6148206754243145E-2</v>
      </c>
      <c r="K118" s="26">
        <f t="shared" si="40"/>
        <v>1.0501150369018376E-2</v>
      </c>
      <c r="L118" s="26">
        <f t="shared" si="40"/>
        <v>1.1510601047074085E-2</v>
      </c>
      <c r="M118" s="26">
        <f t="shared" si="40"/>
        <v>-4.2758825185906964E-3</v>
      </c>
      <c r="N118" s="26">
        <f t="shared" si="40"/>
        <v>1.3564948218021828E-2</v>
      </c>
      <c r="O118" s="26">
        <f t="shared" si="40"/>
        <v>-3.5104197072778026E-3</v>
      </c>
      <c r="P118" s="26">
        <f t="shared" si="40"/>
        <v>-1.7856473356170049E-2</v>
      </c>
      <c r="Q118" s="26">
        <f t="shared" si="40"/>
        <v>3.9085400558691282E-3</v>
      </c>
      <c r="R118" s="26">
        <f t="shared" si="40"/>
        <v>-1.2700692838513031E-2</v>
      </c>
      <c r="S118" s="26">
        <f t="shared" si="40"/>
        <v>-2.3078475325468594E-2</v>
      </c>
      <c r="T118" s="26">
        <f t="shared" si="40"/>
        <v>5.0691530343326078E-3</v>
      </c>
    </row>
    <row r="119" spans="1:20">
      <c r="A119" s="25"/>
      <c r="B119" s="25">
        <v>1992</v>
      </c>
      <c r="C119" s="26">
        <f t="shared" ref="C119:T119" si="41">LN(C46/C45)</f>
        <v>1.6583955431898841E-2</v>
      </c>
      <c r="D119" s="26">
        <f t="shared" si="41"/>
        <v>1.8706983354518549E-3</v>
      </c>
      <c r="E119" s="26">
        <f t="shared" si="41"/>
        <v>-2.5061031324615266E-2</v>
      </c>
      <c r="F119" s="26">
        <f t="shared" si="41"/>
        <v>0.11770457038194349</v>
      </c>
      <c r="G119" s="26">
        <f t="shared" si="41"/>
        <v>3.588257812213435E-3</v>
      </c>
      <c r="H119" s="26">
        <f t="shared" si="41"/>
        <v>-2.4453242313693172E-2</v>
      </c>
      <c r="I119" s="26">
        <f t="shared" si="41"/>
        <v>4.5602602395883031E-4</v>
      </c>
      <c r="J119" s="26">
        <f t="shared" si="41"/>
        <v>-1.5755721870450521E-2</v>
      </c>
      <c r="K119" s="26">
        <f t="shared" si="41"/>
        <v>1.1100642879760772E-2</v>
      </c>
      <c r="L119" s="26">
        <f t="shared" si="41"/>
        <v>1.0743120165021559E-2</v>
      </c>
      <c r="M119" s="26">
        <f t="shared" si="41"/>
        <v>-4.5683503734014041E-3</v>
      </c>
      <c r="N119" s="26">
        <f t="shared" si="41"/>
        <v>1.3591598164740462E-2</v>
      </c>
      <c r="O119" s="26">
        <f t="shared" si="41"/>
        <v>-3.5227861780461256E-3</v>
      </c>
      <c r="P119" s="26">
        <f t="shared" si="41"/>
        <v>-1.8181133057475578E-2</v>
      </c>
      <c r="Q119" s="26">
        <f t="shared" si="41"/>
        <v>4.3045330496427848E-3</v>
      </c>
      <c r="R119" s="26">
        <f t="shared" si="41"/>
        <v>-1.2026811598227207E-2</v>
      </c>
      <c r="S119" s="26">
        <f t="shared" si="41"/>
        <v>-1.5797010913191259E-2</v>
      </c>
      <c r="T119" s="26">
        <f t="shared" si="41"/>
        <v>5.0435862692218203E-3</v>
      </c>
    </row>
    <row r="120" spans="1:20">
      <c r="A120" s="25"/>
      <c r="B120" s="25">
        <v>1993</v>
      </c>
      <c r="C120" s="26">
        <f t="shared" ref="C120:T120" si="42">LN(C47/C46)</f>
        <v>-5.203969540954282E-2</v>
      </c>
      <c r="D120" s="26">
        <f t="shared" si="42"/>
        <v>2.041504535410802E-3</v>
      </c>
      <c r="E120" s="26">
        <f t="shared" si="42"/>
        <v>-2.5468459996573826E-2</v>
      </c>
      <c r="F120" s="26">
        <f t="shared" si="42"/>
        <v>-8.9604035705776269E-2</v>
      </c>
      <c r="G120" s="26">
        <f t="shared" si="42"/>
        <v>3.9493294435666224E-3</v>
      </c>
      <c r="H120" s="26">
        <f t="shared" si="42"/>
        <v>-2.480179052571747E-2</v>
      </c>
      <c r="I120" s="26">
        <f t="shared" si="42"/>
        <v>7.4218338652685468E-4</v>
      </c>
      <c r="J120" s="26">
        <f t="shared" si="42"/>
        <v>-1.5340240563881172E-2</v>
      </c>
      <c r="K120" s="26">
        <f t="shared" si="42"/>
        <v>1.1679161067395199E-2</v>
      </c>
      <c r="L120" s="26">
        <f t="shared" si="42"/>
        <v>9.9987683742126521E-3</v>
      </c>
      <c r="M120" s="26">
        <f t="shared" si="42"/>
        <v>-4.8647586813433241E-3</v>
      </c>
      <c r="N120" s="26">
        <f t="shared" si="42"/>
        <v>1.3614723211382383E-2</v>
      </c>
      <c r="O120" s="26">
        <f t="shared" si="42"/>
        <v>-3.5352400858815925E-3</v>
      </c>
      <c r="P120" s="26">
        <f t="shared" si="42"/>
        <v>-1.8517817405599282E-2</v>
      </c>
      <c r="Q120" s="26">
        <f t="shared" si="42"/>
        <v>4.6953670034098902E-3</v>
      </c>
      <c r="R120" s="26">
        <f t="shared" si="42"/>
        <v>-1.1326411054723243E-2</v>
      </c>
      <c r="S120" s="26">
        <f t="shared" si="42"/>
        <v>2.2904012251530236E-2</v>
      </c>
      <c r="T120" s="26">
        <f t="shared" si="42"/>
        <v>5.0182761073667139E-3</v>
      </c>
    </row>
    <row r="121" spans="1:20">
      <c r="A121" s="25"/>
      <c r="B121" s="25">
        <v>1994</v>
      </c>
      <c r="C121" s="26">
        <f t="shared" ref="C121:T121" si="43">LN(C48/C47)</f>
        <v>7.0934298749559394E-2</v>
      </c>
      <c r="D121" s="26">
        <f t="shared" si="43"/>
        <v>2.2112594348942241E-3</v>
      </c>
      <c r="E121" s="26">
        <f t="shared" si="43"/>
        <v>-2.5891073606508781E-2</v>
      </c>
      <c r="F121" s="26">
        <f t="shared" si="43"/>
        <v>-5.1665352949253548E-2</v>
      </c>
      <c r="G121" s="26">
        <f t="shared" si="43"/>
        <v>4.3060878910380499E-3</v>
      </c>
      <c r="H121" s="26">
        <f t="shared" si="43"/>
        <v>-2.5161425241948931E-2</v>
      </c>
      <c r="I121" s="26">
        <f t="shared" si="43"/>
        <v>1.0277039967630636E-3</v>
      </c>
      <c r="J121" s="26">
        <f t="shared" si="43"/>
        <v>-1.4901503525801579E-2</v>
      </c>
      <c r="K121" s="26">
        <f t="shared" si="43"/>
        <v>1.2236201428153773E-2</v>
      </c>
      <c r="L121" s="26">
        <f t="shared" si="43"/>
        <v>9.2754353066289517E-3</v>
      </c>
      <c r="M121" s="26">
        <f t="shared" si="43"/>
        <v>-5.1654092226962557E-3</v>
      </c>
      <c r="N121" s="26">
        <f t="shared" si="43"/>
        <v>1.363445014941469E-2</v>
      </c>
      <c r="O121" s="26">
        <f t="shared" si="43"/>
        <v>-3.5477823614106382E-3</v>
      </c>
      <c r="P121" s="26">
        <f t="shared" si="43"/>
        <v>-1.8867207073426685E-2</v>
      </c>
      <c r="Q121" s="26">
        <f t="shared" si="43"/>
        <v>5.0806325262659179E-3</v>
      </c>
      <c r="R121" s="26">
        <f t="shared" si="43"/>
        <v>-1.0600334362863728E-2</v>
      </c>
      <c r="S121" s="26">
        <f t="shared" si="43"/>
        <v>1.0048322846094183E-2</v>
      </c>
      <c r="T121" s="26">
        <f t="shared" si="43"/>
        <v>4.9932187049184342E-3</v>
      </c>
    </row>
    <row r="122" spans="1:20">
      <c r="A122" s="25"/>
      <c r="B122" s="25">
        <v>1995</v>
      </c>
      <c r="C122" s="26">
        <f t="shared" ref="C122:T122" si="44">LN(C49/C48)</f>
        <v>-9.6178111890781084E-2</v>
      </c>
      <c r="D122" s="26">
        <f t="shared" si="44"/>
        <v>2.3798812648853952E-3</v>
      </c>
      <c r="E122" s="26">
        <f t="shared" si="44"/>
        <v>-2.6329776349176784E-2</v>
      </c>
      <c r="F122" s="26">
        <f t="shared" si="44"/>
        <v>0.18961093253030059</v>
      </c>
      <c r="G122" s="26">
        <f t="shared" si="44"/>
        <v>4.6581887821187324E-3</v>
      </c>
      <c r="H122" s="26">
        <f t="shared" si="44"/>
        <v>-2.5532713115080617E-2</v>
      </c>
      <c r="I122" s="26">
        <f t="shared" si="44"/>
        <v>1.312344712231918E-3</v>
      </c>
      <c r="J122" s="26">
        <f t="shared" si="44"/>
        <v>-1.4439330268825643E-2</v>
      </c>
      <c r="K122" s="26">
        <f t="shared" si="44"/>
        <v>1.2771371954787211E-2</v>
      </c>
      <c r="L122" s="26">
        <f t="shared" si="44"/>
        <v>8.5711719131376634E-3</v>
      </c>
      <c r="M122" s="26">
        <f t="shared" si="44"/>
        <v>-5.4706167799621758E-3</v>
      </c>
      <c r="N122" s="26">
        <f t="shared" si="44"/>
        <v>1.3650903153585718E-2</v>
      </c>
      <c r="O122" s="26">
        <f t="shared" si="44"/>
        <v>-3.560413948512915E-3</v>
      </c>
      <c r="P122" s="26">
        <f t="shared" si="44"/>
        <v>-1.9230035097456639E-2</v>
      </c>
      <c r="Q122" s="26">
        <f t="shared" si="44"/>
        <v>5.4599414011359988E-3</v>
      </c>
      <c r="R122" s="26">
        <f t="shared" si="44"/>
        <v>-9.8495960999276447E-3</v>
      </c>
      <c r="S122" s="26">
        <f t="shared" si="44"/>
        <v>-3.2122589892829966E-3</v>
      </c>
      <c r="T122" s="26">
        <f t="shared" si="44"/>
        <v>4.9684102944159035E-3</v>
      </c>
    </row>
    <row r="123" spans="1:20">
      <c r="A123" s="25"/>
      <c r="B123" s="25">
        <v>1996</v>
      </c>
      <c r="C123" s="26">
        <f t="shared" ref="C123:T123" si="45">LN(C50/C49)</f>
        <v>-0.1521003369784068</v>
      </c>
      <c r="D123" s="26">
        <f t="shared" si="45"/>
        <v>2.5472901540044891E-3</v>
      </c>
      <c r="E123" s="26">
        <f t="shared" si="45"/>
        <v>-2.6785546726519106E-2</v>
      </c>
      <c r="F123" s="26">
        <f t="shared" si="45"/>
        <v>-1.9250738367614102E-2</v>
      </c>
      <c r="G123" s="26">
        <f t="shared" si="45"/>
        <v>5.0053039467718155E-3</v>
      </c>
      <c r="H123" s="26">
        <f t="shared" si="45"/>
        <v>-2.5916261118945582E-2</v>
      </c>
      <c r="I123" s="26">
        <f t="shared" si="45"/>
        <v>1.5958648940301407E-3</v>
      </c>
      <c r="J123" s="26">
        <f t="shared" si="45"/>
        <v>-1.3953626555328188E-2</v>
      </c>
      <c r="K123" s="26">
        <f t="shared" si="45"/>
        <v>1.3284388336994661E-2</v>
      </c>
      <c r="L123" s="26">
        <f t="shared" si="45"/>
        <v>7.8841708332681917E-3</v>
      </c>
      <c r="M123" s="26">
        <f t="shared" si="45"/>
        <v>-5.7807103474125134E-3</v>
      </c>
      <c r="N123" s="26">
        <f t="shared" si="45"/>
        <v>1.3664203707750415E-2</v>
      </c>
      <c r="O123" s="26">
        <f t="shared" si="45"/>
        <v>-3.5731358045586123E-3</v>
      </c>
      <c r="P123" s="26">
        <f t="shared" si="45"/>
        <v>-1.9607092012071961E-2</v>
      </c>
      <c r="Q123" s="26">
        <f t="shared" si="45"/>
        <v>5.832927641369683E-3</v>
      </c>
      <c r="R123" s="26">
        <f t="shared" si="45"/>
        <v>-9.0753830964989766E-3</v>
      </c>
      <c r="S123" s="26">
        <f t="shared" si="45"/>
        <v>2.8424772730500581E-2</v>
      </c>
      <c r="T123" s="26">
        <f t="shared" si="45"/>
        <v>4.9438471828985413E-3</v>
      </c>
    </row>
    <row r="124" spans="1:20">
      <c r="A124" s="25"/>
      <c r="B124" s="25">
        <v>1997</v>
      </c>
      <c r="C124" s="26">
        <f t="shared" ref="C124:T124" si="46">LN(C51/C50)</f>
        <v>-1.6984741907342807E-3</v>
      </c>
      <c r="D124" s="26">
        <f t="shared" si="46"/>
        <v>2.7134082448844561E-3</v>
      </c>
      <c r="E124" s="26">
        <f t="shared" si="46"/>
        <v>-2.7259445376136403E-2</v>
      </c>
      <c r="F124" s="26">
        <f t="shared" si="46"/>
        <v>0.27848075278387552</v>
      </c>
      <c r="G124" s="26">
        <f t="shared" si="46"/>
        <v>5.3471222652020653E-3</v>
      </c>
      <c r="H124" s="26">
        <f t="shared" si="46"/>
        <v>-2.6312720243892047E-2</v>
      </c>
      <c r="I124" s="26">
        <f t="shared" si="46"/>
        <v>1.8780270777897878E-3</v>
      </c>
      <c r="J124" s="26">
        <f t="shared" si="46"/>
        <v>-1.3444391610985106E-2</v>
      </c>
      <c r="K124" s="26">
        <f t="shared" si="46"/>
        <v>1.3775069349152362E-2</v>
      </c>
      <c r="L124" s="26">
        <f t="shared" si="46"/>
        <v>7.212749132693012E-3</v>
      </c>
      <c r="M124" s="26">
        <f t="shared" si="46"/>
        <v>-6.0960344386575072E-3</v>
      </c>
      <c r="N124" s="26">
        <f t="shared" si="46"/>
        <v>1.3674470544420165E-2</v>
      </c>
      <c r="O124" s="26">
        <f t="shared" si="46"/>
        <v>-3.5859489006498315E-3</v>
      </c>
      <c r="P124" s="26">
        <f t="shared" si="46"/>
        <v>-1.9999231600008976E-2</v>
      </c>
      <c r="Q124" s="26">
        <f t="shared" si="46"/>
        <v>6.1992483818815326E-3</v>
      </c>
      <c r="R124" s="26">
        <f t="shared" si="46"/>
        <v>-8.279053060461233E-3</v>
      </c>
      <c r="S124" s="26">
        <f t="shared" si="46"/>
        <v>-0.1110582586271424</v>
      </c>
      <c r="T124" s="26">
        <f t="shared" si="46"/>
        <v>4.9195257500845684E-3</v>
      </c>
    </row>
    <row r="125" spans="1:20">
      <c r="A125" s="25"/>
      <c r="B125" s="25">
        <v>1998</v>
      </c>
      <c r="C125" s="26">
        <f t="shared" ref="C125:T125" si="47">LN(C52/C51)</f>
        <v>2.9320255133540491E-2</v>
      </c>
      <c r="D125" s="26">
        <f t="shared" si="47"/>
        <v>2.8781598036871033E-3</v>
      </c>
      <c r="E125" s="26">
        <f t="shared" si="47"/>
        <v>-2.7752623912166242E-2</v>
      </c>
      <c r="F125" s="26">
        <f t="shared" si="47"/>
        <v>-4.1906938732958435E-2</v>
      </c>
      <c r="G125" s="26">
        <f t="shared" si="47"/>
        <v>5.6833503988014695E-3</v>
      </c>
      <c r="H125" s="26">
        <f t="shared" si="47"/>
        <v>-2.6722789608365792E-2</v>
      </c>
      <c r="I125" s="26">
        <f t="shared" si="47"/>
        <v>2.1585976258866081E-3</v>
      </c>
      <c r="J125" s="26">
        <f t="shared" si="47"/>
        <v>-1.2911724992585133E-2</v>
      </c>
      <c r="K125" s="26">
        <f t="shared" si="47"/>
        <v>1.4243331557096469E-2</v>
      </c>
      <c r="L125" s="26">
        <f t="shared" si="47"/>
        <v>6.5553330439573907E-3</v>
      </c>
      <c r="M125" s="26">
        <f t="shared" si="47"/>
        <v>-6.4169505037284455E-3</v>
      </c>
      <c r="N125" s="26">
        <f t="shared" si="47"/>
        <v>1.3681819597037355E-2</v>
      </c>
      <c r="O125" s="26">
        <f t="shared" si="47"/>
        <v>-3.5988542218695842E-3</v>
      </c>
      <c r="P125" s="26">
        <f t="shared" si="47"/>
        <v>-2.0407377347078873E-2</v>
      </c>
      <c r="Q125" s="26">
        <f t="shared" si="47"/>
        <v>6.5585846033495458E-3</v>
      </c>
      <c r="R125" s="26">
        <f t="shared" si="47"/>
        <v>-7.4621308567170766E-3</v>
      </c>
      <c r="S125" s="26">
        <f t="shared" si="47"/>
        <v>2.81225488691366E-2</v>
      </c>
      <c r="T125" s="26">
        <f t="shared" si="47"/>
        <v>4.8954424465758109E-3</v>
      </c>
    </row>
    <row r="126" spans="1:20">
      <c r="A126" s="25"/>
      <c r="B126" s="25">
        <v>1999</v>
      </c>
      <c r="C126" s="26">
        <f t="shared" ref="C126:T126" si="48">LN(C53/C52)</f>
        <v>2.2383725081053685E-2</v>
      </c>
      <c r="D126" s="26">
        <f t="shared" si="48"/>
        <v>3.0414713224931468E-3</v>
      </c>
      <c r="E126" s="26">
        <f t="shared" si="48"/>
        <v>-2.8266334934747072E-2</v>
      </c>
      <c r="F126" s="26">
        <f t="shared" si="48"/>
        <v>-6.6885377652477707E-2</v>
      </c>
      <c r="G126" s="26">
        <f t="shared" si="48"/>
        <v>6.0137134025646903E-3</v>
      </c>
      <c r="H126" s="26">
        <f t="shared" si="48"/>
        <v>-2.7147221042580844E-2</v>
      </c>
      <c r="I126" s="26">
        <f t="shared" si="48"/>
        <v>2.4373473571590357E-3</v>
      </c>
      <c r="J126" s="26">
        <f t="shared" si="48"/>
        <v>-1.2355832970319915E-2</v>
      </c>
      <c r="K126" s="26">
        <f t="shared" si="48"/>
        <v>1.4689183475387812E-2</v>
      </c>
      <c r="L126" s="26">
        <f t="shared" si="48"/>
        <v>5.9104444042122123E-3</v>
      </c>
      <c r="M126" s="26">
        <f t="shared" si="48"/>
        <v>-6.7438384685374227E-3</v>
      </c>
      <c r="N126" s="26">
        <f t="shared" si="48"/>
        <v>1.3686363963999944E-2</v>
      </c>
      <c r="O126" s="26">
        <f t="shared" si="48"/>
        <v>-3.6118527675308401E-3</v>
      </c>
      <c r="P126" s="26">
        <f t="shared" si="48"/>
        <v>-2.0832529703863109E-2</v>
      </c>
      <c r="Q126" s="26">
        <f t="shared" si="48"/>
        <v>6.9106416899029337E-3</v>
      </c>
      <c r="R126" s="26">
        <f t="shared" si="48"/>
        <v>-6.6263023523575257E-3</v>
      </c>
      <c r="S126" s="26">
        <f t="shared" si="48"/>
        <v>2.7523198236033323E-3</v>
      </c>
      <c r="T126" s="26">
        <f t="shared" si="48"/>
        <v>4.8715937921469353E-3</v>
      </c>
    </row>
    <row r="127" spans="1:20">
      <c r="A127" s="25"/>
      <c r="B127" s="25">
        <v>2000</v>
      </c>
      <c r="C127" s="26">
        <f t="shared" ref="C127:T127" si="49">LN(C54/C53)</f>
        <v>-0.19973928934162652</v>
      </c>
      <c r="D127" s="26">
        <f t="shared" si="49"/>
        <v>3.2032716143178927E-3</v>
      </c>
      <c r="E127" s="26">
        <f t="shared" si="49"/>
        <v>-2.8801943392404068E-2</v>
      </c>
      <c r="F127" s="26">
        <f t="shared" si="49"/>
        <v>9.5070912289039772E-2</v>
      </c>
      <c r="G127" s="26">
        <f t="shared" si="49"/>
        <v>6.3379552185457606E-3</v>
      </c>
      <c r="H127" s="26">
        <f t="shared" si="49"/>
        <v>-2.7586824208875007E-2</v>
      </c>
      <c r="I127" s="26">
        <f t="shared" si="49"/>
        <v>2.7140521506684675E-3</v>
      </c>
      <c r="J127" s="26">
        <f t="shared" si="49"/>
        <v>-1.1777034278228316E-2</v>
      </c>
      <c r="K127" s="26">
        <f t="shared" si="49"/>
        <v>1.5112719303144088E-2</v>
      </c>
      <c r="L127" s="26">
        <f t="shared" si="49"/>
        <v>5.2766885310560801E-3</v>
      </c>
      <c r="M127" s="26">
        <f t="shared" si="49"/>
        <v>-7.0770984111979346E-3</v>
      </c>
      <c r="N127" s="26">
        <f t="shared" si="49"/>
        <v>1.3688213883511331E-2</v>
      </c>
      <c r="O127" s="26">
        <f t="shared" si="49"/>
        <v>-3.6249455514379878E-3</v>
      </c>
      <c r="P127" s="26">
        <f t="shared" si="49"/>
        <v>-2.1275774274589609E-2</v>
      </c>
      <c r="Q127" s="26">
        <f t="shared" si="49"/>
        <v>7.2551498225460068E-3</v>
      </c>
      <c r="R127" s="26">
        <f t="shared" si="49"/>
        <v>-5.7734057911912277E-3</v>
      </c>
      <c r="S127" s="26">
        <f t="shared" si="49"/>
        <v>8.3279476604391112E-2</v>
      </c>
      <c r="T127" s="26">
        <f t="shared" si="49"/>
        <v>4.8479763740581381E-3</v>
      </c>
    </row>
    <row r="128" spans="1:20">
      <c r="A128" s="25"/>
      <c r="B128" s="25">
        <v>2001</v>
      </c>
      <c r="C128" s="26">
        <f t="shared" ref="C128:T128" si="50">LN(C55/C54)</f>
        <v>3.0807193890149773E-2</v>
      </c>
      <c r="D128" s="26">
        <f t="shared" si="50"/>
        <v>3.3634919005600676E-3</v>
      </c>
      <c r="E128" s="26">
        <f t="shared" si="50"/>
        <v>-2.9360939515713554E-2</v>
      </c>
      <c r="F128" s="26">
        <f t="shared" si="50"/>
        <v>0.17478195267920746</v>
      </c>
      <c r="G128" s="26">
        <f t="shared" si="50"/>
        <v>6.6558390511266014E-3</v>
      </c>
      <c r="H128" s="26">
        <f t="shared" si="50"/>
        <v>-2.8042472333704431E-2</v>
      </c>
      <c r="I128" s="26">
        <f t="shared" si="50"/>
        <v>2.9884935202868792E-3</v>
      </c>
      <c r="J128" s="26">
        <f t="shared" si="50"/>
        <v>-1.1175765082962573E-2</v>
      </c>
      <c r="K128" s="26">
        <f t="shared" si="50"/>
        <v>1.5514112360682017E-2</v>
      </c>
      <c r="L128" s="26">
        <f t="shared" si="50"/>
        <v>4.6527433163091403E-3</v>
      </c>
      <c r="M128" s="26">
        <f t="shared" si="50"/>
        <v>-7.4171523914952249E-3</v>
      </c>
      <c r="N128" s="26">
        <f t="shared" si="50"/>
        <v>1.3687476718364662E-2</v>
      </c>
      <c r="O128" s="26">
        <f t="shared" si="50"/>
        <v>-3.6381336021484613E-3</v>
      </c>
      <c r="P128" s="26">
        <f t="shared" si="50"/>
        <v>-2.1738291074318634E-2</v>
      </c>
      <c r="Q128" s="26">
        <f t="shared" si="50"/>
        <v>7.5918642122495125E-3</v>
      </c>
      <c r="R128" s="26">
        <f t="shared" si="50"/>
        <v>-4.9054207212281317E-3</v>
      </c>
      <c r="S128" s="26">
        <f t="shared" si="50"/>
        <v>-3.5718176764948611E-4</v>
      </c>
      <c r="T128" s="26">
        <f t="shared" si="50"/>
        <v>4.8245868454266814E-3</v>
      </c>
    </row>
    <row r="129" spans="1:20">
      <c r="A129" s="25"/>
      <c r="B129" s="25">
        <v>2002</v>
      </c>
      <c r="C129" s="26">
        <f t="shared" ref="C129:T129" si="51">LN(C56/C55)</f>
        <v>-2.2214009084459412E-2</v>
      </c>
      <c r="D129" s="26">
        <f t="shared" si="51"/>
        <v>3.5220658907239746E-3</v>
      </c>
      <c r="E129" s="26">
        <f t="shared" si="51"/>
        <v>-2.9944953581815335E-2</v>
      </c>
      <c r="F129" s="26">
        <f t="shared" si="51"/>
        <v>-8.8943907982477879E-2</v>
      </c>
      <c r="G129" s="26">
        <f t="shared" si="51"/>
        <v>6.9671476260165562E-3</v>
      </c>
      <c r="H129" s="26">
        <f t="shared" si="51"/>
        <v>-2.8515108638401447E-2</v>
      </c>
      <c r="I129" s="26">
        <f t="shared" si="51"/>
        <v>3.2604591571816781E-3</v>
      </c>
      <c r="J129" s="26">
        <f t="shared" si="51"/>
        <v>-1.0552583021181316E-2</v>
      </c>
      <c r="K129" s="26">
        <f t="shared" si="51"/>
        <v>1.5893608341287672E-2</v>
      </c>
      <c r="L129" s="26">
        <f t="shared" si="51"/>
        <v>4.0373493491364576E-3</v>
      </c>
      <c r="M129" s="26">
        <f t="shared" si="51"/>
        <v>-7.764446451918843E-3</v>
      </c>
      <c r="N129" s="26">
        <f t="shared" si="51"/>
        <v>1.368425694981097E-2</v>
      </c>
      <c r="O129" s="26">
        <f t="shared" si="51"/>
        <v>-3.6514179632417699E-3</v>
      </c>
      <c r="P129" s="26">
        <f t="shared" si="51"/>
        <v>-2.2221365020657101E-2</v>
      </c>
      <c r="Q129" s="26">
        <f t="shared" si="51"/>
        <v>7.9205651781755204E-3</v>
      </c>
      <c r="R129" s="26">
        <f t="shared" si="51"/>
        <v>-4.024454562007211E-3</v>
      </c>
      <c r="S129" s="26">
        <f t="shared" si="51"/>
        <v>9.8688197061198718E-2</v>
      </c>
      <c r="T129" s="26">
        <f t="shared" si="51"/>
        <v>4.8014219236579602E-3</v>
      </c>
    </row>
    <row r="130" spans="1:20">
      <c r="A130" s="25"/>
      <c r="B130" s="25">
        <v>2003</v>
      </c>
      <c r="C130" s="26">
        <f t="shared" ref="C130:T130" si="52">LN(C57/C56)</f>
        <v>-3.4773922138043159E-2</v>
      </c>
      <c r="D130" s="26">
        <f t="shared" si="52"/>
        <v>3.6789298543003267E-3</v>
      </c>
      <c r="E130" s="26">
        <f t="shared" si="52"/>
        <v>-3.055577281955341E-2</v>
      </c>
      <c r="F130" s="26">
        <f t="shared" si="52"/>
        <v>3.9042050124076938E-2</v>
      </c>
      <c r="G130" s="26">
        <f t="shared" si="52"/>
        <v>7.2716833359738236E-3</v>
      </c>
      <c r="H130" s="26">
        <f t="shared" si="52"/>
        <v>-2.9005753570352028E-2</v>
      </c>
      <c r="I130" s="26">
        <f t="shared" si="52"/>
        <v>3.5297434375768542E-3</v>
      </c>
      <c r="J130" s="26">
        <f t="shared" si="52"/>
        <v>-9.9081701600056936E-3</v>
      </c>
      <c r="K130" s="26">
        <f t="shared" si="52"/>
        <v>1.6251518482998474E-2</v>
      </c>
      <c r="L130" s="26">
        <f t="shared" si="52"/>
        <v>3.4293009057937613E-3</v>
      </c>
      <c r="M130" s="26">
        <f t="shared" si="52"/>
        <v>-8.1194528110980057E-3</v>
      </c>
      <c r="N130" s="26">
        <f t="shared" si="52"/>
        <v>1.367865617970533E-2</v>
      </c>
      <c r="O130" s="26">
        <f t="shared" si="52"/>
        <v>-3.6647996935977216E-3</v>
      </c>
      <c r="P130" s="26">
        <f t="shared" si="52"/>
        <v>-2.2726397856445358E-2</v>
      </c>
      <c r="Q130" s="26">
        <f t="shared" si="52"/>
        <v>8.2410580778852129E-3</v>
      </c>
      <c r="R130" s="26">
        <f t="shared" si="52"/>
        <v>-3.1327269631944948E-3</v>
      </c>
      <c r="S130" s="26">
        <f t="shared" si="52"/>
        <v>2.7323057497801303E-3</v>
      </c>
      <c r="T130" s="26">
        <f t="shared" si="52"/>
        <v>4.7784783888917019E-3</v>
      </c>
    </row>
    <row r="131" spans="1:20">
      <c r="A131" s="25"/>
      <c r="B131" s="25">
        <v>2004</v>
      </c>
      <c r="C131" s="26">
        <f t="shared" ref="C131:T131" si="53">LN(C58/C57)</f>
        <v>-4.727050474945102E-2</v>
      </c>
      <c r="D131" s="26">
        <f t="shared" si="53"/>
        <v>3.8340226847246002E-3</v>
      </c>
      <c r="E131" s="26">
        <f t="shared" si="53"/>
        <v>-3.119536082641328E-2</v>
      </c>
      <c r="F131" s="26">
        <f t="shared" si="53"/>
        <v>7.00760867815481E-2</v>
      </c>
      <c r="G131" s="26">
        <f t="shared" si="53"/>
        <v>7.5692682771946766E-3</v>
      </c>
      <c r="H131" s="26">
        <f t="shared" si="53"/>
        <v>-2.9515512953499409E-2</v>
      </c>
      <c r="I131" s="26">
        <f t="shared" si="53"/>
        <v>3.7961478935012688E-3</v>
      </c>
      <c r="J131" s="26">
        <f t="shared" si="53"/>
        <v>-9.2433347435961401E-3</v>
      </c>
      <c r="K131" s="26">
        <f t="shared" si="53"/>
        <v>1.6588212754714171E-2</v>
      </c>
      <c r="L131" s="26">
        <f t="shared" si="53"/>
        <v>2.8274376643984173E-3</v>
      </c>
      <c r="M131" s="26">
        <f t="shared" si="53"/>
        <v>-8.4826722732878525E-3</v>
      </c>
      <c r="N131" s="26">
        <f t="shared" si="53"/>
        <v>1.3670773140169108E-2</v>
      </c>
      <c r="O131" s="26">
        <f t="shared" si="53"/>
        <v>-3.6782798676723567E-3</v>
      </c>
      <c r="P131" s="26">
        <f t="shared" si="53"/>
        <v>-2.3254921736432319E-2</v>
      </c>
      <c r="Q131" s="26">
        <f t="shared" si="53"/>
        <v>8.5531730975593832E-3</v>
      </c>
      <c r="R131" s="26">
        <f t="shared" si="53"/>
        <v>-2.2325521691219131E-3</v>
      </c>
      <c r="S131" s="26">
        <f t="shared" si="53"/>
        <v>-4.9663880099262989E-3</v>
      </c>
      <c r="T131" s="26">
        <f t="shared" si="53"/>
        <v>4.7557530825274143E-3</v>
      </c>
    </row>
    <row r="132" spans="1:20">
      <c r="A132" s="25"/>
      <c r="B132" s="25">
        <v>2005</v>
      </c>
      <c r="C132" s="26">
        <f t="shared" ref="C132:T132" si="54">LN(C59/C58)</f>
        <v>-6.656644999505737E-2</v>
      </c>
      <c r="D132" s="26">
        <f t="shared" si="54"/>
        <v>3.9872859553830645E-3</v>
      </c>
      <c r="E132" s="26">
        <f t="shared" si="54"/>
        <v>-3.1865879943856888E-2</v>
      </c>
      <c r="F132" s="26">
        <f t="shared" si="54"/>
        <v>-0.22551837941109329</v>
      </c>
      <c r="G132" s="26">
        <f t="shared" si="54"/>
        <v>7.8597441811807719E-3</v>
      </c>
      <c r="H132" s="26">
        <f t="shared" si="54"/>
        <v>-3.0045587197723954E-2</v>
      </c>
      <c r="I132" s="26">
        <f t="shared" si="54"/>
        <v>4.0594816445686192E-3</v>
      </c>
      <c r="J132" s="26">
        <f t="shared" si="54"/>
        <v>-8.5590116022625246E-3</v>
      </c>
      <c r="K132" s="26">
        <f t="shared" si="54"/>
        <v>1.6904113139758436E-2</v>
      </c>
      <c r="L132" s="26">
        <f t="shared" si="54"/>
        <v>2.2306370202851721E-3</v>
      </c>
      <c r="M132" s="26">
        <f t="shared" si="54"/>
        <v>-8.8546368808136381E-3</v>
      </c>
      <c r="N132" s="26">
        <f t="shared" si="54"/>
        <v>1.366070371004296E-2</v>
      </c>
      <c r="O132" s="26">
        <f t="shared" si="54"/>
        <v>-3.691859575791549E-3</v>
      </c>
      <c r="P132" s="26">
        <f t="shared" si="54"/>
        <v>-2.38086147553307E-2</v>
      </c>
      <c r="Q132" s="26">
        <f t="shared" si="54"/>
        <v>8.8567649112816678E-3</v>
      </c>
      <c r="R132" s="26">
        <f t="shared" si="54"/>
        <v>-1.3263196633093003E-3</v>
      </c>
      <c r="S132" s="26">
        <f t="shared" si="54"/>
        <v>5.781245217862449E-2</v>
      </c>
      <c r="T132" s="26">
        <f t="shared" si="54"/>
        <v>4.733242905763462E-3</v>
      </c>
    </row>
    <row r="133" spans="1:20">
      <c r="A133" s="25"/>
      <c r="B133" s="25">
        <v>2006</v>
      </c>
      <c r="C133" s="26">
        <f t="shared" ref="C133:T133" si="55">LN(C60/C59)</f>
        <v>5.5201452409389951E-3</v>
      </c>
      <c r="D133" s="26">
        <f t="shared" si="55"/>
        <v>4.1386639676555294E-3</v>
      </c>
      <c r="E133" s="26">
        <f t="shared" si="55"/>
        <v>-3.2569717130780135E-2</v>
      </c>
      <c r="F133" s="26">
        <f t="shared" si="55"/>
        <v>3.5699435743169562E-2</v>
      </c>
      <c r="G133" s="26">
        <f t="shared" si="55"/>
        <v>8.1429722476638461E-3</v>
      </c>
      <c r="H133" s="26">
        <f t="shared" si="55"/>
        <v>-3.059728173142981E-2</v>
      </c>
      <c r="I133" s="26">
        <f t="shared" si="55"/>
        <v>4.3195617891918E-3</v>
      </c>
      <c r="J133" s="26">
        <f t="shared" si="55"/>
        <v>-7.8562611186167065E-3</v>
      </c>
      <c r="K133" s="26">
        <f t="shared" si="55"/>
        <v>1.719968708854715E-2</v>
      </c>
      <c r="L133" s="26">
        <f t="shared" si="55"/>
        <v>1.6378068913946095E-3</v>
      </c>
      <c r="M133" s="26">
        <f t="shared" si="55"/>
        <v>-9.2359128401445674E-3</v>
      </c>
      <c r="N133" s="26">
        <f t="shared" si="55"/>
        <v>1.3648540937453277E-2</v>
      </c>
      <c r="O133" s="26">
        <f t="shared" si="55"/>
        <v>-3.7055399244410973E-3</v>
      </c>
      <c r="P133" s="26">
        <f t="shared" si="55"/>
        <v>-2.4389318748817775E-2</v>
      </c>
      <c r="Q133" s="26">
        <f t="shared" si="55"/>
        <v>9.1517122192436798E-3</v>
      </c>
      <c r="R133" s="26">
        <f t="shared" si="55"/>
        <v>-4.1647341968211653E-4</v>
      </c>
      <c r="S133" s="26">
        <f t="shared" si="55"/>
        <v>2.4033582399224079E-2</v>
      </c>
      <c r="T133" s="26">
        <f t="shared" si="55"/>
        <v>4.7109448181886886E-3</v>
      </c>
    </row>
    <row r="134" spans="1:20">
      <c r="A134" s="25"/>
      <c r="B134" s="25">
        <v>2007</v>
      </c>
      <c r="C134" s="26">
        <f t="shared" ref="C134:T134" si="56">LN(C61/C60)</f>
        <v>1.8523125013633832E-3</v>
      </c>
      <c r="D134" s="26">
        <f t="shared" si="56"/>
        <v>4.2881037910466281E-3</v>
      </c>
      <c r="E134" s="26">
        <f t="shared" si="56"/>
        <v>-3.3309513990376516E-2</v>
      </c>
      <c r="F134" s="26">
        <f t="shared" si="56"/>
        <v>-0.20468364903461353</v>
      </c>
      <c r="G134" s="26">
        <f t="shared" si="56"/>
        <v>8.4188328847668303E-3</v>
      </c>
      <c r="H134" s="26">
        <f t="shared" si="56"/>
        <v>-3.1172018851467035E-2</v>
      </c>
      <c r="I134" s="26">
        <f t="shared" si="56"/>
        <v>4.5762137539957694E-3</v>
      </c>
      <c r="J134" s="26">
        <f t="shared" si="56"/>
        <v>-7.1362666681161705E-3</v>
      </c>
      <c r="K134" s="26">
        <f t="shared" si="56"/>
        <v>1.7475441200592617E-2</v>
      </c>
      <c r="L134" s="26">
        <f t="shared" si="56"/>
        <v>1.0478789142097501E-3</v>
      </c>
      <c r="M134" s="26">
        <f t="shared" si="56"/>
        <v>-9.6271037566853443E-3</v>
      </c>
      <c r="N134" s="26">
        <f t="shared" si="56"/>
        <v>1.3634375067854171E-2</v>
      </c>
      <c r="O134" s="26">
        <f t="shared" si="56"/>
        <v>-3.719322036568354E-3</v>
      </c>
      <c r="P134" s="26">
        <f t="shared" si="56"/>
        <v>-2.4999059765346058E-2</v>
      </c>
      <c r="Q134" s="26">
        <f t="shared" si="56"/>
        <v>9.4379171753705467E-3</v>
      </c>
      <c r="R134" s="26">
        <f t="shared" si="56"/>
        <v>4.945098689842516E-4</v>
      </c>
      <c r="S134" s="26">
        <f t="shared" si="56"/>
        <v>1.1697973214148359E-2</v>
      </c>
      <c r="T134" s="26">
        <f t="shared" si="56"/>
        <v>4.6888558364237293E-3</v>
      </c>
    </row>
    <row r="135" spans="1:20">
      <c r="A135" s="25"/>
      <c r="B135" s="25">
        <v>2008</v>
      </c>
      <c r="C135" s="26">
        <f t="shared" ref="C135:T135" si="57">LN(C62/C61)</f>
        <v>2.0257090417654992E-2</v>
      </c>
      <c r="D135" s="26">
        <f t="shared" si="57"/>
        <v>4.4355552954672903E-3</v>
      </c>
      <c r="E135" s="26">
        <f t="shared" si="57"/>
        <v>-3.408820174985315E-2</v>
      </c>
      <c r="F135" s="26">
        <f t="shared" si="57"/>
        <v>-6.629757722660945E-2</v>
      </c>
      <c r="G135" s="26">
        <f t="shared" si="57"/>
        <v>8.6872253631490853E-3</v>
      </c>
      <c r="H135" s="26">
        <f t="shared" si="57"/>
        <v>-3.177135122060102E-2</v>
      </c>
      <c r="I135" s="26">
        <f t="shared" si="57"/>
        <v>4.8292716005395942E-3</v>
      </c>
      <c r="J135" s="26">
        <f t="shared" si="57"/>
        <v>-6.400330478534738E-3</v>
      </c>
      <c r="K135" s="26">
        <f t="shared" si="57"/>
        <v>1.7731915185026381E-2</v>
      </c>
      <c r="L135" s="26">
        <f t="shared" si="57"/>
        <v>4.5980193943217352E-4</v>
      </c>
      <c r="M135" s="26">
        <f t="shared" si="57"/>
        <v>-1.0028854218462465E-2</v>
      </c>
      <c r="N135" s="26">
        <f t="shared" si="57"/>
        <v>1.3618293576940502E-2</v>
      </c>
      <c r="O135" s="26">
        <f t="shared" si="57"/>
        <v>-3.7332070518897118E-3</v>
      </c>
      <c r="P135" s="26">
        <f t="shared" si="57"/>
        <v>-2.5640071688299845E-2</v>
      </c>
      <c r="Q135" s="26">
        <f t="shared" si="57"/>
        <v>9.7153047152981047E-3</v>
      </c>
      <c r="R135" s="26">
        <f t="shared" si="57"/>
        <v>1.4041431822502655E-3</v>
      </c>
      <c r="S135" s="26">
        <f t="shared" si="57"/>
        <v>-0.11284509962897477</v>
      </c>
      <c r="T135" s="26">
        <f t="shared" si="57"/>
        <v>4.6669730327749161E-3</v>
      </c>
    </row>
    <row r="136" spans="1:20">
      <c r="A136" s="25"/>
      <c r="B136" s="25">
        <v>2009</v>
      </c>
      <c r="C136" s="26">
        <f t="shared" ref="C136:T136" si="58">LN(C63/C62)</f>
        <v>-6.5484384737450704E-2</v>
      </c>
      <c r="D136" s="26">
        <f t="shared" si="58"/>
        <v>4.5809711757813293E-3</v>
      </c>
      <c r="E136" s="26">
        <f t="shared" si="58"/>
        <v>-3.4909042173301541E-2</v>
      </c>
      <c r="F136" s="26">
        <f t="shared" si="58"/>
        <v>-3.0874723553002661E-2</v>
      </c>
      <c r="G136" s="26">
        <f t="shared" si="58"/>
        <v>8.9480673912369184E-3</v>
      </c>
      <c r="H136" s="26">
        <f t="shared" si="58"/>
        <v>-3.2396977286496535E-2</v>
      </c>
      <c r="I136" s="26">
        <f t="shared" si="58"/>
        <v>5.0785782888232503E-3</v>
      </c>
      <c r="J136" s="26">
        <f t="shared" si="58"/>
        <v>-5.6498678839077901E-3</v>
      </c>
      <c r="K136" s="26">
        <f t="shared" si="58"/>
        <v>1.7969676138313892E-2</v>
      </c>
      <c r="L136" s="26">
        <f t="shared" si="58"/>
        <v>-1.2746425689695828E-4</v>
      </c>
      <c r="M136" s="26">
        <f t="shared" si="58"/>
        <v>-1.0441853774903065E-2</v>
      </c>
      <c r="N136" s="26">
        <f t="shared" si="58"/>
        <v>1.3600381207882446E-2</v>
      </c>
      <c r="O136" s="26">
        <f t="shared" si="58"/>
        <v>-3.7471961272042818E-3</v>
      </c>
      <c r="P136" s="26">
        <f t="shared" si="58"/>
        <v>-2.6314823589018193E-2</v>
      </c>
      <c r="Q136" s="26">
        <f t="shared" si="58"/>
        <v>9.9838217959148448E-3</v>
      </c>
      <c r="R136" s="26">
        <f t="shared" si="58"/>
        <v>2.3099517596192314E-3</v>
      </c>
      <c r="S136" s="26">
        <f t="shared" si="58"/>
        <v>-0.15670393468631344</v>
      </c>
      <c r="T136" s="26">
        <f t="shared" si="58"/>
        <v>4.64529353395602E-3</v>
      </c>
    </row>
    <row r="137" spans="1:20">
      <c r="A137" s="25"/>
      <c r="B137" s="25">
        <v>2010</v>
      </c>
      <c r="C137" s="26">
        <f t="shared" ref="C137:T137" si="59">LN(C64/C63)</f>
        <v>0.14519556172940271</v>
      </c>
      <c r="D137" s="26">
        <f t="shared" si="59"/>
        <v>4.724306968754575E-3</v>
      </c>
      <c r="E137" s="26">
        <f t="shared" si="59"/>
        <v>-3.5775675616228235E-2</v>
      </c>
      <c r="F137" s="26">
        <f t="shared" si="59"/>
        <v>-0.18333103965421363</v>
      </c>
      <c r="G137" s="26">
        <f t="shared" si="59"/>
        <v>9.2012946189747574E-3</v>
      </c>
      <c r="H137" s="26">
        <f t="shared" si="59"/>
        <v>-3.3050758949539669E-2</v>
      </c>
      <c r="I137" s="26">
        <f t="shared" si="59"/>
        <v>5.3239858974021602E-3</v>
      </c>
      <c r="J137" s="26">
        <f t="shared" si="59"/>
        <v>-4.8863999825853816E-3</v>
      </c>
      <c r="K137" s="26">
        <f t="shared" si="59"/>
        <v>1.818931316807244E-2</v>
      </c>
      <c r="L137" s="26">
        <f t="shared" si="59"/>
        <v>-7.1495512643350763E-4</v>
      </c>
      <c r="M137" s="26">
        <f t="shared" si="59"/>
        <v>-1.0866841363895657E-2</v>
      </c>
      <c r="N137" s="26">
        <f t="shared" si="59"/>
        <v>1.3580720012351565E-2</v>
      </c>
      <c r="O137" s="26">
        <f t="shared" si="59"/>
        <v>-3.761290436716106E-3</v>
      </c>
      <c r="P137" s="26">
        <f t="shared" si="59"/>
        <v>-2.7026051516755578E-2</v>
      </c>
      <c r="Q137" s="26">
        <f t="shared" si="59"/>
        <v>1.0243436557774417E-2</v>
      </c>
      <c r="R137" s="26">
        <f t="shared" si="59"/>
        <v>3.2094954550124883E-3</v>
      </c>
      <c r="S137" s="26">
        <f t="shared" si="59"/>
        <v>-1.66735292024601E-2</v>
      </c>
      <c r="T137" s="26">
        <f t="shared" si="59"/>
        <v>4.6238145198204128E-3</v>
      </c>
    </row>
    <row r="138" spans="1:20">
      <c r="A138" s="25"/>
      <c r="B138" s="25">
        <v>2011</v>
      </c>
      <c r="C138" s="26">
        <f t="shared" ref="C138:T138" si="60">LN(C65/C64)</f>
        <v>-0.22852226175063187</v>
      </c>
      <c r="D138" s="26">
        <f t="shared" si="60"/>
        <v>4.8655210625754052E-3</v>
      </c>
      <c r="E138" s="26">
        <f t="shared" si="60"/>
        <v>-3.6692177720073896E-2</v>
      </c>
      <c r="F138" s="26">
        <f t="shared" si="60"/>
        <v>-0.1491308137220306</v>
      </c>
      <c r="G138" s="26">
        <f t="shared" si="60"/>
        <v>9.4468600776748454E-3</v>
      </c>
      <c r="H138" s="26">
        <f t="shared" si="60"/>
        <v>-3.3734741872202732E-2</v>
      </c>
      <c r="I138" s="26">
        <f t="shared" si="60"/>
        <v>5.5653558002504667E-3</v>
      </c>
      <c r="J138" s="26">
        <f t="shared" si="60"/>
        <v>-4.1115447451517536E-3</v>
      </c>
      <c r="K138" s="26">
        <f t="shared" si="60"/>
        <v>1.8391432382986687E-2</v>
      </c>
      <c r="L138" s="26">
        <f t="shared" si="60"/>
        <v>-1.3037074424702532E-3</v>
      </c>
      <c r="M138" s="26">
        <f t="shared" si="60"/>
        <v>-1.1304610248592629E-2</v>
      </c>
      <c r="N138" s="26">
        <f t="shared" si="60"/>
        <v>1.3559389394859544E-2</v>
      </c>
      <c r="O138" s="26">
        <f t="shared" si="60"/>
        <v>-3.7754911723616789E-3</v>
      </c>
      <c r="P138" s="26">
        <f t="shared" si="60"/>
        <v>-2.7776795588659094E-2</v>
      </c>
      <c r="Q138" s="26">
        <f t="shared" si="60"/>
        <v>1.0494137421639731E-2</v>
      </c>
      <c r="R138" s="26">
        <f t="shared" si="60"/>
        <v>4.1003904361110463E-3</v>
      </c>
      <c r="S138" s="26">
        <f t="shared" si="60"/>
        <v>-1.1360019225906355E-2</v>
      </c>
      <c r="T138" s="26">
        <f t="shared" si="60"/>
        <v>4.6025332221376822E-3</v>
      </c>
    </row>
    <row r="139" spans="1:20">
      <c r="A139" s="25"/>
      <c r="B139" s="25">
        <v>2012</v>
      </c>
      <c r="C139" s="26">
        <f t="shared" ref="C139:T139" si="61">LN(C66/C65)</f>
        <v>0.17558075474187682</v>
      </c>
      <c r="D139" s="26">
        <f t="shared" si="61"/>
        <v>5.0045746991467365E-3</v>
      </c>
      <c r="E139" s="26">
        <f t="shared" si="61"/>
        <v>-3.7663126615413225E-2</v>
      </c>
      <c r="F139" s="26">
        <f t="shared" si="61"/>
        <v>-1.450161231419851E-2</v>
      </c>
      <c r="G139" s="26">
        <f t="shared" si="61"/>
        <v>9.6847335636498864E-3</v>
      </c>
      <c r="H139" s="26">
        <f t="shared" si="61"/>
        <v>-3.4451178903024036E-2</v>
      </c>
      <c r="I139" s="26">
        <f t="shared" si="61"/>
        <v>5.8025588008682981E-3</v>
      </c>
      <c r="J139" s="26">
        <f t="shared" si="61"/>
        <v>-3.327006655101565E-3</v>
      </c>
      <c r="K139" s="26">
        <f t="shared" si="61"/>
        <v>1.8576652260831675E-2</v>
      </c>
      <c r="L139" s="26">
        <f t="shared" si="61"/>
        <v>-1.8947654102264727E-3</v>
      </c>
      <c r="M139" s="26">
        <f t="shared" si="61"/>
        <v>-1.1756013535118265E-2</v>
      </c>
      <c r="N139" s="26">
        <f t="shared" si="61"/>
        <v>1.3536466159956637E-2</v>
      </c>
      <c r="O139" s="26">
        <f t="shared" si="61"/>
        <v>-3.7897995441464483E-3</v>
      </c>
      <c r="P139" s="26">
        <f t="shared" si="61"/>
        <v>-2.8570443440161887E-2</v>
      </c>
      <c r="Q139" s="26">
        <f t="shared" si="61"/>
        <v>1.0735932130222201E-2</v>
      </c>
      <c r="R139" s="26">
        <f t="shared" si="61"/>
        <v>4.9803298277093563E-3</v>
      </c>
      <c r="S139" s="26">
        <f t="shared" si="61"/>
        <v>-2.7285188659282669E-2</v>
      </c>
      <c r="T139" s="26">
        <f t="shared" si="61"/>
        <v>4.5814469234147209E-3</v>
      </c>
    </row>
    <row r="140" spans="1:20">
      <c r="A140" s="25"/>
      <c r="B140" s="25">
        <v>2013</v>
      </c>
      <c r="C140" s="26">
        <f t="shared" ref="C140:T140" si="62">LN(C67/C66)</f>
        <v>0.14210816986339694</v>
      </c>
      <c r="D140" s="26">
        <f t="shared" si="62"/>
        <v>5.1414319693715883E-3</v>
      </c>
      <c r="E140" s="26">
        <f t="shared" si="62"/>
        <v>-3.8693682979235436E-2</v>
      </c>
      <c r="F140" s="26">
        <f t="shared" si="62"/>
        <v>-2.6332538958419038E-2</v>
      </c>
      <c r="G140" s="26">
        <f t="shared" si="62"/>
        <v>9.9149009732814666E-3</v>
      </c>
      <c r="H140" s="26">
        <f t="shared" si="62"/>
        <v>-3.5202557187748236E-2</v>
      </c>
      <c r="I140" s="26">
        <f t="shared" si="62"/>
        <v>6.0354752243786296E-3</v>
      </c>
      <c r="J140" s="26">
        <f t="shared" si="62"/>
        <v>-2.534565001881746E-3</v>
      </c>
      <c r="K140" s="26">
        <f t="shared" si="62"/>
        <v>1.8745599399589655E-2</v>
      </c>
      <c r="L140" s="26">
        <f t="shared" si="62"/>
        <v>-2.4891868693025605E-3</v>
      </c>
      <c r="M140" s="26">
        <f t="shared" si="62"/>
        <v>-1.222197035386865E-2</v>
      </c>
      <c r="N140" s="26">
        <f t="shared" si="62"/>
        <v>1.3512024561878631E-2</v>
      </c>
      <c r="O140" s="26">
        <f t="shared" si="62"/>
        <v>-3.8042167804884135E-3</v>
      </c>
      <c r="P140" s="26">
        <f t="shared" si="62"/>
        <v>-2.9410781345857718E-2</v>
      </c>
      <c r="Q140" s="26">
        <f t="shared" si="62"/>
        <v>1.0968846745883758E-2</v>
      </c>
      <c r="R140" s="26">
        <f t="shared" si="62"/>
        <v>5.8471029319385895E-3</v>
      </c>
      <c r="S140" s="26">
        <f t="shared" si="62"/>
        <v>-1.973421898111412E-3</v>
      </c>
      <c r="T140" s="26">
        <f t="shared" si="62"/>
        <v>4.5605529557279324E-3</v>
      </c>
    </row>
    <row r="141" spans="1:20">
      <c r="A141" s="25"/>
      <c r="B141" s="25">
        <v>2014</v>
      </c>
      <c r="C141" s="26">
        <f t="shared" ref="C141:T141" si="63">LN(C68/C67)</f>
        <v>9.6782131517558712E-2</v>
      </c>
      <c r="D141" s="26">
        <f t="shared" si="63"/>
        <v>5.2760598016807613E-3</v>
      </c>
      <c r="E141" s="26">
        <f t="shared" si="63"/>
        <v>-3.9789685909718292E-2</v>
      </c>
      <c r="F141" s="26">
        <f t="shared" si="63"/>
        <v>-9.4576895130441922E-3</v>
      </c>
      <c r="G141" s="26">
        <f t="shared" si="63"/>
        <v>1.0137363597072378E-2</v>
      </c>
      <c r="H141" s="26">
        <f t="shared" si="63"/>
        <v>-3.5991629663690856E-2</v>
      </c>
      <c r="I141" s="26">
        <f t="shared" si="63"/>
        <v>6.2639949686962033E-3</v>
      </c>
      <c r="J141" s="26">
        <f t="shared" si="63"/>
        <v>-1.7360609809593916E-3</v>
      </c>
      <c r="K141" s="26">
        <f t="shared" si="63"/>
        <v>1.88989046505657E-2</v>
      </c>
      <c r="L141" s="26">
        <f t="shared" si="63"/>
        <v>-3.088049666084149E-3</v>
      </c>
      <c r="M141" s="26">
        <f t="shared" si="63"/>
        <v>-1.2703472800692756E-2</v>
      </c>
      <c r="N141" s="26">
        <f t="shared" si="63"/>
        <v>1.3486136356251932E-2</v>
      </c>
      <c r="O141" s="26">
        <f t="shared" si="63"/>
        <v>-3.8187441285695962E-3</v>
      </c>
      <c r="P141" s="26">
        <f t="shared" si="63"/>
        <v>-3.0302054638639071E-2</v>
      </c>
      <c r="Q141" s="26">
        <f t="shared" si="63"/>
        <v>1.119292461462581E-2</v>
      </c>
      <c r="R141" s="26">
        <f t="shared" si="63"/>
        <v>6.698612702792997E-3</v>
      </c>
      <c r="S141" s="26">
        <f t="shared" si="63"/>
        <v>2.5046608244058556E-2</v>
      </c>
      <c r="T141" s="26">
        <f t="shared" si="63"/>
        <v>4.5398486995992778E-3</v>
      </c>
    </row>
    <row r="147" spans="2:21">
      <c r="O147" s="26" t="s">
        <v>140</v>
      </c>
    </row>
    <row r="148" spans="2:21">
      <c r="O148" s="26" t="s">
        <v>182</v>
      </c>
    </row>
    <row r="149" spans="2:21" s="28" customFormat="1" ht="31.2">
      <c r="C149" s="28" t="s">
        <v>17</v>
      </c>
      <c r="D149" s="28" t="s">
        <v>18</v>
      </c>
      <c r="E149" s="28" t="s">
        <v>185</v>
      </c>
      <c r="F149" s="28" t="s">
        <v>20</v>
      </c>
      <c r="G149" s="28" t="s">
        <v>21</v>
      </c>
      <c r="H149" s="28" t="s">
        <v>22</v>
      </c>
      <c r="I149" s="28" t="s">
        <v>24</v>
      </c>
      <c r="J149" s="28" t="s">
        <v>183</v>
      </c>
      <c r="L149" s="28" t="s">
        <v>183</v>
      </c>
      <c r="M149" s="26"/>
      <c r="N149" s="26"/>
      <c r="O149" s="28" t="s">
        <v>17</v>
      </c>
      <c r="P149" s="28" t="s">
        <v>18</v>
      </c>
      <c r="Q149" s="28" t="s">
        <v>185</v>
      </c>
      <c r="R149" s="28" t="s">
        <v>20</v>
      </c>
      <c r="S149" s="28" t="s">
        <v>21</v>
      </c>
      <c r="T149" s="28" t="s">
        <v>22</v>
      </c>
      <c r="U149" s="28" t="s">
        <v>24</v>
      </c>
    </row>
    <row r="150" spans="2:21">
      <c r="B150" s="25">
        <v>1950</v>
      </c>
      <c r="C150" s="26">
        <v>23386973.65469275</v>
      </c>
      <c r="D150" s="26">
        <v>23595029.706377745</v>
      </c>
      <c r="E150" s="26">
        <v>36517955.406015418</v>
      </c>
      <c r="F150" s="26">
        <v>232595.20787674838</v>
      </c>
      <c r="G150" s="26">
        <v>19526804.61293482</v>
      </c>
      <c r="H150" s="26">
        <v>1622797.6582780269</v>
      </c>
      <c r="I150" s="26">
        <v>14631940.728854096</v>
      </c>
      <c r="J150" s="26">
        <f t="shared" ref="J150:J213" si="64">SUM(B150:I150)</f>
        <v>119516046.9750296</v>
      </c>
      <c r="K150" s="25">
        <v>1950</v>
      </c>
      <c r="N150" s="26">
        <v>1950</v>
      </c>
    </row>
    <row r="151" spans="2:21">
      <c r="B151" s="25">
        <v>1951</v>
      </c>
      <c r="C151" s="26">
        <v>23098017.27400827</v>
      </c>
      <c r="D151" s="26">
        <v>23297939.82998779</v>
      </c>
      <c r="E151" s="26">
        <v>35927708.931965336</v>
      </c>
      <c r="F151" s="26">
        <v>3086064.5653057103</v>
      </c>
      <c r="G151" s="26">
        <v>19745710.705896743</v>
      </c>
      <c r="H151" s="26">
        <v>1610923.5805922458</v>
      </c>
      <c r="I151" s="26">
        <v>14371323.998066736</v>
      </c>
      <c r="J151" s="26">
        <f t="shared" si="64"/>
        <v>121139639.88582282</v>
      </c>
      <c r="K151" s="25">
        <v>1951</v>
      </c>
      <c r="L151" s="26">
        <f>(J151-J150)/(LN(J151)-LN(J150))</f>
        <v>120326017.80285975</v>
      </c>
      <c r="N151" s="26">
        <v>1951</v>
      </c>
      <c r="O151" s="26">
        <f t="shared" ref="O151:U151" si="65">(C151-C150)/(LN(C151)-LN(C150))</f>
        <v>23242196.096573923</v>
      </c>
      <c r="P151" s="26">
        <f t="shared" si="65"/>
        <v>23446171.063239597</v>
      </c>
      <c r="Q151" s="26">
        <f t="shared" si="65"/>
        <v>36222030.65549536</v>
      </c>
      <c r="R151" s="26">
        <f t="shared" si="65"/>
        <v>1103706.1905958846</v>
      </c>
      <c r="S151" s="26">
        <f t="shared" si="65"/>
        <v>19636054.292954914</v>
      </c>
      <c r="T151" s="26">
        <f t="shared" si="65"/>
        <v>1616853.3525634375</v>
      </c>
      <c r="U151" s="26">
        <f t="shared" si="65"/>
        <v>14501242.047959743</v>
      </c>
    </row>
    <row r="152" spans="2:21">
      <c r="B152" s="25">
        <v>1952</v>
      </c>
      <c r="C152" s="26">
        <v>28167597.771412358</v>
      </c>
      <c r="D152" s="26">
        <v>28404756.822034847</v>
      </c>
      <c r="E152" s="26">
        <v>43646980.426066466</v>
      </c>
      <c r="F152" s="26">
        <v>7295309.9149769936</v>
      </c>
      <c r="G152" s="26">
        <v>24664161.937580295</v>
      </c>
      <c r="H152" s="26">
        <v>1974570.7628616574</v>
      </c>
      <c r="I152" s="26">
        <v>17430108.86553717</v>
      </c>
      <c r="J152" s="26">
        <f t="shared" si="64"/>
        <v>151585438.5004698</v>
      </c>
      <c r="K152" s="25">
        <v>1952</v>
      </c>
      <c r="L152" s="26">
        <f t="shared" ref="L152:L214" si="66">(J152-J151)/(LN(J152)-LN(J151))</f>
        <v>135794172.27391845</v>
      </c>
      <c r="N152" s="26">
        <v>1952</v>
      </c>
      <c r="O152" s="26">
        <f t="shared" ref="O152:U188" si="67">(C152-C151)/(LN(C152)-LN(C151))</f>
        <v>25549034.634212513</v>
      </c>
      <c r="P152" s="26">
        <f t="shared" si="67"/>
        <v>25767059.435124073</v>
      </c>
      <c r="Q152" s="26">
        <f t="shared" si="67"/>
        <v>39662226.539472684</v>
      </c>
      <c r="R152" s="26">
        <f t="shared" si="67"/>
        <v>4892565.5770014152</v>
      </c>
      <c r="S152" s="26">
        <f t="shared" si="67"/>
        <v>22113849.962411631</v>
      </c>
      <c r="T152" s="26">
        <f t="shared" si="67"/>
        <v>1786583.2621505435</v>
      </c>
      <c r="U152" s="26">
        <f t="shared" si="67"/>
        <v>15851560.579245908</v>
      </c>
    </row>
    <row r="153" spans="2:21">
      <c r="B153" s="25">
        <v>1953</v>
      </c>
      <c r="C153" s="26">
        <v>27502116.623749048</v>
      </c>
      <c r="D153" s="26">
        <v>27727333.236108791</v>
      </c>
      <c r="E153" s="26">
        <v>42457043.972120754</v>
      </c>
      <c r="F153" s="26">
        <v>10620104.222917041</v>
      </c>
      <c r="G153" s="26">
        <v>24676114.69496575</v>
      </c>
      <c r="H153" s="26">
        <v>1937869.8937266697</v>
      </c>
      <c r="I153" s="26">
        <v>16927091.786830336</v>
      </c>
      <c r="J153" s="26">
        <f t="shared" si="64"/>
        <v>151849627.43041837</v>
      </c>
      <c r="K153" s="25">
        <v>1953</v>
      </c>
      <c r="L153" s="26">
        <f t="shared" si="66"/>
        <v>151717494.62905437</v>
      </c>
      <c r="N153" s="26">
        <v>1953</v>
      </c>
      <c r="O153" s="26">
        <f t="shared" si="67"/>
        <v>27833531.276058078</v>
      </c>
      <c r="P153" s="26">
        <f t="shared" si="67"/>
        <v>28064682.408215776</v>
      </c>
      <c r="Q153" s="26">
        <f t="shared" si="67"/>
        <v>43049271.287937447</v>
      </c>
      <c r="R153" s="26">
        <f t="shared" si="67"/>
        <v>8853907.6638013814</v>
      </c>
      <c r="S153" s="26">
        <f t="shared" si="67"/>
        <v>24670137.833529532</v>
      </c>
      <c r="T153" s="26">
        <f t="shared" si="67"/>
        <v>1956162.9478539214</v>
      </c>
      <c r="U153" s="26">
        <f t="shared" si="67"/>
        <v>17177372.826847464</v>
      </c>
    </row>
    <row r="154" spans="2:21">
      <c r="B154" s="25">
        <v>1954</v>
      </c>
      <c r="C154" s="26">
        <v>22110270.546585757</v>
      </c>
      <c r="D154" s="26">
        <v>22286361.55068931</v>
      </c>
      <c r="E154" s="26">
        <v>34008637.973812915</v>
      </c>
      <c r="F154" s="26">
        <v>11389660.786742279</v>
      </c>
      <c r="G154" s="26">
        <v>20336326.492470078</v>
      </c>
      <c r="H154" s="26">
        <v>1566034.403310105</v>
      </c>
      <c r="I154" s="26">
        <v>13536858.179236982</v>
      </c>
      <c r="J154" s="26">
        <f t="shared" si="64"/>
        <v>125236103.93284743</v>
      </c>
      <c r="K154" s="25">
        <v>1954</v>
      </c>
      <c r="L154" s="26">
        <f t="shared" si="66"/>
        <v>138115783.35578409</v>
      </c>
      <c r="N154" s="26">
        <v>1954</v>
      </c>
      <c r="O154" s="26">
        <f t="shared" si="67"/>
        <v>24708220.264556497</v>
      </c>
      <c r="P154" s="26">
        <f t="shared" si="67"/>
        <v>24907880.53727245</v>
      </c>
      <c r="Q154" s="26">
        <f t="shared" si="67"/>
        <v>38076759.173986673</v>
      </c>
      <c r="R154" s="26">
        <f t="shared" si="67"/>
        <v>11000396.53771594</v>
      </c>
      <c r="S154" s="26">
        <f t="shared" si="67"/>
        <v>22436311.494231015</v>
      </c>
      <c r="T154" s="26">
        <f t="shared" si="67"/>
        <v>1745355.7302893121</v>
      </c>
      <c r="U154" s="26">
        <f t="shared" si="67"/>
        <v>15168884.613512669</v>
      </c>
    </row>
    <row r="155" spans="2:21">
      <c r="B155" s="25">
        <v>1955</v>
      </c>
      <c r="C155" s="26">
        <v>25117191.640637241</v>
      </c>
      <c r="D155" s="26">
        <v>25311733.821152236</v>
      </c>
      <c r="E155" s="26">
        <v>38495760.932944462</v>
      </c>
      <c r="F155" s="26">
        <v>16224817.417496109</v>
      </c>
      <c r="G155" s="26">
        <v>23691309.489889983</v>
      </c>
      <c r="H155" s="26">
        <v>1788300.1147569995</v>
      </c>
      <c r="I155" s="26">
        <v>15298480.932040252</v>
      </c>
      <c r="J155" s="26">
        <f t="shared" si="64"/>
        <v>145929549.34891728</v>
      </c>
      <c r="K155" s="25">
        <v>1955</v>
      </c>
      <c r="L155" s="26">
        <f t="shared" si="66"/>
        <v>135319220.41100365</v>
      </c>
      <c r="N155" s="26">
        <v>1955</v>
      </c>
      <c r="O155" s="26">
        <f t="shared" si="67"/>
        <v>23581788.629243813</v>
      </c>
      <c r="P155" s="26">
        <f t="shared" si="67"/>
        <v>23766963.912891261</v>
      </c>
      <c r="Q155" s="26">
        <f t="shared" si="67"/>
        <v>36205869.211541899</v>
      </c>
      <c r="R155" s="26">
        <f t="shared" si="67"/>
        <v>13664964.670344761</v>
      </c>
      <c r="S155" s="26">
        <f t="shared" si="67"/>
        <v>21971142.547492772</v>
      </c>
      <c r="T155" s="26">
        <f t="shared" si="67"/>
        <v>1674709.7411577411</v>
      </c>
      <c r="U155" s="26">
        <f t="shared" si="67"/>
        <v>14399714.680746818</v>
      </c>
    </row>
    <row r="156" spans="2:21">
      <c r="B156" s="25">
        <v>1956</v>
      </c>
      <c r="C156" s="26">
        <v>25693286.537163444</v>
      </c>
      <c r="D156" s="26">
        <v>25886832.03768668</v>
      </c>
      <c r="E156" s="26">
        <v>39241553.256523535</v>
      </c>
      <c r="F156" s="26">
        <v>20007570.988386095</v>
      </c>
      <c r="G156" s="26">
        <v>24862627.697722618</v>
      </c>
      <c r="H156" s="26">
        <v>1838927.5077499861</v>
      </c>
      <c r="I156" s="26">
        <v>15570427.347699812</v>
      </c>
      <c r="J156" s="26">
        <f t="shared" si="64"/>
        <v>153103181.37293217</v>
      </c>
      <c r="K156" s="25">
        <v>1956</v>
      </c>
      <c r="L156" s="26">
        <f t="shared" si="66"/>
        <v>149487679.03833768</v>
      </c>
      <c r="N156" s="26">
        <v>1956</v>
      </c>
      <c r="O156" s="26">
        <f t="shared" si="67"/>
        <v>25404150.413494576</v>
      </c>
      <c r="P156" s="26">
        <f t="shared" si="67"/>
        <v>25598206.242076483</v>
      </c>
      <c r="Q156" s="26">
        <f t="shared" si="67"/>
        <v>38867464.574666694</v>
      </c>
      <c r="R156" s="26">
        <f t="shared" si="67"/>
        <v>18050180.266700491</v>
      </c>
      <c r="S156" s="26">
        <f t="shared" si="67"/>
        <v>24272258.370462824</v>
      </c>
      <c r="T156" s="26">
        <f t="shared" si="67"/>
        <v>1813496.0323161529</v>
      </c>
      <c r="U156" s="26">
        <f t="shared" si="67"/>
        <v>15434054.83634364</v>
      </c>
    </row>
    <row r="157" spans="2:21">
      <c r="B157" s="25">
        <v>1957</v>
      </c>
      <c r="C157" s="26">
        <v>24058744.511531297</v>
      </c>
      <c r="D157" s="26">
        <v>24235028.547215123</v>
      </c>
      <c r="E157" s="26">
        <v>36620592.362905897</v>
      </c>
      <c r="F157" s="26">
        <v>21975502.787727762</v>
      </c>
      <c r="G157" s="26">
        <v>23893384.4085785</v>
      </c>
      <c r="H157" s="26">
        <v>1731040.7125414039</v>
      </c>
      <c r="I157" s="26">
        <v>14508161.896498</v>
      </c>
      <c r="J157" s="26">
        <f t="shared" si="64"/>
        <v>147024412.22699797</v>
      </c>
      <c r="K157" s="25">
        <v>1957</v>
      </c>
      <c r="L157" s="26">
        <f t="shared" si="66"/>
        <v>150043274.70747328</v>
      </c>
      <c r="N157" s="26">
        <v>1957</v>
      </c>
      <c r="O157" s="26">
        <f t="shared" si="67"/>
        <v>24867062.800806031</v>
      </c>
      <c r="P157" s="26">
        <f t="shared" si="67"/>
        <v>25051854.926237084</v>
      </c>
      <c r="Q157" s="26">
        <f t="shared" si="67"/>
        <v>37915976.075425968</v>
      </c>
      <c r="R157" s="26">
        <f t="shared" si="67"/>
        <v>20976153.595977359</v>
      </c>
      <c r="S157" s="26">
        <f t="shared" si="67"/>
        <v>24374794.375469435</v>
      </c>
      <c r="T157" s="26">
        <f t="shared" si="67"/>
        <v>1784440.5760506126</v>
      </c>
      <c r="U157" s="26">
        <f t="shared" si="67"/>
        <v>15033039.987883203</v>
      </c>
    </row>
    <row r="158" spans="2:21">
      <c r="B158" s="25">
        <v>1958</v>
      </c>
      <c r="C158" s="26">
        <v>18540421.293053638</v>
      </c>
      <c r="D158" s="26">
        <v>18672590.929057267</v>
      </c>
      <c r="E158" s="26">
        <v>28128226.970989916</v>
      </c>
      <c r="F158" s="26">
        <v>19469717.73594128</v>
      </c>
      <c r="G158" s="26">
        <v>18904612.420994468</v>
      </c>
      <c r="H158" s="26">
        <v>1341087.9415730918</v>
      </c>
      <c r="I158" s="26">
        <v>11126984.333931355</v>
      </c>
      <c r="J158" s="26">
        <f t="shared" si="64"/>
        <v>116185599.62554102</v>
      </c>
      <c r="K158" s="25">
        <v>1958</v>
      </c>
      <c r="L158" s="26">
        <f t="shared" si="66"/>
        <v>131000584.2459856</v>
      </c>
      <c r="N158" s="26">
        <v>1958</v>
      </c>
      <c r="O158" s="26">
        <f t="shared" si="67"/>
        <v>21179903.835320443</v>
      </c>
      <c r="P158" s="26">
        <f t="shared" si="67"/>
        <v>21333082.892352536</v>
      </c>
      <c r="Q158" s="26">
        <f t="shared" si="67"/>
        <v>32187909.159201834</v>
      </c>
      <c r="R158" s="26">
        <f t="shared" si="67"/>
        <v>20697335.569888499</v>
      </c>
      <c r="S158" s="26">
        <f t="shared" si="67"/>
        <v>21301724.895527169</v>
      </c>
      <c r="T158" s="26">
        <f t="shared" si="67"/>
        <v>1527778.9712541404</v>
      </c>
      <c r="U158" s="26">
        <f t="shared" si="67"/>
        <v>12742897.731352828</v>
      </c>
    </row>
    <row r="159" spans="2:21">
      <c r="B159" s="25">
        <v>1959</v>
      </c>
      <c r="C159" s="26">
        <v>18627649.501226299</v>
      </c>
      <c r="D159" s="26">
        <v>18756885.210826177</v>
      </c>
      <c r="E159" s="26">
        <v>28170797.468305282</v>
      </c>
      <c r="F159" s="26">
        <v>22146405.816087831</v>
      </c>
      <c r="G159" s="26">
        <v>19508058.19205375</v>
      </c>
      <c r="H159" s="26">
        <v>1354606.7647461507</v>
      </c>
      <c r="I159" s="26">
        <v>11127549.234102976</v>
      </c>
      <c r="J159" s="26">
        <f t="shared" si="64"/>
        <v>119693911.18734847</v>
      </c>
      <c r="K159" s="25">
        <v>1959</v>
      </c>
      <c r="L159" s="26">
        <f t="shared" si="66"/>
        <v>117931058.18632415</v>
      </c>
      <c r="N159" s="26">
        <v>1959</v>
      </c>
      <c r="O159" s="26">
        <f t="shared" si="67"/>
        <v>18584001.278379291</v>
      </c>
      <c r="P159" s="26">
        <f t="shared" si="67"/>
        <v>18714706.430279985</v>
      </c>
      <c r="Q159" s="26">
        <f t="shared" si="67"/>
        <v>28149506.854694184</v>
      </c>
      <c r="R159" s="26">
        <f t="shared" si="67"/>
        <v>20779336.61114182</v>
      </c>
      <c r="S159" s="26">
        <f t="shared" si="67"/>
        <v>19204755.225608442</v>
      </c>
      <c r="T159" s="26">
        <f t="shared" si="67"/>
        <v>1347836.0536725665</v>
      </c>
      <c r="U159" s="26">
        <f t="shared" si="67"/>
        <v>11127266.781895543</v>
      </c>
    </row>
    <row r="160" spans="2:21">
      <c r="B160" s="25">
        <v>1960</v>
      </c>
      <c r="C160" s="26">
        <v>24895019.737257458</v>
      </c>
      <c r="D160" s="26">
        <v>25063186.496968951</v>
      </c>
      <c r="E160" s="26">
        <v>37533886.883904397</v>
      </c>
      <c r="F160" s="26">
        <v>33105326.0539691</v>
      </c>
      <c r="G160" s="26">
        <v>26787912.167998869</v>
      </c>
      <c r="H160" s="26">
        <v>1820118.2133862807</v>
      </c>
      <c r="I160" s="26">
        <v>14804994.148375766</v>
      </c>
      <c r="J160" s="26">
        <f t="shared" si="64"/>
        <v>164012403.70186082</v>
      </c>
      <c r="K160" s="25">
        <v>1960</v>
      </c>
      <c r="L160" s="26">
        <f t="shared" si="66"/>
        <v>140691700.53824785</v>
      </c>
      <c r="N160" s="26">
        <v>1960</v>
      </c>
      <c r="O160" s="26">
        <f t="shared" si="67"/>
        <v>21610074.247109681</v>
      </c>
      <c r="P160" s="26">
        <f t="shared" si="67"/>
        <v>21757930.913727045</v>
      </c>
      <c r="Q160" s="26">
        <f t="shared" si="67"/>
        <v>32628747.521291979</v>
      </c>
      <c r="R160" s="26">
        <f t="shared" si="67"/>
        <v>27259709.953198746</v>
      </c>
      <c r="S160" s="26">
        <f t="shared" si="67"/>
        <v>22955922.697344504</v>
      </c>
      <c r="T160" s="26">
        <f t="shared" si="67"/>
        <v>1575920.1568722178</v>
      </c>
      <c r="U160" s="26">
        <f t="shared" si="67"/>
        <v>12878885.37890213</v>
      </c>
    </row>
    <row r="161" spans="2:21">
      <c r="B161" s="25">
        <v>1961</v>
      </c>
      <c r="C161" s="26">
        <v>27921161.646047197</v>
      </c>
      <c r="D161" s="26">
        <v>28104905.066017214</v>
      </c>
      <c r="E161" s="26">
        <v>41973007.10022416</v>
      </c>
      <c r="F161" s="26">
        <v>41124346.253737934</v>
      </c>
      <c r="G161" s="26">
        <v>30880989.818463314</v>
      </c>
      <c r="H161" s="26">
        <v>2052424.5120803355</v>
      </c>
      <c r="I161" s="26">
        <v>16533322.728579206</v>
      </c>
      <c r="J161" s="26">
        <f t="shared" si="64"/>
        <v>188592118.12514937</v>
      </c>
      <c r="K161" s="25">
        <v>1961</v>
      </c>
      <c r="L161" s="26">
        <f t="shared" si="66"/>
        <v>176016318.63164574</v>
      </c>
      <c r="N161" s="26">
        <v>1961</v>
      </c>
      <c r="O161" s="26">
        <f t="shared" si="67"/>
        <v>26379167.846867919</v>
      </c>
      <c r="P161" s="26">
        <f t="shared" si="67"/>
        <v>26555017.905131437</v>
      </c>
      <c r="Q161" s="26">
        <f t="shared" si="67"/>
        <v>39712104.253614031</v>
      </c>
      <c r="R161" s="26">
        <f t="shared" si="67"/>
        <v>36970001.795988761</v>
      </c>
      <c r="S161" s="26">
        <f t="shared" si="67"/>
        <v>28785967.758246247</v>
      </c>
      <c r="T161" s="26">
        <f t="shared" si="67"/>
        <v>1933946.5292829564</v>
      </c>
      <c r="U161" s="26">
        <f t="shared" si="67"/>
        <v>15653259.124819597</v>
      </c>
    </row>
    <row r="162" spans="2:21">
      <c r="B162" s="25">
        <v>1962</v>
      </c>
      <c r="C162" s="26">
        <v>32791874.52366269</v>
      </c>
      <c r="D162" s="26">
        <v>33002255.091775894</v>
      </c>
      <c r="E162" s="26">
        <v>49157303.109157465</v>
      </c>
      <c r="F162" s="26">
        <v>53063500.242766306</v>
      </c>
      <c r="G162" s="26">
        <v>37291911.406939708</v>
      </c>
      <c r="H162" s="26">
        <v>2423602.7558748755</v>
      </c>
      <c r="I162" s="26">
        <v>19337780.132414047</v>
      </c>
      <c r="J162" s="26">
        <f t="shared" si="64"/>
        <v>227070189.26259097</v>
      </c>
      <c r="K162" s="25">
        <v>1962</v>
      </c>
      <c r="L162" s="26">
        <f t="shared" si="66"/>
        <v>207236135.21195877</v>
      </c>
      <c r="N162" s="26">
        <v>1962</v>
      </c>
      <c r="O162" s="26">
        <f t="shared" si="67"/>
        <v>30291280.314403374</v>
      </c>
      <c r="P162" s="26">
        <f t="shared" si="67"/>
        <v>30488052.417118374</v>
      </c>
      <c r="Q162" s="26">
        <f t="shared" si="67"/>
        <v>45470601.98485218</v>
      </c>
      <c r="R162" s="26">
        <f t="shared" si="67"/>
        <v>46840600.83340583</v>
      </c>
      <c r="S162" s="26">
        <f t="shared" si="67"/>
        <v>33985732.953442641</v>
      </c>
      <c r="T162" s="26">
        <f t="shared" si="67"/>
        <v>2232874.1490034289</v>
      </c>
      <c r="U162" s="26">
        <f t="shared" si="67"/>
        <v>17898948.884550657</v>
      </c>
    </row>
    <row r="163" spans="2:21">
      <c r="B163" s="25">
        <v>1963</v>
      </c>
      <c r="C163" s="26">
        <v>35767908.657319523</v>
      </c>
      <c r="D163" s="26">
        <v>35991818.98274707</v>
      </c>
      <c r="E163" s="26">
        <v>53476695.674243167</v>
      </c>
      <c r="F163" s="26">
        <v>63159368.57969974</v>
      </c>
      <c r="G163" s="26">
        <v>41839880.350585274</v>
      </c>
      <c r="H163" s="26">
        <v>2658063.6320844823</v>
      </c>
      <c r="I163" s="26">
        <v>21010530.935904391</v>
      </c>
      <c r="J163" s="26">
        <f t="shared" si="64"/>
        <v>253906229.81258366</v>
      </c>
      <c r="K163" s="25">
        <v>1963</v>
      </c>
      <c r="L163" s="26">
        <f t="shared" si="66"/>
        <v>240238449.57903075</v>
      </c>
      <c r="N163" s="26">
        <v>1963</v>
      </c>
      <c r="O163" s="26">
        <f t="shared" si="67"/>
        <v>34258350.211149544</v>
      </c>
      <c r="P163" s="26">
        <f t="shared" si="67"/>
        <v>34475436.2171572</v>
      </c>
      <c r="Q163" s="26">
        <f t="shared" si="67"/>
        <v>51286687.843566865</v>
      </c>
      <c r="R163" s="26">
        <f t="shared" si="67"/>
        <v>57964973.749619409</v>
      </c>
      <c r="S163" s="26">
        <f t="shared" si="67"/>
        <v>39522292.938750327</v>
      </c>
      <c r="T163" s="26">
        <f t="shared" si="67"/>
        <v>2539029.2206663163</v>
      </c>
      <c r="U163" s="26">
        <f t="shared" si="67"/>
        <v>20162592.146952838</v>
      </c>
    </row>
    <row r="164" spans="2:21">
      <c r="B164" s="25">
        <v>1964</v>
      </c>
      <c r="C164" s="26">
        <v>39331690.169000834</v>
      </c>
      <c r="D164" s="26">
        <v>39572193.457236879</v>
      </c>
      <c r="E164" s="26">
        <v>58658563.983535938</v>
      </c>
      <c r="F164" s="26">
        <v>75351723.706414819</v>
      </c>
      <c r="G164" s="26">
        <v>47341756.247611031</v>
      </c>
      <c r="H164" s="26">
        <v>2939046.6161380811</v>
      </c>
      <c r="I164" s="26">
        <v>23018950.484138295</v>
      </c>
      <c r="J164" s="26">
        <f t="shared" si="64"/>
        <v>286215888.66407585</v>
      </c>
      <c r="K164" s="25">
        <v>1964</v>
      </c>
      <c r="L164" s="26">
        <f t="shared" si="66"/>
        <v>269738628.4346149</v>
      </c>
      <c r="N164" s="26">
        <v>1964</v>
      </c>
      <c r="O164" s="26">
        <f t="shared" si="67"/>
        <v>37521596.47867851</v>
      </c>
      <c r="P164" s="26">
        <f t="shared" si="67"/>
        <v>37753715.052135803</v>
      </c>
      <c r="Q164" s="26">
        <f t="shared" si="67"/>
        <v>56027697.299830206</v>
      </c>
      <c r="R164" s="26">
        <f t="shared" si="67"/>
        <v>69076304.269544229</v>
      </c>
      <c r="S164" s="26">
        <f t="shared" si="67"/>
        <v>44534189.63322863</v>
      </c>
      <c r="T164" s="26">
        <f t="shared" si="67"/>
        <v>2796202.5837457906</v>
      </c>
      <c r="U164" s="26">
        <f t="shared" si="67"/>
        <v>21999463.106634635</v>
      </c>
    </row>
    <row r="165" spans="2:21">
      <c r="B165" s="25">
        <v>1965</v>
      </c>
      <c r="C165" s="26">
        <v>37728407.794130892</v>
      </c>
      <c r="D165" s="26">
        <v>37954031.487819836</v>
      </c>
      <c r="E165" s="26">
        <v>56136911.573598392</v>
      </c>
      <c r="F165" s="26">
        <v>78031107.574672848</v>
      </c>
      <c r="G165" s="26">
        <v>46744460.297167838</v>
      </c>
      <c r="H165" s="26">
        <v>2834915.1171086924</v>
      </c>
      <c r="I165" s="26">
        <v>22004649.4129165</v>
      </c>
      <c r="J165" s="26">
        <f t="shared" si="64"/>
        <v>281436448.257415</v>
      </c>
      <c r="K165" s="25">
        <v>1965</v>
      </c>
      <c r="L165" s="26">
        <f t="shared" si="66"/>
        <v>283819461.45573914</v>
      </c>
      <c r="N165" s="26">
        <v>1965</v>
      </c>
      <c r="O165" s="26">
        <f t="shared" si="67"/>
        <v>38524488.794927768</v>
      </c>
      <c r="P165" s="26">
        <f t="shared" si="67"/>
        <v>38757482.651930504</v>
      </c>
      <c r="Q165" s="26">
        <f t="shared" si="67"/>
        <v>57388504.619544275</v>
      </c>
      <c r="R165" s="26">
        <f t="shared" si="67"/>
        <v>76683614.156578094</v>
      </c>
      <c r="S165" s="26">
        <f t="shared" si="67"/>
        <v>47042476.287706308</v>
      </c>
      <c r="T165" s="26">
        <f t="shared" si="67"/>
        <v>2886667.8432541601</v>
      </c>
      <c r="U165" s="26">
        <f t="shared" si="67"/>
        <v>22507991.035202399</v>
      </c>
    </row>
    <row r="166" spans="2:21">
      <c r="B166" s="25">
        <v>1966</v>
      </c>
      <c r="C166" s="26">
        <v>45075102.558296405</v>
      </c>
      <c r="D166" s="26">
        <v>45339112.763875887</v>
      </c>
      <c r="E166" s="26">
        <v>66924709.536133312</v>
      </c>
      <c r="F166" s="26">
        <v>100209826.57992642</v>
      </c>
      <c r="G166" s="26">
        <v>57505862.962371446</v>
      </c>
      <c r="H166" s="26">
        <v>3405900.6855057073</v>
      </c>
      <c r="I166" s="26">
        <v>26205780.887491051</v>
      </c>
      <c r="J166" s="26">
        <f t="shared" si="64"/>
        <v>344668261.97360021</v>
      </c>
      <c r="K166" s="25">
        <v>1966</v>
      </c>
      <c r="L166" s="26">
        <f t="shared" si="66"/>
        <v>311985122.70003438</v>
      </c>
      <c r="N166" s="26">
        <v>1966</v>
      </c>
      <c r="O166" s="26">
        <f t="shared" si="67"/>
        <v>41292887.617839292</v>
      </c>
      <c r="P166" s="26">
        <f t="shared" si="67"/>
        <v>41537210.921133935</v>
      </c>
      <c r="Q166" s="26">
        <f t="shared" si="67"/>
        <v>61372873.376613632</v>
      </c>
      <c r="R166" s="26">
        <f t="shared" si="67"/>
        <v>88658598.642708629</v>
      </c>
      <c r="S166" s="26">
        <f t="shared" si="67"/>
        <v>51939488.811877228</v>
      </c>
      <c r="T166" s="26">
        <f t="shared" si="67"/>
        <v>3111681.5986539391</v>
      </c>
      <c r="U166" s="26">
        <f t="shared" si="67"/>
        <v>24044075.585610241</v>
      </c>
    </row>
    <row r="167" spans="2:21">
      <c r="B167" s="25">
        <v>1967</v>
      </c>
      <c r="C167" s="26">
        <v>48448720.089039974</v>
      </c>
      <c r="D167" s="26">
        <v>48727114.27491831</v>
      </c>
      <c r="E167" s="26">
        <v>71793593.440278053</v>
      </c>
      <c r="F167" s="26">
        <v>115342115.30230846</v>
      </c>
      <c r="G167" s="26">
        <v>63668427.883389525</v>
      </c>
      <c r="H167" s="26">
        <v>3681437.9562064693</v>
      </c>
      <c r="I167" s="26">
        <v>28085136.704917431</v>
      </c>
      <c r="J167" s="26">
        <f t="shared" si="64"/>
        <v>379748512.6510582</v>
      </c>
      <c r="K167" s="25">
        <v>1967</v>
      </c>
      <c r="L167" s="26">
        <f t="shared" si="66"/>
        <v>361925080.21218139</v>
      </c>
      <c r="N167" s="26">
        <v>1967</v>
      </c>
      <c r="O167" s="26">
        <f t="shared" si="67"/>
        <v>46741621.934999682</v>
      </c>
      <c r="P167" s="26">
        <f t="shared" si="67"/>
        <v>47012768.761454344</v>
      </c>
      <c r="Q167" s="26">
        <f t="shared" si="67"/>
        <v>69330659.906262696</v>
      </c>
      <c r="R167" s="26">
        <f t="shared" si="67"/>
        <v>107598683.522809</v>
      </c>
      <c r="S167" s="26">
        <f t="shared" si="67"/>
        <v>60534874.385293439</v>
      </c>
      <c r="T167" s="26">
        <f t="shared" si="67"/>
        <v>3541883.2387595321</v>
      </c>
      <c r="U167" s="26">
        <f t="shared" si="67"/>
        <v>27134612.575568572</v>
      </c>
    </row>
    <row r="168" spans="2:21">
      <c r="B168" s="25">
        <v>1968</v>
      </c>
      <c r="C168" s="26">
        <v>53796857.684137784</v>
      </c>
      <c r="D168" s="26">
        <v>54100705.6482604</v>
      </c>
      <c r="E168" s="26">
        <v>79579908.081670418</v>
      </c>
      <c r="F168" s="26">
        <v>136692588.23353466</v>
      </c>
      <c r="G168" s="26">
        <v>72847863.752718627</v>
      </c>
      <c r="H168" s="26">
        <v>4111010.1933990759</v>
      </c>
      <c r="I168" s="26">
        <v>31103765.149896264</v>
      </c>
      <c r="J168" s="26">
        <f t="shared" si="64"/>
        <v>432234666.74361724</v>
      </c>
      <c r="K168" s="25">
        <v>1968</v>
      </c>
      <c r="L168" s="26">
        <f t="shared" si="66"/>
        <v>405425512.18516433</v>
      </c>
      <c r="N168" s="26">
        <v>1968</v>
      </c>
      <c r="O168" s="26">
        <f t="shared" si="67"/>
        <v>51076130.839107797</v>
      </c>
      <c r="P168" s="26">
        <f t="shared" si="67"/>
        <v>51367073.507548772</v>
      </c>
      <c r="Q168" s="26">
        <f t="shared" si="67"/>
        <v>75619951.827497691</v>
      </c>
      <c r="R168" s="26">
        <f t="shared" si="67"/>
        <v>125715330.98348625</v>
      </c>
      <c r="S168" s="26">
        <f t="shared" si="67"/>
        <v>68155149.713869885</v>
      </c>
      <c r="T168" s="26">
        <f t="shared" si="67"/>
        <v>3892274.0519770486</v>
      </c>
      <c r="U168" s="26">
        <f t="shared" si="67"/>
        <v>29568774.811980717</v>
      </c>
    </row>
    <row r="169" spans="2:21">
      <c r="B169" s="25">
        <v>1969</v>
      </c>
      <c r="C169" s="26">
        <v>51862614.975701608</v>
      </c>
      <c r="D169" s="26">
        <v>52151157.042514414</v>
      </c>
      <c r="E169" s="26">
        <v>76601902.366409719</v>
      </c>
      <c r="F169" s="26">
        <v>140228781.84911442</v>
      </c>
      <c r="G169" s="26">
        <v>72390771.872674346</v>
      </c>
      <c r="H169" s="26">
        <v>3985835.5916328579</v>
      </c>
      <c r="I169" s="26">
        <v>29916391.63181128</v>
      </c>
      <c r="J169" s="26">
        <f t="shared" si="64"/>
        <v>427139424.3298586</v>
      </c>
      <c r="K169" s="25">
        <v>1969</v>
      </c>
      <c r="L169" s="26">
        <f t="shared" si="66"/>
        <v>429682010.52760035</v>
      </c>
      <c r="N169" s="26">
        <v>1969</v>
      </c>
      <c r="O169" s="26">
        <f t="shared" si="67"/>
        <v>52823834.30465854</v>
      </c>
      <c r="P169" s="26">
        <f t="shared" si="67"/>
        <v>53119968.969846725</v>
      </c>
      <c r="Q169" s="26">
        <f t="shared" si="67"/>
        <v>78081440.423578456</v>
      </c>
      <c r="R169" s="26">
        <f t="shared" si="67"/>
        <v>138453158.71169719</v>
      </c>
      <c r="S169" s="26">
        <f t="shared" si="67"/>
        <v>72619078.053798616</v>
      </c>
      <c r="T169" s="26">
        <f t="shared" si="67"/>
        <v>4048100.3455205844</v>
      </c>
      <c r="U169" s="26">
        <f t="shared" si="67"/>
        <v>30506227.209189083</v>
      </c>
    </row>
    <row r="170" spans="2:21">
      <c r="B170" s="25">
        <v>1970</v>
      </c>
      <c r="C170" s="26">
        <v>53795952.153067164</v>
      </c>
      <c r="D170" s="26">
        <v>54091482.725985147</v>
      </c>
      <c r="E170" s="26">
        <v>79355147.292920053</v>
      </c>
      <c r="F170" s="26">
        <v>154374833.60630783</v>
      </c>
      <c r="G170" s="26">
        <v>77427870.446570724</v>
      </c>
      <c r="H170" s="26">
        <v>4158197.1450398751</v>
      </c>
      <c r="I170" s="26">
        <v>30970588.536754016</v>
      </c>
      <c r="J170" s="26">
        <f t="shared" si="64"/>
        <v>454176041.90664476</v>
      </c>
      <c r="K170" s="25">
        <v>1970</v>
      </c>
      <c r="L170" s="26">
        <f t="shared" si="66"/>
        <v>440519462.11741054</v>
      </c>
      <c r="N170" s="26">
        <v>1970</v>
      </c>
      <c r="O170" s="26">
        <f t="shared" si="67"/>
        <v>52823387.013938315</v>
      </c>
      <c r="P170" s="26">
        <f t="shared" si="67"/>
        <v>53115413.281073809</v>
      </c>
      <c r="Q170" s="26">
        <f t="shared" si="67"/>
        <v>77970423.253255859</v>
      </c>
      <c r="R170" s="26">
        <f t="shared" si="67"/>
        <v>147188528.98354211</v>
      </c>
      <c r="S170" s="26">
        <f t="shared" si="67"/>
        <v>74881087.006678045</v>
      </c>
      <c r="T170" s="26">
        <f t="shared" si="67"/>
        <v>4071408.3146558418</v>
      </c>
      <c r="U170" s="26">
        <f t="shared" si="67"/>
        <v>30440447.780972321</v>
      </c>
    </row>
    <row r="171" spans="2:21">
      <c r="B171" s="25">
        <v>1971</v>
      </c>
      <c r="C171" s="26">
        <v>63879805.990383886</v>
      </c>
      <c r="D171" s="26">
        <v>64227236.205692708</v>
      </c>
      <c r="E171" s="26">
        <v>94132105.208137706</v>
      </c>
      <c r="F171" s="26">
        <v>194089278.10613492</v>
      </c>
      <c r="G171" s="26">
        <v>94837399.844353184</v>
      </c>
      <c r="H171" s="26">
        <v>4966232.9860631349</v>
      </c>
      <c r="I171" s="26">
        <v>36716786.989333048</v>
      </c>
      <c r="J171" s="26">
        <f t="shared" si="64"/>
        <v>552850816.33009863</v>
      </c>
      <c r="K171" s="25">
        <v>1971</v>
      </c>
      <c r="L171" s="26">
        <f t="shared" si="66"/>
        <v>501897820.66437405</v>
      </c>
      <c r="N171" s="26">
        <v>1971</v>
      </c>
      <c r="O171" s="26">
        <f t="shared" si="67"/>
        <v>58693578.618602648</v>
      </c>
      <c r="P171" s="26">
        <f t="shared" si="67"/>
        <v>59014362.239081152</v>
      </c>
      <c r="Q171" s="26">
        <f t="shared" si="67"/>
        <v>86533445.0570696</v>
      </c>
      <c r="R171" s="26">
        <f t="shared" si="67"/>
        <v>173475049.26210949</v>
      </c>
      <c r="S171" s="26">
        <f t="shared" si="67"/>
        <v>85838590.900526509</v>
      </c>
      <c r="T171" s="26">
        <f t="shared" si="67"/>
        <v>4550263.7617212897</v>
      </c>
      <c r="U171" s="26">
        <f t="shared" si="67"/>
        <v>33762228.718089685</v>
      </c>
    </row>
    <row r="172" spans="2:21">
      <c r="B172" s="25">
        <v>1972</v>
      </c>
      <c r="C172" s="26">
        <v>54010494.3622915</v>
      </c>
      <c r="D172" s="26">
        <v>54302167.127305508</v>
      </c>
      <c r="E172" s="26">
        <v>79527302.842657685</v>
      </c>
      <c r="F172" s="26">
        <v>173378563.6878165</v>
      </c>
      <c r="G172" s="26">
        <v>82739229.929162741</v>
      </c>
      <c r="H172" s="26">
        <v>4223451.8332292149</v>
      </c>
      <c r="I172" s="26">
        <v>31006084.214025449</v>
      </c>
      <c r="J172" s="26">
        <f t="shared" si="64"/>
        <v>479189265.99648863</v>
      </c>
      <c r="K172" s="25">
        <v>1972</v>
      </c>
      <c r="L172" s="26">
        <f t="shared" si="66"/>
        <v>515142585.7492196</v>
      </c>
      <c r="N172" s="26">
        <v>1972</v>
      </c>
      <c r="O172" s="26">
        <f t="shared" si="67"/>
        <v>58807188.556943066</v>
      </c>
      <c r="P172" s="26">
        <f t="shared" si="67"/>
        <v>59125928.984408468</v>
      </c>
      <c r="Q172" s="26">
        <f t="shared" si="67"/>
        <v>86624605.190149993</v>
      </c>
      <c r="R172" s="26">
        <f t="shared" si="67"/>
        <v>183539211.0537746</v>
      </c>
      <c r="S172" s="26">
        <f t="shared" si="67"/>
        <v>88650771.146791488</v>
      </c>
      <c r="T172" s="26">
        <f t="shared" si="67"/>
        <v>4584818.7010157183</v>
      </c>
      <c r="U172" s="26">
        <f t="shared" si="67"/>
        <v>33781024.077693865</v>
      </c>
    </row>
    <row r="173" spans="2:21">
      <c r="B173" s="25">
        <v>1973</v>
      </c>
      <c r="C173" s="26">
        <v>49551366.612952739</v>
      </c>
      <c r="D173" s="26">
        <v>49817902.589550778</v>
      </c>
      <c r="E173" s="26">
        <v>72925625.131442145</v>
      </c>
      <c r="F173" s="26">
        <v>167729142.75235271</v>
      </c>
      <c r="G173" s="26">
        <v>78352858.182352781</v>
      </c>
      <c r="H173" s="26">
        <v>3897527.1753867511</v>
      </c>
      <c r="I173" s="26">
        <v>28422962.026055139</v>
      </c>
      <c r="J173" s="26">
        <f t="shared" si="64"/>
        <v>450699357.47009301</v>
      </c>
      <c r="K173" s="25">
        <v>1973</v>
      </c>
      <c r="L173" s="26">
        <f t="shared" si="66"/>
        <v>464798796.42771506</v>
      </c>
      <c r="N173" s="26">
        <v>1973</v>
      </c>
      <c r="O173" s="26">
        <f t="shared" si="67"/>
        <v>51748914.743603028</v>
      </c>
      <c r="P173" s="26">
        <f t="shared" si="67"/>
        <v>52027830.717337742</v>
      </c>
      <c r="Q173" s="26">
        <f t="shared" si="67"/>
        <v>76178794.668739229</v>
      </c>
      <c r="R173" s="26">
        <f t="shared" si="67"/>
        <v>170538257.80785462</v>
      </c>
      <c r="S173" s="26">
        <f t="shared" si="67"/>
        <v>80526134.053950757</v>
      </c>
      <c r="T173" s="26">
        <f t="shared" si="67"/>
        <v>4058308.4752329807</v>
      </c>
      <c r="U173" s="26">
        <f t="shared" si="67"/>
        <v>29695800.835148081</v>
      </c>
    </row>
    <row r="174" spans="2:21">
      <c r="B174" s="25">
        <v>1974</v>
      </c>
      <c r="C174" s="26">
        <v>47688428.882701635</v>
      </c>
      <c r="D174" s="26">
        <v>47944797.418816134</v>
      </c>
      <c r="E174" s="26">
        <v>70170422.710137591</v>
      </c>
      <c r="F174" s="26">
        <v>169916298.4778688</v>
      </c>
      <c r="G174" s="26">
        <v>77862178.448085696</v>
      </c>
      <c r="H174" s="26">
        <v>3773195.0984409126</v>
      </c>
      <c r="I174" s="26">
        <v>27343879.325362854</v>
      </c>
      <c r="J174" s="26">
        <f t="shared" si="64"/>
        <v>444701174.36141354</v>
      </c>
      <c r="K174" s="25">
        <v>1974</v>
      </c>
      <c r="L174" s="26">
        <f t="shared" si="66"/>
        <v>447693568.98152536</v>
      </c>
      <c r="N174" s="26">
        <v>1974</v>
      </c>
      <c r="O174" s="26">
        <f t="shared" si="67"/>
        <v>48613948.748724952</v>
      </c>
      <c r="P174" s="26">
        <f t="shared" si="67"/>
        <v>48875368.059291616</v>
      </c>
      <c r="Q174" s="26">
        <f t="shared" si="67"/>
        <v>71539181.50212194</v>
      </c>
      <c r="R174" s="26">
        <f t="shared" si="67"/>
        <v>168820359.30987009</v>
      </c>
      <c r="S174" s="26">
        <f t="shared" si="67"/>
        <v>78107261.43936874</v>
      </c>
      <c r="T174" s="26">
        <f t="shared" si="67"/>
        <v>3835025.2374604298</v>
      </c>
      <c r="U174" s="26">
        <f t="shared" si="67"/>
        <v>27879940.304785307</v>
      </c>
    </row>
    <row r="175" spans="2:21">
      <c r="B175" s="25">
        <v>1975</v>
      </c>
      <c r="C175" s="26">
        <v>42514722.047500029</v>
      </c>
      <c r="D175" s="26">
        <v>42743968.807617798</v>
      </c>
      <c r="E175" s="26">
        <v>62565527.167038523</v>
      </c>
      <c r="F175" s="26">
        <v>159195932.04338422</v>
      </c>
      <c r="G175" s="26">
        <v>71699421.174561009</v>
      </c>
      <c r="H175" s="26">
        <v>3383898.4959687563</v>
      </c>
      <c r="I175" s="26">
        <v>24379235.812010471</v>
      </c>
      <c r="J175" s="26">
        <f t="shared" si="64"/>
        <v>406484680.5480808</v>
      </c>
      <c r="K175" s="25">
        <v>1975</v>
      </c>
      <c r="L175" s="26">
        <f t="shared" si="66"/>
        <v>425306799.90730745</v>
      </c>
      <c r="N175" s="26">
        <v>1975</v>
      </c>
      <c r="O175" s="26">
        <f t="shared" si="67"/>
        <v>45052074.67243702</v>
      </c>
      <c r="P175" s="26">
        <f t="shared" si="67"/>
        <v>45294629.833664604</v>
      </c>
      <c r="Q175" s="26">
        <f t="shared" si="67"/>
        <v>66295292.860048868</v>
      </c>
      <c r="R175" s="26">
        <f t="shared" si="67"/>
        <v>164497898.64960766</v>
      </c>
      <c r="S175" s="26">
        <f t="shared" si="67"/>
        <v>74738457.404500455</v>
      </c>
      <c r="T175" s="26">
        <f t="shared" si="67"/>
        <v>3575014.832794711</v>
      </c>
      <c r="U175" s="26">
        <f t="shared" si="67"/>
        <v>25833211.685059417</v>
      </c>
    </row>
    <row r="176" spans="2:21">
      <c r="B176" s="25">
        <v>1976</v>
      </c>
      <c r="C176" s="26">
        <v>45799416.389070638</v>
      </c>
      <c r="D176" s="26">
        <v>46048059.708071426</v>
      </c>
      <c r="E176" s="26">
        <v>67430582.636588812</v>
      </c>
      <c r="F176" s="26">
        <v>179963687.72697702</v>
      </c>
      <c r="G176" s="26">
        <v>79808220.737494215</v>
      </c>
      <c r="H176" s="26">
        <v>3667237.8675035536</v>
      </c>
      <c r="I176" s="26">
        <v>26277663.017805908</v>
      </c>
      <c r="J176" s="26">
        <f t="shared" si="64"/>
        <v>448996844.08351159</v>
      </c>
      <c r="K176" s="25">
        <v>1976</v>
      </c>
      <c r="L176" s="26">
        <f t="shared" si="66"/>
        <v>427388431.36054879</v>
      </c>
      <c r="N176" s="26">
        <v>1976</v>
      </c>
      <c r="O176" s="26">
        <f t="shared" si="67"/>
        <v>44136700.264077984</v>
      </c>
      <c r="P176" s="26">
        <f t="shared" si="67"/>
        <v>44375514.950012699</v>
      </c>
      <c r="Q176" s="26">
        <f t="shared" si="67"/>
        <v>64967698.081407532</v>
      </c>
      <c r="R176" s="26">
        <f t="shared" si="67"/>
        <v>169367652.27576801</v>
      </c>
      <c r="S176" s="26">
        <f t="shared" si="67"/>
        <v>75681434.143594593</v>
      </c>
      <c r="T176" s="26">
        <f t="shared" si="67"/>
        <v>3523669.769127971</v>
      </c>
      <c r="U176" s="26">
        <f t="shared" si="67"/>
        <v>25316587.336473219</v>
      </c>
    </row>
    <row r="177" spans="2:21">
      <c r="B177" s="25">
        <v>1977</v>
      </c>
      <c r="C177" s="26">
        <v>51476035.71689558</v>
      </c>
      <c r="D177" s="26">
        <v>51758511.980910696</v>
      </c>
      <c r="E177" s="26">
        <v>75850521.072713584</v>
      </c>
      <c r="F177" s="26">
        <v>211971654.18564621</v>
      </c>
      <c r="G177" s="26">
        <v>92715664.397156894</v>
      </c>
      <c r="H177" s="26">
        <v>4146724.9595913184</v>
      </c>
      <c r="I177" s="26">
        <v>29566713.167675279</v>
      </c>
      <c r="J177" s="26">
        <f t="shared" si="64"/>
        <v>517487802.48058951</v>
      </c>
      <c r="K177" s="25">
        <v>1977</v>
      </c>
      <c r="L177" s="26">
        <f t="shared" si="66"/>
        <v>482432289.69296169</v>
      </c>
      <c r="N177" s="26">
        <v>1977</v>
      </c>
      <c r="O177" s="26">
        <f t="shared" si="67"/>
        <v>48582464.898918338</v>
      </c>
      <c r="P177" s="26">
        <f t="shared" si="67"/>
        <v>48847667.631023489</v>
      </c>
      <c r="Q177" s="26">
        <f t="shared" si="67"/>
        <v>71558009.255091026</v>
      </c>
      <c r="R177" s="26">
        <f t="shared" si="67"/>
        <v>195531230.59644896</v>
      </c>
      <c r="S177" s="26">
        <f t="shared" si="67"/>
        <v>86100755.699454412</v>
      </c>
      <c r="T177" s="26">
        <f t="shared" si="67"/>
        <v>3902072.6968255085</v>
      </c>
      <c r="U177" s="26">
        <f t="shared" si="67"/>
        <v>27889872.466790475</v>
      </c>
    </row>
    <row r="178" spans="2:21">
      <c r="B178" s="25">
        <v>1978</v>
      </c>
      <c r="C178" s="26">
        <v>42294592.675834402</v>
      </c>
      <c r="D178" s="26">
        <v>42530140.304887958</v>
      </c>
      <c r="E178" s="26">
        <v>62396370.118370585</v>
      </c>
      <c r="F178" s="26">
        <v>182292532.75888851</v>
      </c>
      <c r="G178" s="26">
        <v>78766708.440611929</v>
      </c>
      <c r="H178" s="26">
        <v>3427885.3069627336</v>
      </c>
      <c r="I178" s="26">
        <v>24332808.302923549</v>
      </c>
      <c r="J178" s="26">
        <f t="shared" si="64"/>
        <v>436043015.90847969</v>
      </c>
      <c r="K178" s="25">
        <v>1978</v>
      </c>
      <c r="L178" s="26">
        <f t="shared" si="66"/>
        <v>475603725.4265874</v>
      </c>
      <c r="N178" s="26">
        <v>1978</v>
      </c>
      <c r="O178" s="26">
        <f t="shared" si="67"/>
        <v>46735097.469843991</v>
      </c>
      <c r="P178" s="26">
        <f t="shared" si="67"/>
        <v>46993403.973461583</v>
      </c>
      <c r="Q178" s="26">
        <f t="shared" si="67"/>
        <v>68904665.94924283</v>
      </c>
      <c r="R178" s="26">
        <f t="shared" si="67"/>
        <v>196759168.70708668</v>
      </c>
      <c r="S178" s="26">
        <f t="shared" si="67"/>
        <v>85551742.374682099</v>
      </c>
      <c r="T178" s="26">
        <f t="shared" si="67"/>
        <v>3775907.9055716721</v>
      </c>
      <c r="U178" s="26">
        <f t="shared" si="67"/>
        <v>26864840.426993996</v>
      </c>
    </row>
    <row r="179" spans="2:21">
      <c r="B179" s="25">
        <v>1979</v>
      </c>
      <c r="C179" s="26">
        <v>34648270.506561749</v>
      </c>
      <c r="D179" s="26">
        <v>34844914.87931601</v>
      </c>
      <c r="E179" s="26">
        <v>51197783.112759054</v>
      </c>
      <c r="F179" s="26">
        <v>156129109.03038168</v>
      </c>
      <c r="G179" s="26">
        <v>66742038.090604588</v>
      </c>
      <c r="H179" s="26">
        <v>2825433.3330798661</v>
      </c>
      <c r="I179" s="26">
        <v>19977921.097380679</v>
      </c>
      <c r="J179" s="26">
        <f t="shared" si="64"/>
        <v>366367449.0500837</v>
      </c>
      <c r="K179" s="25">
        <v>1979</v>
      </c>
      <c r="L179" s="26">
        <f t="shared" si="66"/>
        <v>400194842.6093573</v>
      </c>
      <c r="N179" s="26">
        <v>1979</v>
      </c>
      <c r="O179" s="26">
        <f t="shared" si="67"/>
        <v>38344452.05044461</v>
      </c>
      <c r="P179" s="26">
        <f t="shared" si="67"/>
        <v>38559969.519864321</v>
      </c>
      <c r="Q179" s="26">
        <f t="shared" si="67"/>
        <v>56612596.704454198</v>
      </c>
      <c r="R179" s="26">
        <f t="shared" si="67"/>
        <v>168873165.58507898</v>
      </c>
      <c r="S179" s="26">
        <f t="shared" si="67"/>
        <v>72588453.156274185</v>
      </c>
      <c r="T179" s="26">
        <f t="shared" si="67"/>
        <v>3116961.773040392</v>
      </c>
      <c r="U179" s="26">
        <f t="shared" si="67"/>
        <v>22083846.504033398</v>
      </c>
    </row>
    <row r="180" spans="2:21">
      <c r="B180" s="25">
        <v>1980</v>
      </c>
      <c r="C180" s="26">
        <v>30703353.054241564</v>
      </c>
      <c r="D180" s="26">
        <v>30881670.530331116</v>
      </c>
      <c r="E180" s="26">
        <v>45460549.153481245</v>
      </c>
      <c r="F180" s="26">
        <v>144494935.30889019</v>
      </c>
      <c r="G180" s="26">
        <v>61194856.480693601</v>
      </c>
      <c r="H180" s="26">
        <v>2519257.9600871601</v>
      </c>
      <c r="I180" s="26">
        <v>17753414.555107333</v>
      </c>
      <c r="J180" s="26">
        <f t="shared" si="64"/>
        <v>333010017.04283226</v>
      </c>
      <c r="K180" s="25">
        <v>1980</v>
      </c>
      <c r="L180" s="26">
        <f t="shared" si="66"/>
        <v>349423403.24758005</v>
      </c>
      <c r="N180" s="26">
        <v>1980</v>
      </c>
      <c r="O180" s="26">
        <f t="shared" si="67"/>
        <v>32636084.319084689</v>
      </c>
      <c r="P180" s="26">
        <f t="shared" si="67"/>
        <v>32823424.097626869</v>
      </c>
      <c r="Q180" s="26">
        <f t="shared" si="67"/>
        <v>48272356.347099394</v>
      </c>
      <c r="R180" s="26">
        <f t="shared" si="67"/>
        <v>150236951.60580343</v>
      </c>
      <c r="S180" s="26">
        <f t="shared" si="67"/>
        <v>63928340.708627149</v>
      </c>
      <c r="T180" s="26">
        <f t="shared" si="67"/>
        <v>2669419.8294438296</v>
      </c>
      <c r="U180" s="26">
        <f t="shared" si="67"/>
        <v>18843789.351637587</v>
      </c>
    </row>
    <row r="181" spans="2:21">
      <c r="B181" s="25">
        <v>1981</v>
      </c>
      <c r="C181" s="26">
        <v>32281667.117493499</v>
      </c>
      <c r="D181" s="26">
        <v>32474316.624143817</v>
      </c>
      <c r="E181" s="26">
        <v>47915800.939636074</v>
      </c>
      <c r="F181" s="26">
        <v>158514570.9963015</v>
      </c>
      <c r="G181" s="26">
        <v>66596067.646463886</v>
      </c>
      <c r="H181" s="26">
        <v>2665311.0375303933</v>
      </c>
      <c r="I181" s="26">
        <v>18730956.742672358</v>
      </c>
      <c r="J181" s="26">
        <f t="shared" si="64"/>
        <v>359180672.10424155</v>
      </c>
      <c r="K181" s="25">
        <v>1981</v>
      </c>
      <c r="L181" s="26">
        <f t="shared" si="66"/>
        <v>345930369.69163185</v>
      </c>
      <c r="N181" s="26">
        <v>1981</v>
      </c>
      <c r="O181" s="26">
        <f t="shared" si="67"/>
        <v>31485917.268137179</v>
      </c>
      <c r="P181" s="26">
        <f t="shared" si="67"/>
        <v>31671319.782408278</v>
      </c>
      <c r="Q181" s="26">
        <f t="shared" si="67"/>
        <v>46677413.268813156</v>
      </c>
      <c r="R181" s="26">
        <f t="shared" si="67"/>
        <v>151396581.34645274</v>
      </c>
      <c r="S181" s="26">
        <f t="shared" si="67"/>
        <v>63857395.989809744</v>
      </c>
      <c r="T181" s="26">
        <f t="shared" si="67"/>
        <v>2591598.6167365564</v>
      </c>
      <c r="U181" s="26">
        <f t="shared" si="67"/>
        <v>18237819.524901539</v>
      </c>
    </row>
    <row r="182" spans="2:21">
      <c r="B182" s="25">
        <v>1982</v>
      </c>
      <c r="C182" s="26">
        <v>33009880.246554971</v>
      </c>
      <c r="D182" s="26">
        <v>33213130.022930413</v>
      </c>
      <c r="E182" s="26">
        <v>49141257.250641078</v>
      </c>
      <c r="F182" s="26">
        <v>168973322.73363194</v>
      </c>
      <c r="G182" s="26">
        <v>70510496.51814732</v>
      </c>
      <c r="H182" s="26">
        <v>2742605.3913339996</v>
      </c>
      <c r="I182" s="26">
        <v>19233194.474394329</v>
      </c>
      <c r="J182" s="26">
        <f t="shared" si="64"/>
        <v>376825868.6376341</v>
      </c>
      <c r="K182" s="25">
        <v>1982</v>
      </c>
      <c r="L182" s="26">
        <f t="shared" si="66"/>
        <v>367932754.53558564</v>
      </c>
      <c r="N182" s="26">
        <v>1982</v>
      </c>
      <c r="O182" s="26">
        <f t="shared" si="67"/>
        <v>32644419.979606144</v>
      </c>
      <c r="P182" s="26">
        <f t="shared" si="67"/>
        <v>32842338.321070697</v>
      </c>
      <c r="Q182" s="26">
        <f t="shared" si="67"/>
        <v>48525950.187700517</v>
      </c>
      <c r="R182" s="26">
        <f t="shared" si="67"/>
        <v>163688262.74318123</v>
      </c>
      <c r="S182" s="26">
        <f t="shared" si="67"/>
        <v>68534651.700974718</v>
      </c>
      <c r="T182" s="26">
        <f t="shared" si="67"/>
        <v>2703774.0787395383</v>
      </c>
      <c r="U182" s="26">
        <f t="shared" si="67"/>
        <v>18980968.184359141</v>
      </c>
    </row>
    <row r="183" spans="2:21">
      <c r="B183" s="25">
        <v>1983</v>
      </c>
      <c r="C183" s="26">
        <v>45330652.336212516</v>
      </c>
      <c r="D183" s="26">
        <v>45619773.144161306</v>
      </c>
      <c r="E183" s="26">
        <v>67715921.667980626</v>
      </c>
      <c r="F183" s="26">
        <v>241697197.1908716</v>
      </c>
      <c r="G183" s="26">
        <v>100293841.29301</v>
      </c>
      <c r="H183" s="26">
        <v>3790196.0438591256</v>
      </c>
      <c r="I183" s="26">
        <v>26540791.135287989</v>
      </c>
      <c r="J183" s="26">
        <f t="shared" si="64"/>
        <v>530990355.81138319</v>
      </c>
      <c r="K183" s="25">
        <v>1983</v>
      </c>
      <c r="L183" s="26">
        <f t="shared" si="66"/>
        <v>449510695.9552235</v>
      </c>
      <c r="N183" s="26">
        <v>1983</v>
      </c>
      <c r="O183" s="26">
        <f t="shared" si="67"/>
        <v>38845156.020845123</v>
      </c>
      <c r="P183" s="26">
        <f t="shared" si="67"/>
        <v>39088849.695302621</v>
      </c>
      <c r="Q183" s="26">
        <f t="shared" si="67"/>
        <v>57933149.919488557</v>
      </c>
      <c r="R183" s="26">
        <f t="shared" si="67"/>
        <v>203170616.81904975</v>
      </c>
      <c r="S183" s="26">
        <f t="shared" si="67"/>
        <v>84529477.628696859</v>
      </c>
      <c r="T183" s="26">
        <f t="shared" si="67"/>
        <v>3238207.7391622663</v>
      </c>
      <c r="U183" s="26">
        <f t="shared" si="67"/>
        <v>22691216.278644536</v>
      </c>
    </row>
    <row r="184" spans="2:21">
      <c r="B184" s="25">
        <v>1984</v>
      </c>
      <c r="C184" s="26">
        <v>48535539.268333569</v>
      </c>
      <c r="D184" s="26">
        <v>48857435.680277117</v>
      </c>
      <c r="E184" s="26">
        <v>72792067.873066798</v>
      </c>
      <c r="F184" s="26">
        <v>269350043.88812721</v>
      </c>
      <c r="G184" s="26">
        <v>111268377.09118538</v>
      </c>
      <c r="H184" s="26">
        <v>4084166.0310242246</v>
      </c>
      <c r="I184" s="26">
        <v>28577413.98050762</v>
      </c>
      <c r="J184" s="26">
        <f t="shared" si="64"/>
        <v>583467027.81252193</v>
      </c>
      <c r="K184" s="25">
        <v>1984</v>
      </c>
      <c r="L184" s="26">
        <f t="shared" si="66"/>
        <v>556816618.15239513</v>
      </c>
      <c r="N184" s="26">
        <v>1984</v>
      </c>
      <c r="O184" s="26">
        <f t="shared" si="67"/>
        <v>46914852.643156037</v>
      </c>
      <c r="P184" s="26">
        <f t="shared" si="67"/>
        <v>47220106.57621032</v>
      </c>
      <c r="Q184" s="26">
        <f t="shared" si="67"/>
        <v>70223419.718444616</v>
      </c>
      <c r="R184" s="26">
        <f t="shared" si="67"/>
        <v>255274042.21291265</v>
      </c>
      <c r="S184" s="26">
        <f t="shared" si="67"/>
        <v>105686159.20253083</v>
      </c>
      <c r="T184" s="26">
        <f t="shared" si="67"/>
        <v>3935351.2491128044</v>
      </c>
      <c r="U184" s="26">
        <f t="shared" si="67"/>
        <v>27546555.754050113</v>
      </c>
    </row>
    <row r="185" spans="2:21">
      <c r="B185" s="25">
        <v>1985</v>
      </c>
      <c r="C185" s="26">
        <v>49514601.576030545</v>
      </c>
      <c r="D185" s="26">
        <v>49857332.080611452</v>
      </c>
      <c r="E185" s="26">
        <v>74597464.164507255</v>
      </c>
      <c r="F185" s="26">
        <v>285802277.85998285</v>
      </c>
      <c r="G185" s="26">
        <v>117661399.1154063</v>
      </c>
      <c r="H185" s="26">
        <v>4193481.8915376123</v>
      </c>
      <c r="I185" s="26">
        <v>29341373.590597183</v>
      </c>
      <c r="J185" s="26">
        <f t="shared" si="64"/>
        <v>610969915.27867317</v>
      </c>
      <c r="K185" s="25">
        <v>1985</v>
      </c>
      <c r="L185" s="26">
        <f t="shared" si="66"/>
        <v>597112910.53951502</v>
      </c>
      <c r="N185" s="26">
        <v>1985</v>
      </c>
      <c r="O185" s="26">
        <f t="shared" si="67"/>
        <v>49023441.00332281</v>
      </c>
      <c r="P185" s="26">
        <f t="shared" si="67"/>
        <v>49355695.81797649</v>
      </c>
      <c r="Q185" s="26">
        <f t="shared" si="67"/>
        <v>73691080.11003758</v>
      </c>
      <c r="R185" s="26">
        <f t="shared" si="67"/>
        <v>277494880.05116767</v>
      </c>
      <c r="S185" s="26">
        <f t="shared" si="67"/>
        <v>114435126.98748747</v>
      </c>
      <c r="T185" s="26">
        <f t="shared" si="67"/>
        <v>4138583.3431472979</v>
      </c>
      <c r="U185" s="26">
        <f t="shared" si="67"/>
        <v>28957714.24600355</v>
      </c>
    </row>
    <row r="186" spans="2:21">
      <c r="B186" s="25">
        <v>1986</v>
      </c>
      <c r="C186" s="26">
        <v>46413752.791520983</v>
      </c>
      <c r="D186" s="26">
        <v>46750217.079592638</v>
      </c>
      <c r="E186" s="26">
        <v>70284258.406148702</v>
      </c>
      <c r="F186" s="26">
        <v>278468274.40481687</v>
      </c>
      <c r="G186" s="26">
        <v>114366235.49385159</v>
      </c>
      <c r="H186" s="26">
        <v>3956497.7108305399</v>
      </c>
      <c r="I186" s="26">
        <v>27703672.027559724</v>
      </c>
      <c r="J186" s="26">
        <f t="shared" si="64"/>
        <v>587944893.91432106</v>
      </c>
      <c r="K186" s="25">
        <v>1986</v>
      </c>
      <c r="L186" s="26">
        <f t="shared" si="66"/>
        <v>599383698.53088224</v>
      </c>
      <c r="N186" s="26">
        <v>1986</v>
      </c>
      <c r="O186" s="26">
        <f t="shared" si="67"/>
        <v>47947466.89363914</v>
      </c>
      <c r="P186" s="26">
        <f t="shared" si="67"/>
        <v>48287114.68794404</v>
      </c>
      <c r="Q186" s="26">
        <f t="shared" si="67"/>
        <v>72419455.1543127</v>
      </c>
      <c r="R186" s="26">
        <f t="shared" si="67"/>
        <v>282119388.35489702</v>
      </c>
      <c r="S186" s="26">
        <f t="shared" si="67"/>
        <v>116006017.45256844</v>
      </c>
      <c r="T186" s="26">
        <f t="shared" si="67"/>
        <v>4073841.0422677775</v>
      </c>
      <c r="U186" s="26">
        <f t="shared" si="67"/>
        <v>28514684.979286138</v>
      </c>
    </row>
    <row r="187" spans="2:21">
      <c r="B187" s="25">
        <v>1987</v>
      </c>
      <c r="C187" s="26">
        <v>44182678.400240585</v>
      </c>
      <c r="D187" s="26">
        <v>44519215.958344661</v>
      </c>
      <c r="E187" s="26">
        <v>67290129.255583048</v>
      </c>
      <c r="F187" s="26">
        <v>275373008.19329059</v>
      </c>
      <c r="G187" s="26">
        <v>112932215.95467946</v>
      </c>
      <c r="H187" s="26">
        <v>3791093.7769174967</v>
      </c>
      <c r="I187" s="26">
        <v>26586576.032259926</v>
      </c>
      <c r="J187" s="26">
        <f t="shared" si="64"/>
        <v>574676904.57131577</v>
      </c>
      <c r="K187" s="25">
        <v>1987</v>
      </c>
      <c r="L187" s="26">
        <f t="shared" si="66"/>
        <v>581285662.36649096</v>
      </c>
      <c r="N187" s="26">
        <v>1987</v>
      </c>
      <c r="O187" s="26">
        <f t="shared" si="67"/>
        <v>45289056.849885747</v>
      </c>
      <c r="P187" s="26">
        <f t="shared" si="67"/>
        <v>45625625.926485933</v>
      </c>
      <c r="Q187" s="26">
        <f t="shared" si="67"/>
        <v>68776331.898711219</v>
      </c>
      <c r="R187" s="26">
        <f t="shared" si="67"/>
        <v>276917758.17684329</v>
      </c>
      <c r="S187" s="26">
        <f t="shared" si="67"/>
        <v>113647717.84344518</v>
      </c>
      <c r="T187" s="26">
        <f t="shared" si="67"/>
        <v>3873207.135414368</v>
      </c>
      <c r="U187" s="26">
        <f t="shared" si="67"/>
        <v>27141292.634675529</v>
      </c>
    </row>
    <row r="188" spans="2:21">
      <c r="B188" s="25">
        <v>1988</v>
      </c>
      <c r="C188" s="26">
        <v>44595298.107131518</v>
      </c>
      <c r="D188" s="26">
        <v>44953293.273484655</v>
      </c>
      <c r="E188" s="26">
        <v>68352981.345034063</v>
      </c>
      <c r="F188" s="26">
        <v>288577976.580275</v>
      </c>
      <c r="G188" s="26">
        <v>118286925.75042713</v>
      </c>
      <c r="H188" s="26">
        <v>3851909.3819017359</v>
      </c>
      <c r="I188" s="26">
        <v>27077742.040222183</v>
      </c>
      <c r="J188" s="26">
        <f t="shared" si="64"/>
        <v>595698114.47847629</v>
      </c>
      <c r="K188" s="25">
        <v>1988</v>
      </c>
      <c r="L188" s="26">
        <f t="shared" si="66"/>
        <v>585124576.80679178</v>
      </c>
      <c r="N188" s="26">
        <v>1988</v>
      </c>
      <c r="O188" s="26">
        <f t="shared" si="67"/>
        <v>44388668.624853872</v>
      </c>
      <c r="P188" s="26">
        <f t="shared" si="67"/>
        <v>44735903.624864675</v>
      </c>
      <c r="Q188" s="26">
        <f t="shared" si="67"/>
        <v>67820167.254553497</v>
      </c>
      <c r="R188" s="26">
        <f t="shared" ref="O188:U214" si="68">(F188-F187)/(LN(F188)-LN(F187))</f>
        <v>281923952.24233812</v>
      </c>
      <c r="S188" s="26">
        <f t="shared" si="68"/>
        <v>115588899.97246547</v>
      </c>
      <c r="T188" s="26">
        <f t="shared" si="68"/>
        <v>3821420.9261162332</v>
      </c>
      <c r="U188" s="26">
        <f t="shared" si="68"/>
        <v>26831409.781600744</v>
      </c>
    </row>
    <row r="189" spans="2:21">
      <c r="B189" s="25">
        <v>1989</v>
      </c>
      <c r="C189" s="26">
        <v>46094845.335574679</v>
      </c>
      <c r="D189" s="26">
        <v>46485922.37437766</v>
      </c>
      <c r="E189" s="26">
        <v>71151691.184234113</v>
      </c>
      <c r="F189" s="26">
        <v>309539018.69289041</v>
      </c>
      <c r="G189" s="26">
        <v>126926513.74215962</v>
      </c>
      <c r="H189" s="26">
        <v>4008121.6485633682</v>
      </c>
      <c r="I189" s="26">
        <v>28268276.002353825</v>
      </c>
      <c r="J189" s="26">
        <f t="shared" si="64"/>
        <v>632476377.98015368</v>
      </c>
      <c r="K189" s="25">
        <v>1989</v>
      </c>
      <c r="L189" s="26">
        <f t="shared" si="66"/>
        <v>613903645.24519777</v>
      </c>
      <c r="N189" s="26">
        <v>1989</v>
      </c>
      <c r="O189" s="26">
        <f t="shared" si="68"/>
        <v>45340938.957178921</v>
      </c>
      <c r="P189" s="26">
        <f t="shared" si="68"/>
        <v>45715326.057906397</v>
      </c>
      <c r="Q189" s="26">
        <f t="shared" si="68"/>
        <v>69742977.417286783</v>
      </c>
      <c r="R189" s="26">
        <f t="shared" si="68"/>
        <v>298936027.37344587</v>
      </c>
      <c r="S189" s="26">
        <f t="shared" si="68"/>
        <v>122555969.94118722</v>
      </c>
      <c r="T189" s="26">
        <f t="shared" si="68"/>
        <v>3929498.0269644968</v>
      </c>
      <c r="U189" s="26">
        <f t="shared" si="68"/>
        <v>27668740.282852456</v>
      </c>
    </row>
    <row r="190" spans="2:21">
      <c r="B190" s="25">
        <v>1990</v>
      </c>
      <c r="C190" s="26">
        <v>35260694.782732226</v>
      </c>
      <c r="D190" s="26">
        <v>35577677.206328988</v>
      </c>
      <c r="E190" s="26">
        <v>54852746.739796087</v>
      </c>
      <c r="F190" s="26">
        <v>245609740.24499667</v>
      </c>
      <c r="G190" s="26">
        <v>100836372.22745842</v>
      </c>
      <c r="H190" s="26">
        <v>3086802.311441741</v>
      </c>
      <c r="I190" s="26">
        <v>21861978.827883907</v>
      </c>
      <c r="J190" s="26">
        <f t="shared" si="64"/>
        <v>497088002.34063798</v>
      </c>
      <c r="K190" s="25">
        <v>1990</v>
      </c>
      <c r="L190" s="26">
        <f t="shared" si="66"/>
        <v>562067165.99828458</v>
      </c>
      <c r="N190" s="26">
        <v>1990</v>
      </c>
      <c r="O190" s="26">
        <f t="shared" si="68"/>
        <v>40436157.465525761</v>
      </c>
      <c r="P190" s="26">
        <f t="shared" si="68"/>
        <v>40788988.713958055</v>
      </c>
      <c r="Q190" s="26">
        <f t="shared" si="68"/>
        <v>62649253.337278552</v>
      </c>
      <c r="R190" s="26">
        <f t="shared" si="68"/>
        <v>276343025.84571338</v>
      </c>
      <c r="S190" s="26">
        <f t="shared" si="68"/>
        <v>113381585.56316249</v>
      </c>
      <c r="T190" s="26">
        <f t="shared" si="68"/>
        <v>3527431.6893021166</v>
      </c>
      <c r="U190" s="26">
        <f t="shared" si="68"/>
        <v>24928081.370965976</v>
      </c>
    </row>
    <row r="191" spans="2:21">
      <c r="B191" s="25">
        <v>1991</v>
      </c>
      <c r="C191" s="26">
        <v>30291862.886400599</v>
      </c>
      <c r="D191" s="26">
        <v>30581074.576673638</v>
      </c>
      <c r="E191" s="26">
        <v>47526252.865895778</v>
      </c>
      <c r="F191" s="26">
        <v>218772559.65611881</v>
      </c>
      <c r="G191" s="26">
        <v>90002933.894321948</v>
      </c>
      <c r="H191" s="26">
        <v>2669943.8048681668</v>
      </c>
      <c r="I191" s="26">
        <v>19007364.37690765</v>
      </c>
      <c r="J191" s="26">
        <f t="shared" si="64"/>
        <v>438853983.06118655</v>
      </c>
      <c r="K191" s="25">
        <v>1991</v>
      </c>
      <c r="L191" s="26">
        <f t="shared" si="66"/>
        <v>467366484.25609046</v>
      </c>
      <c r="N191" s="26">
        <v>1991</v>
      </c>
      <c r="O191" s="26">
        <f t="shared" si="68"/>
        <v>32713410.115230504</v>
      </c>
      <c r="P191" s="26">
        <f t="shared" si="68"/>
        <v>33016385.670604087</v>
      </c>
      <c r="Q191" s="26">
        <f t="shared" si="68"/>
        <v>51101996.482383043</v>
      </c>
      <c r="R191" s="26">
        <f t="shared" si="68"/>
        <v>231932427.47128636</v>
      </c>
      <c r="S191" s="26">
        <f t="shared" si="68"/>
        <v>95317067.265617579</v>
      </c>
      <c r="T191" s="26">
        <f t="shared" si="68"/>
        <v>2873335.065629317</v>
      </c>
      <c r="U191" s="26">
        <f t="shared" si="68"/>
        <v>20401397.05966001</v>
      </c>
    </row>
    <row r="192" spans="2:21">
      <c r="B192" s="25">
        <v>1992</v>
      </c>
      <c r="C192" s="26">
        <v>33127955.016277645</v>
      </c>
      <c r="D192" s="26">
        <v>33464577.530970443</v>
      </c>
      <c r="E192" s="26">
        <v>52461833.446763903</v>
      </c>
      <c r="F192" s="26">
        <v>247976792.9043017</v>
      </c>
      <c r="G192" s="26">
        <v>102308551.47912937</v>
      </c>
      <c r="H192" s="26">
        <v>2940076.7519438048</v>
      </c>
      <c r="I192" s="26">
        <v>21059654.18491523</v>
      </c>
      <c r="J192" s="26">
        <f t="shared" si="64"/>
        <v>493341433.31430215</v>
      </c>
      <c r="K192" s="25">
        <v>1992</v>
      </c>
      <c r="L192" s="26">
        <f t="shared" si="66"/>
        <v>465566419.02723402</v>
      </c>
      <c r="N192" s="26">
        <v>1992</v>
      </c>
      <c r="O192" s="26">
        <f t="shared" si="68"/>
        <v>31688759.64089274</v>
      </c>
      <c r="P192" s="26">
        <f t="shared" si="68"/>
        <v>32001177.203393586</v>
      </c>
      <c r="Q192" s="26">
        <f t="shared" si="68"/>
        <v>49953411.97586897</v>
      </c>
      <c r="R192" s="26">
        <f t="shared" si="68"/>
        <v>233069809.05893713</v>
      </c>
      <c r="S192" s="26">
        <f t="shared" si="68"/>
        <v>96024363.88294442</v>
      </c>
      <c r="T192" s="26">
        <f t="shared" si="68"/>
        <v>2802841.0355527322</v>
      </c>
      <c r="U192" s="26">
        <f t="shared" si="68"/>
        <v>20015976.804676767</v>
      </c>
    </row>
    <row r="193" spans="2:21">
      <c r="B193" s="25">
        <v>1993</v>
      </c>
      <c r="C193" s="26">
        <v>30589352.94564629</v>
      </c>
      <c r="D193" s="26">
        <v>30920787.082096957</v>
      </c>
      <c r="E193" s="26">
        <v>48934793.147289142</v>
      </c>
      <c r="F193" s="26">
        <v>237241096.8297455</v>
      </c>
      <c r="G193" s="26">
        <v>98233859.949987382</v>
      </c>
      <c r="H193" s="26">
        <v>2733713.2416665796</v>
      </c>
      <c r="I193" s="26">
        <v>19722806.414091554</v>
      </c>
      <c r="J193" s="26">
        <f t="shared" si="64"/>
        <v>468378402.6105234</v>
      </c>
      <c r="K193" s="25">
        <v>1993</v>
      </c>
      <c r="L193" s="26">
        <f t="shared" si="66"/>
        <v>480751905.75386286</v>
      </c>
      <c r="N193" s="26">
        <v>1993</v>
      </c>
      <c r="O193" s="26">
        <f t="shared" si="68"/>
        <v>31841789.827733226</v>
      </c>
      <c r="P193" s="26">
        <f t="shared" si="68"/>
        <v>32175924.964219172</v>
      </c>
      <c r="Q193" s="26">
        <f t="shared" si="68"/>
        <v>50677858.918826908</v>
      </c>
      <c r="R193" s="26">
        <f t="shared" si="68"/>
        <v>242569350.89548603</v>
      </c>
      <c r="S193" s="26">
        <f t="shared" si="68"/>
        <v>100257405.69160607</v>
      </c>
      <c r="T193" s="26">
        <f t="shared" si="68"/>
        <v>2835643.6013023127</v>
      </c>
      <c r="U193" s="26">
        <f t="shared" si="68"/>
        <v>20383924.567584511</v>
      </c>
    </row>
    <row r="194" spans="2:21">
      <c r="B194" s="25">
        <v>1994</v>
      </c>
      <c r="C194" s="26">
        <v>28994992.194835637</v>
      </c>
      <c r="D194" s="26">
        <v>29330544.689141143</v>
      </c>
      <c r="E194" s="26">
        <v>46896795.952336863</v>
      </c>
      <c r="F194" s="26">
        <v>232924541.72219837</v>
      </c>
      <c r="G194" s="26">
        <v>96867843.594450384</v>
      </c>
      <c r="H194" s="26">
        <v>2609492.7140463409</v>
      </c>
      <c r="I194" s="26">
        <v>18982879.956651177</v>
      </c>
      <c r="J194" s="26">
        <f t="shared" si="64"/>
        <v>456609084.82365984</v>
      </c>
      <c r="K194" s="25">
        <v>1994</v>
      </c>
      <c r="L194" s="26">
        <f t="shared" si="66"/>
        <v>462468784.31252629</v>
      </c>
      <c r="N194" s="26">
        <v>1994</v>
      </c>
      <c r="O194" s="26">
        <f t="shared" si="68"/>
        <v>29785060.881968889</v>
      </c>
      <c r="P194" s="26">
        <f t="shared" si="68"/>
        <v>30118669.246875361</v>
      </c>
      <c r="Q194" s="26">
        <f t="shared" si="68"/>
        <v>47908570.185971394</v>
      </c>
      <c r="R194" s="26">
        <f t="shared" si="68"/>
        <v>235076214.13328013</v>
      </c>
      <c r="S194" s="26">
        <f t="shared" si="68"/>
        <v>97549257.710379198</v>
      </c>
      <c r="T194" s="26">
        <f t="shared" si="68"/>
        <v>2671121.5888345912</v>
      </c>
      <c r="U194" s="26">
        <f t="shared" si="68"/>
        <v>19350485.458903074</v>
      </c>
    </row>
    <row r="195" spans="2:21">
      <c r="B195" s="25">
        <v>1995</v>
      </c>
      <c r="C195" s="26">
        <v>34453510.478066832</v>
      </c>
      <c r="D195" s="26">
        <v>34880023.678921878</v>
      </c>
      <c r="E195" s="26">
        <v>56392014.602450192</v>
      </c>
      <c r="F195" s="26">
        <v>286604510.97944748</v>
      </c>
      <c r="G195" s="26">
        <v>119799085.56915082</v>
      </c>
      <c r="H195" s="26">
        <v>3122841.5547406212</v>
      </c>
      <c r="I195" s="26">
        <v>22931361.216522735</v>
      </c>
      <c r="J195" s="26">
        <f t="shared" si="64"/>
        <v>558185343.07930052</v>
      </c>
      <c r="K195" s="25">
        <v>1995</v>
      </c>
      <c r="L195" s="26">
        <f t="shared" si="66"/>
        <v>505698109.83372748</v>
      </c>
      <c r="N195" s="26">
        <v>1995</v>
      </c>
      <c r="O195" s="26">
        <f t="shared" si="68"/>
        <v>31645829.581963185</v>
      </c>
      <c r="P195" s="26">
        <f t="shared" si="68"/>
        <v>32025187.553118926</v>
      </c>
      <c r="Q195" s="26">
        <f t="shared" si="68"/>
        <v>51498595.255933411</v>
      </c>
      <c r="R195" s="26">
        <f t="shared" si="68"/>
        <v>258837472.39722863</v>
      </c>
      <c r="S195" s="26">
        <f t="shared" si="68"/>
        <v>107927755.96268506</v>
      </c>
      <c r="T195" s="26">
        <f t="shared" si="68"/>
        <v>2858488.6744972644</v>
      </c>
      <c r="U195" s="26">
        <f t="shared" si="68"/>
        <v>20894979.529124398</v>
      </c>
    </row>
    <row r="196" spans="2:21">
      <c r="B196" s="25">
        <v>1996</v>
      </c>
      <c r="C196" s="26">
        <v>34280319.651224323</v>
      </c>
      <c r="D196" s="26">
        <v>34734870.259274289</v>
      </c>
      <c r="E196" s="26">
        <v>56833162.890189372</v>
      </c>
      <c r="F196" s="26">
        <v>295223736.5699141</v>
      </c>
      <c r="G196" s="26">
        <v>124117205.9649879</v>
      </c>
      <c r="H196" s="26">
        <v>3129528.3998893001</v>
      </c>
      <c r="I196" s="26">
        <v>23223765.937604606</v>
      </c>
      <c r="J196" s="26">
        <f t="shared" si="64"/>
        <v>571544585.67308402</v>
      </c>
      <c r="K196" s="25">
        <v>1996</v>
      </c>
      <c r="L196" s="26">
        <f t="shared" si="66"/>
        <v>564838634.18671072</v>
      </c>
      <c r="N196" s="26">
        <v>1996</v>
      </c>
      <c r="O196" s="26">
        <f t="shared" si="68"/>
        <v>34366842.332100697</v>
      </c>
      <c r="P196" s="26">
        <f t="shared" si="68"/>
        <v>34807396.526011065</v>
      </c>
      <c r="Q196" s="26">
        <f t="shared" si="68"/>
        <v>56612302.277949199</v>
      </c>
      <c r="R196" s="26">
        <f t="shared" si="68"/>
        <v>290892841.6070056</v>
      </c>
      <c r="S196" s="26">
        <f t="shared" si="68"/>
        <v>121945403.88047141</v>
      </c>
      <c r="T196" s="26">
        <f t="shared" si="68"/>
        <v>3126183.7853956264</v>
      </c>
      <c r="U196" s="26">
        <f t="shared" si="68"/>
        <v>23077254.830449156</v>
      </c>
    </row>
    <row r="197" spans="2:21">
      <c r="B197" s="25">
        <v>1997</v>
      </c>
      <c r="C197" s="26">
        <v>39933794.916749217</v>
      </c>
      <c r="D197" s="26">
        <v>40501635.317508489</v>
      </c>
      <c r="E197" s="26">
        <v>67127016.960895166</v>
      </c>
      <c r="F197" s="26">
        <v>355973834.59878641</v>
      </c>
      <c r="G197" s="26">
        <v>150627783.22058183</v>
      </c>
      <c r="H197" s="26">
        <v>3672211.5156847117</v>
      </c>
      <c r="I197" s="26">
        <v>27572201.631715845</v>
      </c>
      <c r="J197" s="26">
        <f t="shared" si="64"/>
        <v>685410475.16192174</v>
      </c>
      <c r="K197" s="25">
        <v>1997</v>
      </c>
      <c r="L197" s="26">
        <f t="shared" si="66"/>
        <v>626754592.0890187</v>
      </c>
      <c r="N197" s="26">
        <v>1997</v>
      </c>
      <c r="O197" s="26">
        <f t="shared" si="68"/>
        <v>37035167.558593616</v>
      </c>
      <c r="P197" s="26">
        <f t="shared" si="68"/>
        <v>37544468.038411736</v>
      </c>
      <c r="Q197" s="26">
        <f t="shared" si="68"/>
        <v>61837357.267454535</v>
      </c>
      <c r="R197" s="26">
        <f t="shared" si="68"/>
        <v>324652022.5445466</v>
      </c>
      <c r="S197" s="26">
        <f t="shared" si="68"/>
        <v>136945089.63073024</v>
      </c>
      <c r="T197" s="26">
        <f t="shared" si="68"/>
        <v>3393641.2541218307</v>
      </c>
      <c r="U197" s="26">
        <f t="shared" si="68"/>
        <v>25335820.09725685</v>
      </c>
    </row>
    <row r="198" spans="2:21">
      <c r="B198" s="25">
        <v>1998</v>
      </c>
      <c r="C198" s="26">
        <v>38748703.834154174</v>
      </c>
      <c r="D198" s="26">
        <v>39340185.797453485</v>
      </c>
      <c r="E198" s="26">
        <v>66108798.646007143</v>
      </c>
      <c r="F198" s="26">
        <v>357465744.08122736</v>
      </c>
      <c r="G198" s="26">
        <v>152340869.93303162</v>
      </c>
      <c r="H198" s="26">
        <v>3589502.702689115</v>
      </c>
      <c r="I198" s="26">
        <v>27302353.874144696</v>
      </c>
      <c r="J198" s="26">
        <f t="shared" si="64"/>
        <v>684898156.86870754</v>
      </c>
      <c r="K198" s="25">
        <v>1998</v>
      </c>
      <c r="L198" s="26">
        <f t="shared" si="66"/>
        <v>685154284.09290206</v>
      </c>
      <c r="N198" s="26">
        <v>1998</v>
      </c>
      <c r="O198" s="26">
        <f t="shared" si="68"/>
        <v>39338274.283853427</v>
      </c>
      <c r="P198" s="26">
        <f t="shared" si="68"/>
        <v>39918094.487114511</v>
      </c>
      <c r="Q198" s="26">
        <f t="shared" si="68"/>
        <v>66616610.874050662</v>
      </c>
      <c r="R198" s="26">
        <f t="shared" si="68"/>
        <v>356719269.37134689</v>
      </c>
      <c r="S198" s="26">
        <f t="shared" si="68"/>
        <v>151482712.16827175</v>
      </c>
      <c r="T198" s="26">
        <f t="shared" si="68"/>
        <v>3630700.0988675384</v>
      </c>
      <c r="U198" s="26">
        <f t="shared" si="68"/>
        <v>27437056.587027393</v>
      </c>
    </row>
    <row r="199" spans="2:21">
      <c r="B199" s="25">
        <v>1999</v>
      </c>
      <c r="C199" s="26">
        <v>35728735.940461345</v>
      </c>
      <c r="D199" s="26">
        <v>36314737.013439462</v>
      </c>
      <c r="E199" s="26">
        <v>61934064.206517436</v>
      </c>
      <c r="F199" s="26">
        <v>341065419.06196523</v>
      </c>
      <c r="G199" s="26">
        <v>146486205.23532134</v>
      </c>
      <c r="H199" s="26">
        <v>3334442.3790970566</v>
      </c>
      <c r="I199" s="26">
        <v>25725197.037338849</v>
      </c>
      <c r="J199" s="26">
        <f t="shared" si="64"/>
        <v>650590799.87414074</v>
      </c>
      <c r="K199" s="25">
        <v>1999</v>
      </c>
      <c r="L199" s="26">
        <f t="shared" si="66"/>
        <v>667597565.64497995</v>
      </c>
      <c r="N199" s="26">
        <v>1999</v>
      </c>
      <c r="O199" s="26">
        <f t="shared" si="68"/>
        <v>37218301.605064705</v>
      </c>
      <c r="P199" s="26">
        <f t="shared" si="68"/>
        <v>37807288.126624592</v>
      </c>
      <c r="Q199" s="26">
        <f t="shared" si="68"/>
        <v>63998739.349388219</v>
      </c>
      <c r="R199" s="26">
        <f t="shared" si="68"/>
        <v>349201396.84044069</v>
      </c>
      <c r="S199" s="26">
        <f t="shared" si="68"/>
        <v>149394418.04933125</v>
      </c>
      <c r="T199" s="26">
        <f t="shared" si="68"/>
        <v>3460406.0128011899</v>
      </c>
      <c r="U199" s="26">
        <f t="shared" si="68"/>
        <v>26505955.587630734</v>
      </c>
    </row>
    <row r="200" spans="2:21">
      <c r="B200" s="25">
        <v>2000</v>
      </c>
      <c r="C200" s="26">
        <v>41945832.569349833</v>
      </c>
      <c r="D200" s="26">
        <v>42685639.332262099</v>
      </c>
      <c r="E200" s="26">
        <v>73959603.062826335</v>
      </c>
      <c r="F200" s="26">
        <v>414294356.58691204</v>
      </c>
      <c r="G200" s="26">
        <v>179440775.31461215</v>
      </c>
      <c r="H200" s="26">
        <v>3944236.595668932</v>
      </c>
      <c r="I200" s="26">
        <v>30905163.408073161</v>
      </c>
      <c r="J200" s="26">
        <f t="shared" si="64"/>
        <v>787177606.8697046</v>
      </c>
      <c r="K200" s="25">
        <v>2000</v>
      </c>
      <c r="L200" s="26">
        <f t="shared" si="66"/>
        <v>716716368.46690428</v>
      </c>
      <c r="N200" s="26">
        <v>2000</v>
      </c>
      <c r="O200" s="26">
        <f t="shared" si="68"/>
        <v>38754205.6985991</v>
      </c>
      <c r="P200" s="26">
        <f t="shared" si="68"/>
        <v>39414410.042064339</v>
      </c>
      <c r="Q200" s="26">
        <f t="shared" si="68"/>
        <v>67769100.53410174</v>
      </c>
      <c r="R200" s="26">
        <f t="shared" si="68"/>
        <v>376493701.71633828</v>
      </c>
      <c r="S200" s="26">
        <f t="shared" si="68"/>
        <v>162406627.13824654</v>
      </c>
      <c r="T200" s="26">
        <f t="shared" si="68"/>
        <v>3630808.9207236329</v>
      </c>
      <c r="U200" s="26">
        <f t="shared" si="68"/>
        <v>28236034.86422943</v>
      </c>
    </row>
    <row r="201" spans="2:21">
      <c r="B201" s="25">
        <v>2001</v>
      </c>
      <c r="C201" s="26">
        <v>48969915.787531383</v>
      </c>
      <c r="D201" s="26">
        <v>49899354.974459991</v>
      </c>
      <c r="E201" s="26">
        <v>87929141.059434906</v>
      </c>
      <c r="F201" s="26">
        <v>500404850.16661012</v>
      </c>
      <c r="G201" s="26">
        <v>218704321.63428622</v>
      </c>
      <c r="H201" s="26">
        <v>4639957.1580034187</v>
      </c>
      <c r="I201" s="26">
        <v>36973663.066986367</v>
      </c>
      <c r="J201" s="26">
        <f t="shared" si="64"/>
        <v>947523204.84731233</v>
      </c>
      <c r="K201" s="25">
        <v>2001</v>
      </c>
      <c r="L201" s="26">
        <f t="shared" si="66"/>
        <v>864874517.41038156</v>
      </c>
      <c r="N201" s="26">
        <v>2001</v>
      </c>
      <c r="O201" s="26">
        <f t="shared" si="68"/>
        <v>45367283.851894751</v>
      </c>
      <c r="P201" s="26">
        <f t="shared" si="68"/>
        <v>46198669.487750158</v>
      </c>
      <c r="Q201" s="26">
        <f t="shared" si="68"/>
        <v>80743064.053419977</v>
      </c>
      <c r="R201" s="26">
        <f t="shared" si="68"/>
        <v>455995310.62116235</v>
      </c>
      <c r="S201" s="26">
        <f t="shared" si="68"/>
        <v>198425529.50697479</v>
      </c>
      <c r="T201" s="26">
        <f t="shared" si="68"/>
        <v>4282682.7164439373</v>
      </c>
      <c r="U201" s="26">
        <f t="shared" si="68"/>
        <v>33848797.080372617</v>
      </c>
    </row>
    <row r="202" spans="2:21">
      <c r="B202" s="25">
        <v>2002</v>
      </c>
      <c r="C202" s="26">
        <v>48448962.70233164</v>
      </c>
      <c r="D202" s="26">
        <v>49439154.114608884</v>
      </c>
      <c r="E202" s="26">
        <v>88697209.412982121</v>
      </c>
      <c r="F202" s="26">
        <v>512194561.85158819</v>
      </c>
      <c r="G202" s="26">
        <v>226027049.6880168</v>
      </c>
      <c r="H202" s="26">
        <v>4626189.3931284593</v>
      </c>
      <c r="I202" s="26">
        <v>37540904.742392331</v>
      </c>
      <c r="J202" s="26">
        <f t="shared" si="64"/>
        <v>966976033.90504837</v>
      </c>
      <c r="K202" s="25">
        <v>2002</v>
      </c>
      <c r="L202" s="26">
        <f t="shared" si="66"/>
        <v>957216675.77661061</v>
      </c>
      <c r="N202" s="26">
        <v>2002</v>
      </c>
      <c r="O202" s="26">
        <f t="shared" si="68"/>
        <v>48708974.936940588</v>
      </c>
      <c r="P202" s="26">
        <f t="shared" si="68"/>
        <v>49668899.217340246</v>
      </c>
      <c r="Q202" s="26">
        <f t="shared" si="68"/>
        <v>88312618.569597363</v>
      </c>
      <c r="R202" s="26">
        <f t="shared" si="68"/>
        <v>506276827.21399975</v>
      </c>
      <c r="S202" s="26">
        <f t="shared" si="68"/>
        <v>222345588.80159608</v>
      </c>
      <c r="T202" s="26">
        <f t="shared" si="68"/>
        <v>4633069.8661762355</v>
      </c>
      <c r="U202" s="26">
        <f t="shared" si="68"/>
        <v>37256564.20628757</v>
      </c>
    </row>
    <row r="203" spans="2:21">
      <c r="B203" s="25">
        <v>2003</v>
      </c>
      <c r="C203" s="26">
        <v>49439147.175926462</v>
      </c>
      <c r="D203" s="26">
        <v>50527834.254006185</v>
      </c>
      <c r="E203" s="26">
        <v>92398215.472180113</v>
      </c>
      <c r="F203" s="26">
        <v>540730641.62239552</v>
      </c>
      <c r="G203" s="26">
        <v>241078051.17679906</v>
      </c>
      <c r="H203" s="26">
        <v>4757843.4735806827</v>
      </c>
      <c r="I203" s="26">
        <v>39373216.951476574</v>
      </c>
      <c r="J203" s="26">
        <f t="shared" si="64"/>
        <v>1018306953.1263646</v>
      </c>
      <c r="K203" s="25">
        <v>2003</v>
      </c>
      <c r="L203" s="26">
        <f t="shared" si="66"/>
        <v>992420254.43035221</v>
      </c>
      <c r="N203" s="26">
        <v>2003</v>
      </c>
      <c r="O203" s="26">
        <f t="shared" si="68"/>
        <v>48942385.529629447</v>
      </c>
      <c r="P203" s="26">
        <f t="shared" si="68"/>
        <v>49981518.095417947</v>
      </c>
      <c r="Q203" s="26">
        <f t="shared" si="68"/>
        <v>90535104.934902057</v>
      </c>
      <c r="R203" s="26">
        <f t="shared" si="68"/>
        <v>526333680.35940564</v>
      </c>
      <c r="S203" s="26">
        <f t="shared" si="68"/>
        <v>233471699.46374634</v>
      </c>
      <c r="T203" s="26">
        <f t="shared" si="68"/>
        <v>4691708.5751908906</v>
      </c>
      <c r="U203" s="26">
        <f t="shared" si="68"/>
        <v>38449784.601224199</v>
      </c>
    </row>
    <row r="204" spans="2:21">
      <c r="B204" s="25">
        <v>2004</v>
      </c>
      <c r="C204" s="26">
        <v>51560682.699555717</v>
      </c>
      <c r="D204" s="26">
        <v>52784683.383603632</v>
      </c>
      <c r="E204" s="26">
        <v>98501969.90451093</v>
      </c>
      <c r="F204" s="26">
        <v>583451260.74402845</v>
      </c>
      <c r="G204" s="26">
        <v>262960474.64564207</v>
      </c>
      <c r="H204" s="26">
        <v>5001569.7263915669</v>
      </c>
      <c r="I204" s="26">
        <v>42269486.928304523</v>
      </c>
      <c r="J204" s="26">
        <f t="shared" si="64"/>
        <v>1096532132.0320368</v>
      </c>
      <c r="K204" s="25">
        <v>2004</v>
      </c>
      <c r="L204" s="26">
        <f t="shared" si="66"/>
        <v>1056937125.0432544</v>
      </c>
      <c r="N204" s="26">
        <v>2004</v>
      </c>
      <c r="O204" s="26">
        <f t="shared" si="68"/>
        <v>50492486.801996164</v>
      </c>
      <c r="P204" s="26">
        <f t="shared" si="68"/>
        <v>51648041.008065</v>
      </c>
      <c r="Q204" s="26">
        <f t="shared" si="68"/>
        <v>95417557.378475606</v>
      </c>
      <c r="R204" s="26">
        <f t="shared" si="68"/>
        <v>561820272.17520308</v>
      </c>
      <c r="S204" s="26">
        <f t="shared" si="68"/>
        <v>251860848.64300939</v>
      </c>
      <c r="T204" s="26">
        <f t="shared" si="68"/>
        <v>4878691.9835040262</v>
      </c>
      <c r="U204" s="26">
        <f t="shared" si="68"/>
        <v>40804222.022347622</v>
      </c>
    </row>
    <row r="205" spans="2:21">
      <c r="B205" s="25">
        <v>2005</v>
      </c>
      <c r="C205" s="26">
        <v>42471737.319916978</v>
      </c>
      <c r="D205" s="26">
        <v>43559193.602918655</v>
      </c>
      <c r="E205" s="26">
        <v>83051661.922831267</v>
      </c>
      <c r="F205" s="26">
        <v>497271854.58978653</v>
      </c>
      <c r="G205" s="26">
        <v>226695962.99094835</v>
      </c>
      <c r="H205" s="26">
        <v>4153238.9729971434</v>
      </c>
      <c r="I205" s="26">
        <v>35898103.558960222</v>
      </c>
      <c r="J205" s="26">
        <f t="shared" si="64"/>
        <v>933103757.95835912</v>
      </c>
      <c r="K205" s="25">
        <v>2005</v>
      </c>
      <c r="L205" s="26">
        <f t="shared" si="66"/>
        <v>1012620903.1642913</v>
      </c>
      <c r="N205" s="26">
        <v>2005</v>
      </c>
      <c r="O205" s="26">
        <f t="shared" si="68"/>
        <v>46869424.195668317</v>
      </c>
      <c r="P205" s="26">
        <f t="shared" si="68"/>
        <v>48024344.318472892</v>
      </c>
      <c r="Q205" s="26">
        <f t="shared" si="68"/>
        <v>90557252.895033851</v>
      </c>
      <c r="R205" s="26">
        <f t="shared" si="68"/>
        <v>539214250.86600685</v>
      </c>
      <c r="S205" s="26">
        <f t="shared" si="68"/>
        <v>244379930.37102616</v>
      </c>
      <c r="T205" s="26">
        <f t="shared" si="68"/>
        <v>4564272.4455578895</v>
      </c>
      <c r="U205" s="26">
        <f t="shared" si="68"/>
        <v>38997086.892068624</v>
      </c>
    </row>
    <row r="206" spans="2:21">
      <c r="B206" s="25">
        <v>2006</v>
      </c>
      <c r="C206" s="26">
        <v>43873125.817803003</v>
      </c>
      <c r="D206" s="26">
        <v>45085303.783833392</v>
      </c>
      <c r="E206" s="26">
        <v>87938650.414603487</v>
      </c>
      <c r="F206" s="26">
        <v>531555442.54491651</v>
      </c>
      <c r="G206" s="26">
        <v>245253193.9735949</v>
      </c>
      <c r="H206" s="26">
        <v>4325518.5001394534</v>
      </c>
      <c r="I206" s="26">
        <v>38294291.042930022</v>
      </c>
      <c r="J206" s="26">
        <f t="shared" si="64"/>
        <v>996327532.07782078</v>
      </c>
      <c r="K206" s="25">
        <v>2006</v>
      </c>
      <c r="L206" s="26">
        <f t="shared" si="66"/>
        <v>964370259.06413734</v>
      </c>
      <c r="N206" s="26">
        <v>2006</v>
      </c>
      <c r="O206" s="26">
        <f t="shared" si="68"/>
        <v>43168640.515899189</v>
      </c>
      <c r="P206" s="26">
        <f t="shared" si="68"/>
        <v>44317869.409716703</v>
      </c>
      <c r="Q206" s="26">
        <f t="shared" si="68"/>
        <v>85471872.334032193</v>
      </c>
      <c r="R206" s="26">
        <f t="shared" si="68"/>
        <v>514223186.95331341</v>
      </c>
      <c r="S206" s="26">
        <f t="shared" si="68"/>
        <v>235852915.33523396</v>
      </c>
      <c r="T206" s="26">
        <f t="shared" si="68"/>
        <v>4238795.2488746801</v>
      </c>
      <c r="U206" s="26">
        <f t="shared" si="68"/>
        <v>37083295.456432156</v>
      </c>
    </row>
    <row r="207" spans="2:21">
      <c r="B207" s="25">
        <v>2007</v>
      </c>
      <c r="C207" s="26">
        <v>35192068.233160116</v>
      </c>
      <c r="D207" s="26">
        <v>36241779.694957174</v>
      </c>
      <c r="E207" s="26">
        <v>72409059.498109758</v>
      </c>
      <c r="F207" s="26">
        <v>441281792.68033415</v>
      </c>
      <c r="G207" s="26">
        <v>206180865.03936404</v>
      </c>
      <c r="H207" s="26">
        <v>3498594.1987365782</v>
      </c>
      <c r="I207" s="26">
        <v>31773214.021473531</v>
      </c>
      <c r="J207" s="26">
        <f t="shared" si="64"/>
        <v>826579380.36613536</v>
      </c>
      <c r="K207" s="25">
        <v>2007</v>
      </c>
      <c r="L207" s="26">
        <f t="shared" si="66"/>
        <v>908812859.88966393</v>
      </c>
      <c r="N207" s="26">
        <v>2007</v>
      </c>
      <c r="O207" s="26">
        <f t="shared" si="68"/>
        <v>39373225.240784228</v>
      </c>
      <c r="P207" s="26">
        <f t="shared" si="68"/>
        <v>40502758.766934462</v>
      </c>
      <c r="Q207" s="26">
        <f t="shared" si="68"/>
        <v>79922552.742974296</v>
      </c>
      <c r="R207" s="26">
        <f t="shared" si="68"/>
        <v>485019252.09985429</v>
      </c>
      <c r="S207" s="26">
        <f t="shared" si="68"/>
        <v>225152270.53291574</v>
      </c>
      <c r="T207" s="26">
        <f t="shared" si="68"/>
        <v>3897446.5422676546</v>
      </c>
      <c r="U207" s="26">
        <f t="shared" si="68"/>
        <v>34932366.693537369</v>
      </c>
    </row>
    <row r="208" spans="2:21">
      <c r="B208" s="25">
        <v>2008</v>
      </c>
      <c r="C208" s="26">
        <v>28514323.59581726</v>
      </c>
      <c r="D208" s="26">
        <v>29432963.668925785</v>
      </c>
      <c r="E208" s="26">
        <v>60316464.792368993</v>
      </c>
      <c r="F208" s="26">
        <v>370116374.23530775</v>
      </c>
      <c r="G208" s="26">
        <v>175220658.42661542</v>
      </c>
      <c r="H208" s="26">
        <v>2858780.6300031217</v>
      </c>
      <c r="I208" s="26">
        <v>26674332.509423621</v>
      </c>
      <c r="J208" s="26">
        <f t="shared" si="64"/>
        <v>693135905.85846186</v>
      </c>
      <c r="K208" s="25">
        <v>2008</v>
      </c>
      <c r="L208" s="26">
        <f t="shared" si="66"/>
        <v>757900706.12097728</v>
      </c>
      <c r="N208" s="26">
        <v>2008</v>
      </c>
      <c r="O208" s="26">
        <f t="shared" si="68"/>
        <v>31736191.211931344</v>
      </c>
      <c r="P208" s="26">
        <f t="shared" si="68"/>
        <v>32719382.111172646</v>
      </c>
      <c r="Q208" s="26">
        <f t="shared" si="68"/>
        <v>66178728.266595133</v>
      </c>
      <c r="R208" s="26">
        <f t="shared" si="68"/>
        <v>404656654.85896075</v>
      </c>
      <c r="S208" s="26">
        <f t="shared" si="68"/>
        <v>190281158.2127139</v>
      </c>
      <c r="T208" s="26">
        <f t="shared" si="68"/>
        <v>3167926.3431157605</v>
      </c>
      <c r="U208" s="26">
        <f t="shared" si="68"/>
        <v>29149485.665201578</v>
      </c>
    </row>
    <row r="209" spans="1:21">
      <c r="B209" s="25">
        <v>2009</v>
      </c>
      <c r="C209" s="26">
        <v>22814577.77328711</v>
      </c>
      <c r="D209" s="26">
        <v>23608822.778295346</v>
      </c>
      <c r="E209" s="26">
        <v>49692670.78206747</v>
      </c>
      <c r="F209" s="26">
        <v>306614795.9411968</v>
      </c>
      <c r="G209" s="26">
        <v>147164156.21406969</v>
      </c>
      <c r="H209" s="26">
        <v>2307079.7878224137</v>
      </c>
      <c r="I209" s="26">
        <v>22151693.112710398</v>
      </c>
      <c r="J209" s="26">
        <f t="shared" si="64"/>
        <v>574355805.38944912</v>
      </c>
      <c r="K209" s="25">
        <v>2009</v>
      </c>
      <c r="L209" s="26">
        <f t="shared" si="66"/>
        <v>631886289.73098373</v>
      </c>
      <c r="N209" s="26">
        <v>2009</v>
      </c>
      <c r="O209" s="26">
        <f t="shared" si="68"/>
        <v>25558614.853954814</v>
      </c>
      <c r="P209" s="26">
        <f t="shared" si="68"/>
        <v>26413963.787472259</v>
      </c>
      <c r="Q209" s="26">
        <f t="shared" si="68"/>
        <v>54833147.0684008</v>
      </c>
      <c r="R209" s="26">
        <f t="shared" si="68"/>
        <v>337370122.66086316</v>
      </c>
      <c r="S209" s="26">
        <f t="shared" si="68"/>
        <v>160784631.96408913</v>
      </c>
      <c r="T209" s="26">
        <f t="shared" si="68"/>
        <v>2573080.1185832834</v>
      </c>
      <c r="U209" s="26">
        <f t="shared" si="68"/>
        <v>24343032.108981933</v>
      </c>
    </row>
    <row r="210" spans="1:21">
      <c r="B210" s="25">
        <v>2010</v>
      </c>
      <c r="C210" s="26">
        <v>18005150.366737504</v>
      </c>
      <c r="D210" s="26">
        <v>18682804.328007009</v>
      </c>
      <c r="E210" s="26">
        <v>40447501.317630321</v>
      </c>
      <c r="F210" s="26">
        <v>250613292.73090422</v>
      </c>
      <c r="G210" s="26">
        <v>122017345.282814</v>
      </c>
      <c r="H210" s="26">
        <v>1836736.4504538595</v>
      </c>
      <c r="I210" s="26">
        <v>18177003.368071415</v>
      </c>
      <c r="J210" s="26">
        <f t="shared" si="64"/>
        <v>469781843.84461832</v>
      </c>
      <c r="K210" s="25">
        <v>2010</v>
      </c>
      <c r="L210" s="26">
        <f t="shared" si="66"/>
        <v>520318557.36778891</v>
      </c>
      <c r="N210" s="26">
        <v>2010</v>
      </c>
      <c r="O210" s="26">
        <f t="shared" si="68"/>
        <v>20315069.85081856</v>
      </c>
      <c r="P210" s="26">
        <f t="shared" si="68"/>
        <v>21049836.805246837</v>
      </c>
      <c r="Q210" s="26">
        <f t="shared" si="68"/>
        <v>44911602.777228937</v>
      </c>
      <c r="R210" s="26">
        <f t="shared" si="68"/>
        <v>277673477.86950248</v>
      </c>
      <c r="S210" s="26">
        <f t="shared" si="68"/>
        <v>134198301.45876132</v>
      </c>
      <c r="T210" s="26">
        <f t="shared" si="68"/>
        <v>2062979.6323187593</v>
      </c>
      <c r="U210" s="26">
        <f t="shared" si="68"/>
        <v>20098889.10439897</v>
      </c>
    </row>
    <row r="211" spans="1:21">
      <c r="B211" s="25">
        <v>2011</v>
      </c>
      <c r="C211" s="26">
        <v>14732954.369107284</v>
      </c>
      <c r="D211" s="26">
        <v>15332732.343807939</v>
      </c>
      <c r="E211" s="26">
        <v>34192777.328018457</v>
      </c>
      <c r="F211" s="26">
        <v>212454635.38411143</v>
      </c>
      <c r="G211" s="26">
        <v>104987753.10596213</v>
      </c>
      <c r="H211" s="26">
        <v>1516393.2309964593</v>
      </c>
      <c r="I211" s="26">
        <v>15492851.781396035</v>
      </c>
      <c r="J211" s="26">
        <f t="shared" si="64"/>
        <v>398712108.54339975</v>
      </c>
      <c r="K211" s="25">
        <v>2011</v>
      </c>
      <c r="L211" s="26">
        <f t="shared" si="66"/>
        <v>433275954.58455813</v>
      </c>
      <c r="N211" s="26">
        <v>2011</v>
      </c>
      <c r="O211" s="26">
        <f t="shared" si="68"/>
        <v>16314396.681879515</v>
      </c>
      <c r="P211" s="26">
        <f t="shared" si="68"/>
        <v>16952635.884060949</v>
      </c>
      <c r="Q211" s="26">
        <f t="shared" si="68"/>
        <v>37232619.327913888</v>
      </c>
      <c r="R211" s="26">
        <f t="shared" si="68"/>
        <v>231008940.58300307</v>
      </c>
      <c r="S211" s="26">
        <f t="shared" si="68"/>
        <v>113289306.16949922</v>
      </c>
      <c r="T211" s="26">
        <f t="shared" si="68"/>
        <v>1671451.6701743857</v>
      </c>
      <c r="U211" s="26">
        <f t="shared" si="68"/>
        <v>16799203.628754593</v>
      </c>
    </row>
    <row r="212" spans="1:21">
      <c r="B212" s="25">
        <v>2012</v>
      </c>
      <c r="C212" s="26">
        <v>13598243.619446471</v>
      </c>
      <c r="D212" s="26">
        <v>14197355.573384188</v>
      </c>
      <c r="E212" s="26">
        <v>32661741.647006597</v>
      </c>
      <c r="F212" s="26">
        <v>203232512.7256448</v>
      </c>
      <c r="G212" s="26">
        <v>101992283.58410016</v>
      </c>
      <c r="H212" s="26">
        <v>1412387.0047527554</v>
      </c>
      <c r="I212" s="26">
        <v>14922588.308361625</v>
      </c>
      <c r="J212" s="26">
        <f t="shared" si="64"/>
        <v>382019124.46269661</v>
      </c>
      <c r="K212" s="25">
        <v>2012</v>
      </c>
      <c r="L212" s="26">
        <f t="shared" si="66"/>
        <v>390306123.19634163</v>
      </c>
      <c r="N212" s="26">
        <v>2012</v>
      </c>
      <c r="O212" s="26">
        <f t="shared" si="68"/>
        <v>14158021.248294871</v>
      </c>
      <c r="P212" s="26">
        <f t="shared" si="68"/>
        <v>14757765.56868815</v>
      </c>
      <c r="Q212" s="26">
        <f t="shared" si="68"/>
        <v>33421414.960688516</v>
      </c>
      <c r="R212" s="26">
        <f t="shared" si="68"/>
        <v>207809470.39782998</v>
      </c>
      <c r="S212" s="26">
        <f t="shared" si="68"/>
        <v>103482792.73765717</v>
      </c>
      <c r="T212" s="26">
        <f t="shared" si="68"/>
        <v>1463774.3361965339</v>
      </c>
      <c r="U212" s="26">
        <f t="shared" si="68"/>
        <v>15205937.885784131</v>
      </c>
    </row>
    <row r="213" spans="1:21">
      <c r="B213" s="25">
        <v>2013</v>
      </c>
      <c r="C213" s="26">
        <v>12725720.398239855</v>
      </c>
      <c r="D213" s="26">
        <v>13332856.212181294</v>
      </c>
      <c r="E213" s="26">
        <v>31691486.038900949</v>
      </c>
      <c r="F213" s="26">
        <v>197204199.47924888</v>
      </c>
      <c r="G213" s="26">
        <v>100563302.18666017</v>
      </c>
      <c r="H213" s="26">
        <v>1334088.9450574499</v>
      </c>
      <c r="I213" s="26">
        <v>14601165.870107928</v>
      </c>
      <c r="J213" s="26">
        <f t="shared" si="64"/>
        <v>371454832.13039654</v>
      </c>
      <c r="K213" s="25">
        <v>2013</v>
      </c>
      <c r="L213" s="26">
        <f t="shared" si="66"/>
        <v>376712290.39979571</v>
      </c>
      <c r="N213" s="26">
        <v>2013</v>
      </c>
      <c r="O213" s="26">
        <f t="shared" si="68"/>
        <v>13157160.546954496</v>
      </c>
      <c r="P213" s="26">
        <f t="shared" si="68"/>
        <v>13760580.223712491</v>
      </c>
      <c r="Q213" s="26">
        <f t="shared" si="68"/>
        <v>32174175.599502325</v>
      </c>
      <c r="R213" s="26">
        <f t="shared" si="68"/>
        <v>200203229.8015812</v>
      </c>
      <c r="S213" s="26">
        <f t="shared" si="68"/>
        <v>101276112.67586584</v>
      </c>
      <c r="T213" s="26">
        <f t="shared" si="68"/>
        <v>1372865.8668223505</v>
      </c>
      <c r="U213" s="26">
        <f t="shared" si="68"/>
        <v>14761293.854637757</v>
      </c>
    </row>
    <row r="214" spans="1:21">
      <c r="B214" s="25">
        <v>2014</v>
      </c>
      <c r="C214" s="26">
        <v>12447190.034281423</v>
      </c>
      <c r="D214" s="26">
        <v>13090662.118891731</v>
      </c>
      <c r="E214" s="26">
        <v>32200159.766807333</v>
      </c>
      <c r="F214" s="26">
        <v>200098770.55854937</v>
      </c>
      <c r="G214" s="26">
        <v>103744686.95209569</v>
      </c>
      <c r="H214" s="26">
        <v>1317328.7022510529</v>
      </c>
      <c r="I214" s="26">
        <v>14961188.311402343</v>
      </c>
      <c r="J214" s="26">
        <f t="shared" ref="J214" si="69">SUM(B214:I214)</f>
        <v>377862000.44427896</v>
      </c>
      <c r="K214" s="25">
        <v>2014</v>
      </c>
      <c r="L214" s="26">
        <f t="shared" si="66"/>
        <v>374649285.16855472</v>
      </c>
      <c r="N214" s="26">
        <v>2014</v>
      </c>
      <c r="O214" s="26">
        <f t="shared" si="68"/>
        <v>12585941.55762732</v>
      </c>
      <c r="P214" s="26">
        <f t="shared" si="68"/>
        <v>13211389.171326108</v>
      </c>
      <c r="Q214" s="26">
        <f t="shared" si="68"/>
        <v>31945147.923284456</v>
      </c>
      <c r="R214" s="26">
        <f t="shared" si="68"/>
        <v>198647970.21157423</v>
      </c>
      <c r="S214" s="26">
        <f t="shared" si="68"/>
        <v>102145737.53908083</v>
      </c>
      <c r="T214" s="26">
        <f t="shared" si="68"/>
        <v>1325691.1658846226</v>
      </c>
      <c r="U214" s="26">
        <f t="shared" si="68"/>
        <v>14780446.311758958</v>
      </c>
    </row>
    <row r="217" spans="1:21" ht="43.5" customHeight="1">
      <c r="A217" s="25" t="s">
        <v>180</v>
      </c>
      <c r="B217" s="25"/>
      <c r="C217" s="25"/>
      <c r="D217" s="79" t="s">
        <v>17</v>
      </c>
      <c r="E217" s="79"/>
      <c r="F217" s="28"/>
      <c r="G217" s="79" t="s">
        <v>18</v>
      </c>
      <c r="H217" s="79"/>
      <c r="I217" s="79" t="s">
        <v>185</v>
      </c>
      <c r="J217" s="79"/>
      <c r="K217" s="79" t="s">
        <v>20</v>
      </c>
      <c r="L217" s="79"/>
      <c r="M217" s="79" t="s">
        <v>21</v>
      </c>
      <c r="N217" s="79"/>
      <c r="O217" s="79" t="s">
        <v>22</v>
      </c>
      <c r="P217" s="79"/>
      <c r="Q217" s="79" t="s">
        <v>23</v>
      </c>
      <c r="R217" s="79"/>
      <c r="S217" s="25"/>
      <c r="T217" s="25"/>
      <c r="U217" s="29"/>
    </row>
    <row r="218" spans="1:21" ht="62.4">
      <c r="A218" s="25"/>
      <c r="B218" s="28" t="s">
        <v>184</v>
      </c>
      <c r="C218" s="29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9"/>
      <c r="T218" s="29"/>
      <c r="U218" s="29"/>
    </row>
    <row r="219" spans="1:21">
      <c r="A219" s="25"/>
      <c r="B219" s="25" t="s">
        <v>0</v>
      </c>
      <c r="C219" s="6" t="s">
        <v>44</v>
      </c>
      <c r="D219" s="6" t="s">
        <v>40</v>
      </c>
      <c r="E219" s="6" t="s">
        <v>41</v>
      </c>
      <c r="F219" s="6" t="s">
        <v>47</v>
      </c>
      <c r="G219" s="6" t="s">
        <v>40</v>
      </c>
      <c r="H219" s="6" t="s">
        <v>41</v>
      </c>
      <c r="I219" s="6" t="s">
        <v>40</v>
      </c>
      <c r="J219" s="6" t="s">
        <v>41</v>
      </c>
      <c r="K219" s="6" t="s">
        <v>40</v>
      </c>
      <c r="L219" s="6" t="s">
        <v>41</v>
      </c>
      <c r="M219" s="6" t="s">
        <v>40</v>
      </c>
      <c r="N219" s="6" t="s">
        <v>41</v>
      </c>
      <c r="O219" s="6" t="s">
        <v>40</v>
      </c>
      <c r="P219" s="6" t="s">
        <v>41</v>
      </c>
      <c r="Q219" s="6" t="s">
        <v>40</v>
      </c>
      <c r="R219" s="6" t="s">
        <v>41</v>
      </c>
      <c r="S219" s="6" t="s">
        <v>42</v>
      </c>
      <c r="T219" s="6" t="s">
        <v>43</v>
      </c>
      <c r="U219" s="29"/>
    </row>
    <row r="220" spans="1:21">
      <c r="A220" s="25"/>
      <c r="B220" s="25">
        <v>1950</v>
      </c>
      <c r="C220" s="29">
        <f t="shared" ref="C220:C251" si="70">C77*L150</f>
        <v>0</v>
      </c>
      <c r="D220" s="29">
        <f t="shared" ref="D220:D251" si="71">O150*D77</f>
        <v>0</v>
      </c>
      <c r="E220" s="29">
        <f t="shared" ref="E220:E251" si="72">O150*E77</f>
        <v>0</v>
      </c>
      <c r="F220" s="29">
        <f t="shared" ref="F220:F251" si="73">F77*L150</f>
        <v>0</v>
      </c>
      <c r="G220" s="29">
        <f t="shared" ref="G220:G251" si="74">P150*G77</f>
        <v>0</v>
      </c>
      <c r="H220" s="29">
        <f t="shared" ref="H220:H251" si="75">P150*H77</f>
        <v>0</v>
      </c>
      <c r="I220" s="29">
        <f t="shared" ref="I220:I251" si="76">Q150*I77</f>
        <v>0</v>
      </c>
      <c r="J220" s="29">
        <f t="shared" ref="J220:J251" si="77">Q150*J77</f>
        <v>0</v>
      </c>
      <c r="K220" s="29">
        <f t="shared" ref="K220:K251" si="78">R150*K77</f>
        <v>0</v>
      </c>
      <c r="L220" s="29">
        <f t="shared" ref="L220:L251" si="79">R150*L77</f>
        <v>0</v>
      </c>
      <c r="M220" s="29">
        <f t="shared" ref="M220:M251" si="80">S150*M77</f>
        <v>0</v>
      </c>
      <c r="N220" s="29">
        <f t="shared" ref="N220:N251" si="81">S150*N77</f>
        <v>0</v>
      </c>
      <c r="O220" s="29">
        <f t="shared" ref="O220:O251" si="82">T150*O77</f>
        <v>0</v>
      </c>
      <c r="P220" s="29">
        <f t="shared" ref="P220:P251" si="83">T150*P77</f>
        <v>0</v>
      </c>
      <c r="Q220" s="29">
        <f t="shared" ref="Q220:Q251" si="84">U150*Q77</f>
        <v>0</v>
      </c>
      <c r="R220" s="29">
        <f t="shared" ref="R220:R251" si="85">U150*R77</f>
        <v>0</v>
      </c>
      <c r="S220" s="29">
        <f t="shared" ref="S220:S251" si="86">S77*L150</f>
        <v>0</v>
      </c>
      <c r="T220" s="29">
        <f t="shared" ref="T220:T251" si="87">T77*L150</f>
        <v>0</v>
      </c>
      <c r="U220" s="3"/>
    </row>
    <row r="221" spans="1:21">
      <c r="A221" s="25"/>
      <c r="B221" s="25">
        <v>1951</v>
      </c>
      <c r="C221" s="29">
        <f t="shared" si="70"/>
        <v>11487513.721398104</v>
      </c>
      <c r="D221" s="29">
        <f t="shared" si="71"/>
        <v>-115019.53511131607</v>
      </c>
      <c r="E221" s="29">
        <f t="shared" si="72"/>
        <v>-360366.38502003235</v>
      </c>
      <c r="F221" s="29">
        <f t="shared" si="73"/>
        <v>-6159150.4576077694</v>
      </c>
      <c r="G221" s="29">
        <f t="shared" si="74"/>
        <v>-237234.35159095627</v>
      </c>
      <c r="H221" s="29">
        <f t="shared" si="75"/>
        <v>-369126.57939007599</v>
      </c>
      <c r="I221" s="29">
        <f t="shared" si="76"/>
        <v>-334741.5893328716</v>
      </c>
      <c r="J221" s="29">
        <f t="shared" si="77"/>
        <v>-701536.10242277058</v>
      </c>
      <c r="K221" s="29">
        <f t="shared" si="78"/>
        <v>-17473.170858452591</v>
      </c>
      <c r="L221" s="29">
        <f t="shared" si="79"/>
        <v>2850078.2981879096</v>
      </c>
      <c r="M221" s="29">
        <f t="shared" si="80"/>
        <v>136304.43488758834</v>
      </c>
      <c r="N221" s="29">
        <f t="shared" si="81"/>
        <v>158575.70437183636</v>
      </c>
      <c r="O221" s="29">
        <f t="shared" si="82"/>
        <v>-4976.9814874622753</v>
      </c>
      <c r="P221" s="29">
        <f t="shared" si="83"/>
        <v>-16841.745303625648</v>
      </c>
      <c r="Q221" s="29">
        <f t="shared" si="84"/>
        <v>-156044.26424056079</v>
      </c>
      <c r="R221" s="29">
        <f t="shared" si="85"/>
        <v>-305170.77177441807</v>
      </c>
      <c r="S221" s="29">
        <f t="shared" si="86"/>
        <v>1520395.4996980224</v>
      </c>
      <c r="T221" s="29">
        <f t="shared" si="87"/>
        <v>765084.66498172737</v>
      </c>
      <c r="U221" s="3"/>
    </row>
    <row r="222" spans="1:21">
      <c r="A222" s="25"/>
      <c r="B222" s="25">
        <v>1952</v>
      </c>
      <c r="C222" s="29">
        <f t="shared" si="70"/>
        <v>-22385236.022490222</v>
      </c>
      <c r="D222" s="29">
        <f t="shared" si="71"/>
        <v>-122860.40489420369</v>
      </c>
      <c r="E222" s="29">
        <f t="shared" si="72"/>
        <v>-399685.70755846257</v>
      </c>
      <c r="F222" s="29">
        <f t="shared" si="73"/>
        <v>25016534.542893726</v>
      </c>
      <c r="G222" s="29">
        <f t="shared" si="74"/>
        <v>-254968.17084762859</v>
      </c>
      <c r="H222" s="29">
        <f t="shared" si="75"/>
        <v>-409121.64858830662</v>
      </c>
      <c r="I222" s="29">
        <f t="shared" si="76"/>
        <v>-360522.30000820244</v>
      </c>
      <c r="J222" s="29">
        <f t="shared" si="77"/>
        <v>-771197.06299359282</v>
      </c>
      <c r="K222" s="29">
        <f t="shared" si="78"/>
        <v>-75581.358535037347</v>
      </c>
      <c r="L222" s="29">
        <f t="shared" si="79"/>
        <v>3161896.8314605607</v>
      </c>
      <c r="M222" s="29">
        <f t="shared" si="80"/>
        <v>146192.56681001975</v>
      </c>
      <c r="N222" s="29">
        <f t="shared" si="81"/>
        <v>184552.90665366294</v>
      </c>
      <c r="O222" s="29">
        <f t="shared" si="82"/>
        <v>-5516.4229731486112</v>
      </c>
      <c r="P222" s="29">
        <f t="shared" si="83"/>
        <v>-18805.603048239875</v>
      </c>
      <c r="Q222" s="29">
        <f t="shared" si="84"/>
        <v>-166756.65586940662</v>
      </c>
      <c r="R222" s="29">
        <f t="shared" si="85"/>
        <v>-334549.00260427292</v>
      </c>
      <c r="S222" s="29">
        <f t="shared" si="86"/>
        <v>-1697043.552358829</v>
      </c>
      <c r="T222" s="29">
        <f t="shared" si="87"/>
        <v>857982.41559987934</v>
      </c>
      <c r="U222" s="3"/>
    </row>
    <row r="223" spans="1:21">
      <c r="A223" s="25"/>
      <c r="B223" s="25">
        <v>1953</v>
      </c>
      <c r="C223" s="29">
        <f t="shared" si="70"/>
        <v>-31542529.041152492</v>
      </c>
      <c r="D223" s="29">
        <f t="shared" si="71"/>
        <v>-129891.66503166445</v>
      </c>
      <c r="E223" s="29">
        <f t="shared" si="72"/>
        <v>-439370.71416033967</v>
      </c>
      <c r="F223" s="29">
        <f t="shared" si="73"/>
        <v>-12231625.370686188</v>
      </c>
      <c r="G223" s="29">
        <f t="shared" si="74"/>
        <v>-271224.97427254124</v>
      </c>
      <c r="H223" s="29">
        <f t="shared" si="75"/>
        <v>-449435.35681821575</v>
      </c>
      <c r="I223" s="29">
        <f t="shared" si="76"/>
        <v>-384571.96508976375</v>
      </c>
      <c r="J223" s="29">
        <f t="shared" si="77"/>
        <v>-840218.3640503505</v>
      </c>
      <c r="K223" s="29">
        <f t="shared" si="78"/>
        <v>-133190.28178076734</v>
      </c>
      <c r="L223" s="29">
        <f t="shared" si="79"/>
        <v>3396720.5353454682</v>
      </c>
      <c r="M223" s="29">
        <f t="shared" si="80"/>
        <v>155088.30939776488</v>
      </c>
      <c r="N223" s="29">
        <f t="shared" si="81"/>
        <v>212364.82528984599</v>
      </c>
      <c r="O223" s="29">
        <f t="shared" si="82"/>
        <v>-6058.7407580860954</v>
      </c>
      <c r="P223" s="29">
        <f t="shared" si="83"/>
        <v>-20809.646143737209</v>
      </c>
      <c r="Q223" s="29">
        <f t="shared" si="84"/>
        <v>-176413.7119561967</v>
      </c>
      <c r="R223" s="29">
        <f t="shared" si="85"/>
        <v>-363473.76392588957</v>
      </c>
      <c r="S223" s="29">
        <f t="shared" si="86"/>
        <v>4444608.9605974006</v>
      </c>
      <c r="T223" s="29">
        <f t="shared" si="87"/>
        <v>952571.44041801302</v>
      </c>
      <c r="U223" s="3"/>
    </row>
    <row r="224" spans="1:21">
      <c r="A224" s="25"/>
      <c r="B224" s="25">
        <v>1954</v>
      </c>
      <c r="C224" s="29">
        <f t="shared" si="70"/>
        <v>-4532557.9749961868</v>
      </c>
      <c r="D224" s="29">
        <f t="shared" si="71"/>
        <v>-111744.23758583571</v>
      </c>
      <c r="E224" s="29">
        <f t="shared" si="72"/>
        <v>-393609.48373619752</v>
      </c>
      <c r="F224" s="29">
        <f t="shared" si="73"/>
        <v>-37396871.429010548</v>
      </c>
      <c r="G224" s="29">
        <f t="shared" si="74"/>
        <v>-234775.08986933684</v>
      </c>
      <c r="H224" s="29">
        <f t="shared" si="75"/>
        <v>-402345.72883078805</v>
      </c>
      <c r="I224" s="29">
        <f t="shared" si="76"/>
        <v>-334001.99887761596</v>
      </c>
      <c r="J224" s="29">
        <f t="shared" si="77"/>
        <v>-745841.87087304716</v>
      </c>
      <c r="K224" s="29">
        <f t="shared" si="78"/>
        <v>-160779.94409144504</v>
      </c>
      <c r="L224" s="29">
        <f t="shared" si="79"/>
        <v>2994831.5503807371</v>
      </c>
      <c r="M224" s="29">
        <f t="shared" si="80"/>
        <v>133896.9716306933</v>
      </c>
      <c r="N224" s="29">
        <f t="shared" si="81"/>
        <v>198862.98044126949</v>
      </c>
      <c r="O224" s="29">
        <f t="shared" si="82"/>
        <v>-5422.6117190716859</v>
      </c>
      <c r="P224" s="29">
        <f t="shared" si="83"/>
        <v>-18766.722764621893</v>
      </c>
      <c r="Q224" s="29">
        <f t="shared" si="84"/>
        <v>-151862.390909649</v>
      </c>
      <c r="R224" s="29">
        <f t="shared" si="85"/>
        <v>-321713.36028555164</v>
      </c>
      <c r="S224" s="29">
        <f t="shared" si="86"/>
        <v>3461169.9414769653</v>
      </c>
      <c r="T224" s="29">
        <f t="shared" si="87"/>
        <v>861761.25682644185</v>
      </c>
      <c r="U224" s="3"/>
    </row>
    <row r="225" spans="1:21">
      <c r="A225" s="25"/>
      <c r="B225" s="25">
        <v>1955</v>
      </c>
      <c r="C225" s="29">
        <f t="shared" si="70"/>
        <v>17393099.358631916</v>
      </c>
      <c r="D225" s="29">
        <f t="shared" si="71"/>
        <v>-103201.22782400677</v>
      </c>
      <c r="E225" s="29">
        <f t="shared" si="72"/>
        <v>-379145.3515779337</v>
      </c>
      <c r="F225" s="29">
        <f t="shared" si="73"/>
        <v>10045077.471738875</v>
      </c>
      <c r="G225" s="29">
        <f t="shared" si="74"/>
        <v>-218168.840288098</v>
      </c>
      <c r="H225" s="29">
        <f t="shared" si="75"/>
        <v>-387283.15975871711</v>
      </c>
      <c r="I225" s="29">
        <f t="shared" si="76"/>
        <v>-311563.35931419587</v>
      </c>
      <c r="J225" s="29">
        <f t="shared" si="77"/>
        <v>-711612.42093287827</v>
      </c>
      <c r="K225" s="29">
        <f t="shared" si="78"/>
        <v>-193580.87596064364</v>
      </c>
      <c r="L225" s="29">
        <f t="shared" si="79"/>
        <v>2873029.0297292368</v>
      </c>
      <c r="M225" s="29">
        <f t="shared" si="80"/>
        <v>124240.28059353161</v>
      </c>
      <c r="N225" s="29">
        <f t="shared" si="81"/>
        <v>200186.3141882804</v>
      </c>
      <c r="O225" s="29">
        <f t="shared" si="82"/>
        <v>-5219.3389472032404</v>
      </c>
      <c r="P225" s="29">
        <f t="shared" si="83"/>
        <v>-18202.836119969088</v>
      </c>
      <c r="Q225" s="29">
        <f t="shared" si="84"/>
        <v>-140308.73713670729</v>
      </c>
      <c r="R225" s="29">
        <f t="shared" si="85"/>
        <v>-306006.27541426016</v>
      </c>
      <c r="S225" s="29">
        <f t="shared" si="86"/>
        <v>3522944.3261901499</v>
      </c>
      <c r="T225" s="29">
        <f t="shared" si="87"/>
        <v>839076.9850477156</v>
      </c>
      <c r="U225" s="3"/>
    </row>
    <row r="226" spans="1:21">
      <c r="A226" s="25"/>
      <c r="B226" s="25">
        <v>1956</v>
      </c>
      <c r="C226" s="29">
        <f t="shared" si="70"/>
        <v>13887985.855007326</v>
      </c>
      <c r="D226" s="29">
        <f t="shared" si="71"/>
        <v>-107410.04169622096</v>
      </c>
      <c r="E226" s="29">
        <f t="shared" si="72"/>
        <v>-412271.40180537262</v>
      </c>
      <c r="F226" s="29">
        <f t="shared" si="73"/>
        <v>-3934191.9738976862</v>
      </c>
      <c r="G226" s="29">
        <f t="shared" si="74"/>
        <v>-228479.50052667269</v>
      </c>
      <c r="H226" s="29">
        <f t="shared" si="75"/>
        <v>-420817.95998012793</v>
      </c>
      <c r="I226" s="29">
        <f t="shared" si="76"/>
        <v>-327802.31104503188</v>
      </c>
      <c r="J226" s="29">
        <f t="shared" si="77"/>
        <v>-766373.65961365902</v>
      </c>
      <c r="K226" s="29">
        <f t="shared" si="78"/>
        <v>-247182.55371900823</v>
      </c>
      <c r="L226" s="29">
        <f t="shared" si="79"/>
        <v>3080498.6415167623</v>
      </c>
      <c r="M226" s="29">
        <f t="shared" si="80"/>
        <v>129774.678424328</v>
      </c>
      <c r="N226" s="29">
        <f t="shared" si="81"/>
        <v>226988.96370181098</v>
      </c>
      <c r="O226" s="29">
        <f t="shared" si="82"/>
        <v>-5669.5447206888093</v>
      </c>
      <c r="P226" s="29">
        <f t="shared" si="83"/>
        <v>-19927.942703150282</v>
      </c>
      <c r="Q226" s="29">
        <f t="shared" si="84"/>
        <v>-146120.2953368696</v>
      </c>
      <c r="R226" s="29">
        <f t="shared" si="85"/>
        <v>-328526.31806903688</v>
      </c>
      <c r="S226" s="29">
        <f t="shared" si="86"/>
        <v>3437653.7399145351</v>
      </c>
      <c r="T226" s="29">
        <f t="shared" si="87"/>
        <v>921219.42596739496</v>
      </c>
      <c r="U226" s="3"/>
    </row>
    <row r="227" spans="1:21">
      <c r="A227" s="25"/>
      <c r="B227" s="25">
        <v>1957</v>
      </c>
      <c r="C227" s="29">
        <f t="shared" si="70"/>
        <v>-8280466.6872244757</v>
      </c>
      <c r="D227" s="29">
        <f t="shared" si="71"/>
        <v>-101403.48007540127</v>
      </c>
      <c r="E227" s="29">
        <f t="shared" si="72"/>
        <v>-407378.65225284157</v>
      </c>
      <c r="F227" s="29">
        <f t="shared" si="73"/>
        <v>-15535497.480792588</v>
      </c>
      <c r="G227" s="29">
        <f t="shared" si="74"/>
        <v>-217051.82918537178</v>
      </c>
      <c r="H227" s="29">
        <f t="shared" si="75"/>
        <v>-415520.82022011332</v>
      </c>
      <c r="I227" s="29">
        <f t="shared" si="76"/>
        <v>-313086.19256083929</v>
      </c>
      <c r="J227" s="29">
        <f t="shared" si="77"/>
        <v>-749847.38582610642</v>
      </c>
      <c r="K227" s="29">
        <f t="shared" si="78"/>
        <v>-276879.88185420702</v>
      </c>
      <c r="L227" s="29">
        <f t="shared" si="79"/>
        <v>3003082.899154217</v>
      </c>
      <c r="M227" s="29">
        <f t="shared" si="80"/>
        <v>122929.39182408081</v>
      </c>
      <c r="N227" s="29">
        <f t="shared" si="81"/>
        <v>233627.15562176274</v>
      </c>
      <c r="O227" s="29">
        <f t="shared" si="82"/>
        <v>-5596.203918169791</v>
      </c>
      <c r="P227" s="29">
        <f t="shared" si="83"/>
        <v>-19826.531137901806</v>
      </c>
      <c r="Q227" s="29">
        <f t="shared" si="84"/>
        <v>-138035.03987733394</v>
      </c>
      <c r="R227" s="29">
        <f t="shared" si="85"/>
        <v>-320400.75204323902</v>
      </c>
      <c r="S227" s="29">
        <f t="shared" si="86"/>
        <v>2429186.4372319481</v>
      </c>
      <c r="T227" s="29">
        <f t="shared" si="87"/>
        <v>918980.04802073969</v>
      </c>
      <c r="U227" s="3"/>
    </row>
    <row r="228" spans="1:21">
      <c r="A228" s="25"/>
      <c r="B228" s="25">
        <v>1958</v>
      </c>
      <c r="C228" s="29">
        <f t="shared" si="70"/>
        <v>11338022.294509167</v>
      </c>
      <c r="D228" s="29">
        <f t="shared" si="71"/>
        <v>-83145.47953051902</v>
      </c>
      <c r="E228" s="29">
        <f t="shared" si="72"/>
        <v>-350299.73044547864</v>
      </c>
      <c r="F228" s="29">
        <f t="shared" si="73"/>
        <v>-37617785.735847048</v>
      </c>
      <c r="G228" s="29">
        <f t="shared" si="74"/>
        <v>-179092.39010604229</v>
      </c>
      <c r="H228" s="29">
        <f t="shared" si="75"/>
        <v>-357037.52205554169</v>
      </c>
      <c r="I228" s="29">
        <f t="shared" si="76"/>
        <v>-259946.10442284131</v>
      </c>
      <c r="J228" s="29">
        <f t="shared" si="77"/>
        <v>-638322.62294008757</v>
      </c>
      <c r="K228" s="29">
        <f t="shared" si="78"/>
        <v>-262504.11802921555</v>
      </c>
      <c r="L228" s="29">
        <f t="shared" si="79"/>
        <v>2544488.8869690248</v>
      </c>
      <c r="M228" s="29">
        <f t="shared" si="80"/>
        <v>101063.9409314917</v>
      </c>
      <c r="N228" s="29">
        <f t="shared" si="81"/>
        <v>208976.56933333093</v>
      </c>
      <c r="O228" s="29">
        <f t="shared" si="82"/>
        <v>-4806.3578922842216</v>
      </c>
      <c r="P228" s="29">
        <f t="shared" si="83"/>
        <v>-17165.544484497255</v>
      </c>
      <c r="Q228" s="29">
        <f t="shared" si="84"/>
        <v>-113259.83525617578</v>
      </c>
      <c r="R228" s="29">
        <f t="shared" si="85"/>
        <v>-271834.13526556175</v>
      </c>
      <c r="S228" s="29">
        <f t="shared" si="86"/>
        <v>868934.89249549154</v>
      </c>
      <c r="T228" s="29">
        <f t="shared" si="87"/>
        <v>797463.71779554442</v>
      </c>
      <c r="U228" s="3"/>
    </row>
    <row r="229" spans="1:21">
      <c r="A229" s="25"/>
      <c r="B229" s="25">
        <v>1959</v>
      </c>
      <c r="C229" s="29">
        <f t="shared" si="70"/>
        <v>10757427.035521053</v>
      </c>
      <c r="D229" s="29">
        <f t="shared" si="71"/>
        <v>-70092.713052312465</v>
      </c>
      <c r="E229" s="29">
        <f t="shared" si="72"/>
        <v>-310345.20027640281</v>
      </c>
      <c r="F229" s="29">
        <f t="shared" si="73"/>
        <v>-5476029.2597672744</v>
      </c>
      <c r="G229" s="29">
        <f t="shared" si="74"/>
        <v>-151936.21358860531</v>
      </c>
      <c r="H229" s="29">
        <f t="shared" si="75"/>
        <v>-316075.34327338811</v>
      </c>
      <c r="I229" s="29">
        <f t="shared" si="76"/>
        <v>-222083.67431763391</v>
      </c>
      <c r="J229" s="29">
        <f t="shared" si="77"/>
        <v>-559640.79285505111</v>
      </c>
      <c r="K229" s="29">
        <f t="shared" si="78"/>
        <v>-252346.81688347325</v>
      </c>
      <c r="L229" s="29">
        <f t="shared" si="79"/>
        <v>2232149.1696045748</v>
      </c>
      <c r="M229" s="29">
        <f t="shared" si="80"/>
        <v>85453.912061427705</v>
      </c>
      <c r="N229" s="29">
        <f t="shared" si="81"/>
        <v>192592.37737390326</v>
      </c>
      <c r="O229" s="29">
        <f t="shared" si="82"/>
        <v>-4253.6434431935704</v>
      </c>
      <c r="P229" s="29">
        <f t="shared" si="83"/>
        <v>-15315.85918959057</v>
      </c>
      <c r="Q229" s="29">
        <f t="shared" si="84"/>
        <v>-95531.858084729305</v>
      </c>
      <c r="R229" s="29">
        <f t="shared" si="85"/>
        <v>-237484.2322478265</v>
      </c>
      <c r="S229" s="29">
        <f t="shared" si="86"/>
        <v>3562753.9189145495</v>
      </c>
      <c r="T229" s="29">
        <f t="shared" si="87"/>
        <v>713559.41769388376</v>
      </c>
      <c r="U229" s="3"/>
    </row>
    <row r="230" spans="1:21">
      <c r="A230" s="25"/>
      <c r="B230" s="25">
        <v>1960</v>
      </c>
      <c r="C230" s="29">
        <f t="shared" si="70"/>
        <v>1227462.2191447911</v>
      </c>
      <c r="D230" s="29">
        <f t="shared" si="71"/>
        <v>-78138.89650291139</v>
      </c>
      <c r="E230" s="29">
        <f t="shared" si="72"/>
        <v>-364419.14162078267</v>
      </c>
      <c r="F230" s="29">
        <f t="shared" si="73"/>
        <v>30157356.249479711</v>
      </c>
      <c r="G230" s="29">
        <f t="shared" si="74"/>
        <v>-170466.44414307084</v>
      </c>
      <c r="H230" s="29">
        <f t="shared" si="75"/>
        <v>-370862.95972452452</v>
      </c>
      <c r="I230" s="29">
        <f t="shared" si="76"/>
        <v>-251176.51708896115</v>
      </c>
      <c r="J230" s="29">
        <f t="shared" si="77"/>
        <v>-650156.200469648</v>
      </c>
      <c r="K230" s="29">
        <f t="shared" si="78"/>
        <v>-315761.30341654929</v>
      </c>
      <c r="L230" s="29">
        <f t="shared" si="79"/>
        <v>2593347.1797657758</v>
      </c>
      <c r="M230" s="29">
        <f t="shared" si="80"/>
        <v>95465.997165420864</v>
      </c>
      <c r="N230" s="29">
        <f t="shared" si="81"/>
        <v>235045.03370792401</v>
      </c>
      <c r="O230" s="29">
        <f t="shared" si="82"/>
        <v>-4989.2008178353508</v>
      </c>
      <c r="P230" s="29">
        <f t="shared" si="83"/>
        <v>-18113.47725620231</v>
      </c>
      <c r="Q230" s="29">
        <f t="shared" si="84"/>
        <v>-106561.90150572649</v>
      </c>
      <c r="R230" s="29">
        <f t="shared" si="85"/>
        <v>-274880.94426620175</v>
      </c>
      <c r="S230" s="29">
        <f t="shared" si="86"/>
        <v>7734010.8402191177</v>
      </c>
      <c r="T230" s="29">
        <f t="shared" si="87"/>
        <v>846156.26150435139</v>
      </c>
      <c r="U230" s="3"/>
    </row>
    <row r="231" spans="1:21">
      <c r="A231" s="25"/>
      <c r="B231" s="25">
        <v>1961</v>
      </c>
      <c r="C231" s="29">
        <f t="shared" si="70"/>
        <v>18980900.495521974</v>
      </c>
      <c r="D231" s="29">
        <f t="shared" si="71"/>
        <v>-91226.910418204541</v>
      </c>
      <c r="E231" s="29">
        <f t="shared" si="72"/>
        <v>-449257.65444783634</v>
      </c>
      <c r="F231" s="29">
        <f t="shared" si="73"/>
        <v>12807721.8290068</v>
      </c>
      <c r="G231" s="29">
        <f t="shared" si="74"/>
        <v>-200319.86747562091</v>
      </c>
      <c r="H231" s="29">
        <f t="shared" si="75"/>
        <v>-456848.86738506512</v>
      </c>
      <c r="I231" s="29">
        <f t="shared" si="76"/>
        <v>-297906.65074907633</v>
      </c>
      <c r="J231" s="29">
        <f t="shared" si="77"/>
        <v>-792865.51497548027</v>
      </c>
      <c r="K231" s="29">
        <f t="shared" si="78"/>
        <v>-406720.3927759144</v>
      </c>
      <c r="L231" s="29">
        <f t="shared" si="79"/>
        <v>3148300.6668200702</v>
      </c>
      <c r="M231" s="29">
        <f t="shared" si="80"/>
        <v>111437.51432638755</v>
      </c>
      <c r="N231" s="29">
        <f t="shared" si="81"/>
        <v>300587.29007347138</v>
      </c>
      <c r="O231" s="29">
        <f t="shared" si="82"/>
        <v>-6142.1207558732422</v>
      </c>
      <c r="P231" s="29">
        <f t="shared" si="83"/>
        <v>-22487.065608109428</v>
      </c>
      <c r="Q231" s="29">
        <f t="shared" si="84"/>
        <v>-124514.36548718918</v>
      </c>
      <c r="R231" s="29">
        <f t="shared" si="85"/>
        <v>-333955.197717292</v>
      </c>
      <c r="S231" s="29">
        <f t="shared" si="86"/>
        <v>3313250.2995221042</v>
      </c>
      <c r="T231" s="29">
        <f t="shared" si="87"/>
        <v>1052278.9509241718</v>
      </c>
      <c r="U231" s="3"/>
    </row>
    <row r="232" spans="1:21">
      <c r="A232" s="25"/>
      <c r="B232" s="25">
        <v>1962</v>
      </c>
      <c r="C232" s="29">
        <f t="shared" si="70"/>
        <v>-6486895.3926051576</v>
      </c>
      <c r="D232" s="29">
        <f t="shared" si="71"/>
        <v>-99932.37977192871</v>
      </c>
      <c r="E232" s="29">
        <f t="shared" si="72"/>
        <v>-521066.47111799801</v>
      </c>
      <c r="F232" s="29">
        <f t="shared" si="73"/>
        <v>31518701.944171783</v>
      </c>
      <c r="G232" s="29">
        <f t="shared" si="74"/>
        <v>-220897.54268343069</v>
      </c>
      <c r="H232" s="29">
        <f t="shared" si="75"/>
        <v>-529454.31197538134</v>
      </c>
      <c r="I232" s="29">
        <f t="shared" si="76"/>
        <v>-331953.99384517927</v>
      </c>
      <c r="J232" s="29">
        <f t="shared" si="77"/>
        <v>-909368.24730591499</v>
      </c>
      <c r="K232" s="29">
        <f t="shared" si="78"/>
        <v>-487067.45628849365</v>
      </c>
      <c r="L232" s="29">
        <f t="shared" si="79"/>
        <v>3601633.0379664432</v>
      </c>
      <c r="M232" s="29">
        <f t="shared" si="80"/>
        <v>121909.71057401177</v>
      </c>
      <c r="N232" s="29">
        <f t="shared" si="81"/>
        <v>361538.03030411107</v>
      </c>
      <c r="O232" s="29">
        <f t="shared" si="82"/>
        <v>-7114.0944755746877</v>
      </c>
      <c r="P232" s="29">
        <f t="shared" si="83"/>
        <v>-26268.301876657446</v>
      </c>
      <c r="Q232" s="29">
        <f t="shared" si="84"/>
        <v>-136509.61433362725</v>
      </c>
      <c r="R232" s="29">
        <f t="shared" si="85"/>
        <v>-381514.99343843386</v>
      </c>
      <c r="S232" s="29">
        <f t="shared" si="86"/>
        <v>-2395258.7967694746</v>
      </c>
      <c r="T232" s="29">
        <f t="shared" si="87"/>
        <v>1231557.8374412421</v>
      </c>
      <c r="U232" s="3"/>
    </row>
    <row r="233" spans="1:21">
      <c r="A233" s="25"/>
      <c r="B233" s="25">
        <v>1963</v>
      </c>
      <c r="C233" s="29">
        <f t="shared" si="70"/>
        <v>-1779918.0009482731</v>
      </c>
      <c r="D233" s="29">
        <f t="shared" si="71"/>
        <v>-107508.93458792716</v>
      </c>
      <c r="E233" s="29">
        <f t="shared" si="72"/>
        <v>-595300.16750853579</v>
      </c>
      <c r="F233" s="29">
        <f t="shared" si="73"/>
        <v>7986699.6548306951</v>
      </c>
      <c r="G233" s="29">
        <f t="shared" si="74"/>
        <v>-239268.02270857809</v>
      </c>
      <c r="H233" s="29">
        <f t="shared" si="75"/>
        <v>-604401.00083207921</v>
      </c>
      <c r="I233" s="29">
        <f t="shared" si="76"/>
        <v>-363843.68088230555</v>
      </c>
      <c r="J233" s="29">
        <f t="shared" si="77"/>
        <v>-1027096.8706279508</v>
      </c>
      <c r="K233" s="29">
        <f t="shared" si="78"/>
        <v>-566619.36763180851</v>
      </c>
      <c r="L233" s="29">
        <f t="shared" si="79"/>
        <v>4053186.8376126364</v>
      </c>
      <c r="M233" s="29">
        <f t="shared" si="80"/>
        <v>130657.60041144362</v>
      </c>
      <c r="N233" s="29">
        <f t="shared" si="81"/>
        <v>427883.78008949489</v>
      </c>
      <c r="O233" s="29">
        <f t="shared" si="82"/>
        <v>-8115.382322688256</v>
      </c>
      <c r="P233" s="29">
        <f t="shared" si="83"/>
        <v>-30225.604357563298</v>
      </c>
      <c r="Q233" s="29">
        <f t="shared" si="84"/>
        <v>-147001.39934064451</v>
      </c>
      <c r="R233" s="29">
        <f t="shared" si="85"/>
        <v>-429141.33349251951</v>
      </c>
      <c r="S233" s="29">
        <f t="shared" si="86"/>
        <v>8063390.9413663363</v>
      </c>
      <c r="T233" s="29">
        <f t="shared" si="87"/>
        <v>1419248.8821274552</v>
      </c>
      <c r="U233" s="3"/>
    </row>
    <row r="234" spans="1:21">
      <c r="A234" s="25"/>
      <c r="B234" s="25">
        <v>1964</v>
      </c>
      <c r="C234" s="29">
        <f t="shared" si="70"/>
        <v>-4694702.548526655</v>
      </c>
      <c r="D234" s="29">
        <f t="shared" si="71"/>
        <v>-111655.39770979082</v>
      </c>
      <c r="E234" s="29">
        <f t="shared" si="72"/>
        <v>-658717.5928657687</v>
      </c>
      <c r="F234" s="29">
        <f t="shared" si="73"/>
        <v>7859924.2447041748</v>
      </c>
      <c r="G234" s="29">
        <f t="shared" si="74"/>
        <v>-250245.05834244553</v>
      </c>
      <c r="H234" s="29">
        <f t="shared" si="75"/>
        <v>-668246.13235347159</v>
      </c>
      <c r="I234" s="29">
        <f t="shared" si="76"/>
        <v>-385662.05745057913</v>
      </c>
      <c r="J234" s="29">
        <f t="shared" si="77"/>
        <v>-1123217.9311821936</v>
      </c>
      <c r="K234" s="29">
        <f t="shared" si="78"/>
        <v>-630840.34827175096</v>
      </c>
      <c r="L234" s="29">
        <f t="shared" si="79"/>
        <v>4418841.7291890569</v>
      </c>
      <c r="M234" s="29">
        <f t="shared" si="80"/>
        <v>134827.14093971989</v>
      </c>
      <c r="N234" s="29">
        <f t="shared" si="81"/>
        <v>490213.45470678189</v>
      </c>
      <c r="O234" s="29">
        <f t="shared" si="82"/>
        <v>-8966.0314535954039</v>
      </c>
      <c r="P234" s="29">
        <f t="shared" si="83"/>
        <v>-33688.139087662945</v>
      </c>
      <c r="Q234" s="29">
        <f t="shared" si="84"/>
        <v>-152832.38320633658</v>
      </c>
      <c r="R234" s="29">
        <f t="shared" si="85"/>
        <v>-467293.69390030316</v>
      </c>
      <c r="S234" s="29">
        <f t="shared" si="86"/>
        <v>10545691.15110267</v>
      </c>
      <c r="T234" s="29">
        <f t="shared" si="87"/>
        <v>1584167.3690087183</v>
      </c>
      <c r="U234" s="3"/>
    </row>
    <row r="235" spans="1:21">
      <c r="A235" s="25"/>
      <c r="B235" s="25">
        <v>1965</v>
      </c>
      <c r="C235" s="29">
        <f t="shared" si="70"/>
        <v>9130194.31416592</v>
      </c>
      <c r="D235" s="29">
        <f t="shared" si="71"/>
        <v>-108325.55883368627</v>
      </c>
      <c r="E235" s="29">
        <f t="shared" si="72"/>
        <v>-683374.85592805105</v>
      </c>
      <c r="F235" s="29">
        <f t="shared" si="73"/>
        <v>-24171219.128506094</v>
      </c>
      <c r="G235" s="29">
        <f t="shared" si="74"/>
        <v>-244556.15841549775</v>
      </c>
      <c r="H235" s="29">
        <f t="shared" si="75"/>
        <v>-692690.9035565689</v>
      </c>
      <c r="I235" s="29">
        <f t="shared" si="76"/>
        <v>-382654.85870050924</v>
      </c>
      <c r="J235" s="29">
        <f t="shared" si="77"/>
        <v>-1151300.2378067924</v>
      </c>
      <c r="K235" s="29">
        <f t="shared" si="78"/>
        <v>-649602.91873427527</v>
      </c>
      <c r="L235" s="29">
        <f t="shared" si="79"/>
        <v>4510474.5705329534</v>
      </c>
      <c r="M235" s="29">
        <f t="shared" si="80"/>
        <v>129440.34580957629</v>
      </c>
      <c r="N235" s="29">
        <f t="shared" si="81"/>
        <v>526008.44632811402</v>
      </c>
      <c r="O235" s="29">
        <f t="shared" si="82"/>
        <v>-9285.8838009205774</v>
      </c>
      <c r="P235" s="29">
        <f t="shared" si="83"/>
        <v>-35202.162475877019</v>
      </c>
      <c r="Q235" s="29">
        <f t="shared" si="84"/>
        <v>-148458.60523291447</v>
      </c>
      <c r="R235" s="29">
        <f t="shared" si="85"/>
        <v>-476843.70741929166</v>
      </c>
      <c r="S235" s="29">
        <f t="shared" si="86"/>
        <v>4673406.5252385736</v>
      </c>
      <c r="T235" s="29">
        <f t="shared" si="87"/>
        <v>1657131.3910225476</v>
      </c>
      <c r="U235" s="3"/>
    </row>
    <row r="236" spans="1:21">
      <c r="A236" s="25"/>
      <c r="B236" s="25">
        <v>1966</v>
      </c>
      <c r="C236" s="29">
        <f t="shared" si="70"/>
        <v>-24465685.665970113</v>
      </c>
      <c r="D236" s="29">
        <f t="shared" si="71"/>
        <v>-109283.71196511673</v>
      </c>
      <c r="E236" s="29">
        <f t="shared" si="72"/>
        <v>-740216.51734848251</v>
      </c>
      <c r="F236" s="29">
        <f t="shared" si="73"/>
        <v>44223099.597796865</v>
      </c>
      <c r="G236" s="29">
        <f t="shared" si="74"/>
        <v>-248605.29531054205</v>
      </c>
      <c r="H236" s="29">
        <f t="shared" si="75"/>
        <v>-749678.94486940978</v>
      </c>
      <c r="I236" s="29">
        <f t="shared" si="76"/>
        <v>-395702.77759368171</v>
      </c>
      <c r="J236" s="29">
        <f t="shared" si="77"/>
        <v>-1231632.2764355924</v>
      </c>
      <c r="K236" s="29">
        <f t="shared" si="78"/>
        <v>-690851.95067921304</v>
      </c>
      <c r="L236" s="29">
        <f t="shared" si="79"/>
        <v>4815578.2096165763</v>
      </c>
      <c r="M236" s="29">
        <f t="shared" si="80"/>
        <v>128699.66233775654</v>
      </c>
      <c r="N236" s="29">
        <f t="shared" si="81"/>
        <v>589432.08479352947</v>
      </c>
      <c r="O236" s="29">
        <f t="shared" si="82"/>
        <v>-10042.015359241885</v>
      </c>
      <c r="P236" s="29">
        <f t="shared" si="83"/>
        <v>-38414.608638871468</v>
      </c>
      <c r="Q236" s="29">
        <f t="shared" si="84"/>
        <v>-149968.44736750511</v>
      </c>
      <c r="R236" s="29">
        <f t="shared" si="85"/>
        <v>-507725.60285701742</v>
      </c>
      <c r="S236" s="29">
        <f t="shared" si="86"/>
        <v>4145476.1670647454</v>
      </c>
      <c r="T236" s="29">
        <f t="shared" si="87"/>
        <v>1811007.7843045827</v>
      </c>
      <c r="U236" s="3"/>
    </row>
    <row r="237" spans="1:21">
      <c r="A237" s="25"/>
      <c r="B237" s="25">
        <v>1967</v>
      </c>
      <c r="C237" s="29">
        <f t="shared" si="70"/>
        <v>-1987865.8915765446</v>
      </c>
      <c r="D237" s="29">
        <f t="shared" si="71"/>
        <v>-115914.66086041181</v>
      </c>
      <c r="E237" s="29">
        <f t="shared" si="72"/>
        <v>-846851.9657006386</v>
      </c>
      <c r="F237" s="29">
        <f t="shared" si="73"/>
        <v>8848017.2119366881</v>
      </c>
      <c r="G237" s="29">
        <f t="shared" si="74"/>
        <v>-265821.34401344281</v>
      </c>
      <c r="H237" s="29">
        <f t="shared" si="75"/>
        <v>-856950.80954720464</v>
      </c>
      <c r="I237" s="29">
        <f t="shared" si="76"/>
        <v>-431421.80048742541</v>
      </c>
      <c r="J237" s="29">
        <f t="shared" si="77"/>
        <v>-1391231.2392630172</v>
      </c>
      <c r="K237" s="29">
        <f t="shared" si="78"/>
        <v>-763606.84258575516</v>
      </c>
      <c r="L237" s="29">
        <f t="shared" si="79"/>
        <v>5416815.8126688339</v>
      </c>
      <c r="M237" s="29">
        <f t="shared" si="80"/>
        <v>133552.20803592997</v>
      </c>
      <c r="N237" s="29">
        <f t="shared" si="81"/>
        <v>696652.9513928981</v>
      </c>
      <c r="O237" s="29">
        <f t="shared" si="82"/>
        <v>-11467.369121833903</v>
      </c>
      <c r="P237" s="29">
        <f t="shared" si="83"/>
        <v>-44272.131504813966</v>
      </c>
      <c r="Q237" s="29">
        <f t="shared" si="84"/>
        <v>-159324.33088262996</v>
      </c>
      <c r="R237" s="29">
        <f t="shared" si="85"/>
        <v>-570726.14233681897</v>
      </c>
      <c r="S237" s="29">
        <f t="shared" si="86"/>
        <v>9175331.8528774511</v>
      </c>
      <c r="T237" s="29">
        <f t="shared" si="87"/>
        <v>2088773.7717697998</v>
      </c>
      <c r="U237" s="3"/>
    </row>
    <row r="238" spans="1:21">
      <c r="A238" s="25"/>
      <c r="B238" s="25">
        <v>1968</v>
      </c>
      <c r="C238" s="29">
        <f t="shared" si="70"/>
        <v>-375233.05900316965</v>
      </c>
      <c r="D238" s="29">
        <f t="shared" si="71"/>
        <v>-118087.74336296567</v>
      </c>
      <c r="E238" s="29">
        <f t="shared" si="72"/>
        <v>-935410.68024770264</v>
      </c>
      <c r="F238" s="29">
        <f t="shared" si="73"/>
        <v>20401907.024231382</v>
      </c>
      <c r="G238" s="29">
        <f t="shared" si="74"/>
        <v>-273144.92411465925</v>
      </c>
      <c r="H238" s="29">
        <f t="shared" si="75"/>
        <v>-945749.59562515805</v>
      </c>
      <c r="I238" s="29">
        <f t="shared" si="76"/>
        <v>-453216.13904886384</v>
      </c>
      <c r="J238" s="29">
        <f t="shared" si="77"/>
        <v>-1516692.6553852551</v>
      </c>
      <c r="K238" s="29">
        <f t="shared" si="78"/>
        <v>-802820.08672254195</v>
      </c>
      <c r="L238" s="29">
        <f t="shared" si="79"/>
        <v>5884572.5545095606</v>
      </c>
      <c r="M238" s="29">
        <f t="shared" si="80"/>
        <v>131969.5187706929</v>
      </c>
      <c r="N238" s="29">
        <f t="shared" si="81"/>
        <v>794772.30134021456</v>
      </c>
      <c r="O238" s="29">
        <f t="shared" si="82"/>
        <v>-12642.743816181404</v>
      </c>
      <c r="P238" s="29">
        <f t="shared" si="83"/>
        <v>-49267.712205958276</v>
      </c>
      <c r="Q238" s="29">
        <f t="shared" si="84"/>
        <v>-162608.26483759083</v>
      </c>
      <c r="R238" s="29">
        <f t="shared" si="85"/>
        <v>-619016.39854257682</v>
      </c>
      <c r="S238" s="29">
        <f t="shared" si="86"/>
        <v>12913407.924793363</v>
      </c>
      <c r="T238" s="29">
        <f t="shared" si="87"/>
        <v>2326400.9146356001</v>
      </c>
      <c r="U238" s="3"/>
    </row>
    <row r="239" spans="1:21">
      <c r="A239" s="25"/>
      <c r="B239" s="25">
        <v>1969</v>
      </c>
      <c r="C239" s="29">
        <f t="shared" si="70"/>
        <v>32077016.077448178</v>
      </c>
      <c r="D239" s="29">
        <f t="shared" si="71"/>
        <v>-113196.51251337936</v>
      </c>
      <c r="E239" s="29">
        <f t="shared" si="72"/>
        <v>-978040.75552167604</v>
      </c>
      <c r="F239" s="29">
        <f t="shared" si="73"/>
        <v>-28962364.499318842</v>
      </c>
      <c r="G239" s="29">
        <f t="shared" si="74"/>
        <v>-264283.39490508084</v>
      </c>
      <c r="H239" s="29">
        <f t="shared" si="75"/>
        <v>-987986.10774984409</v>
      </c>
      <c r="I239" s="29">
        <f t="shared" si="76"/>
        <v>-449720.55251293496</v>
      </c>
      <c r="J239" s="29">
        <f t="shared" si="77"/>
        <v>-1564597.7943438564</v>
      </c>
      <c r="K239" s="29">
        <f t="shared" si="78"/>
        <v>-783813.85745182494</v>
      </c>
      <c r="L239" s="29">
        <f t="shared" si="79"/>
        <v>6042433.1282922188</v>
      </c>
      <c r="M239" s="29">
        <f t="shared" si="80"/>
        <v>121126.73730637894</v>
      </c>
      <c r="N239" s="29">
        <f t="shared" si="81"/>
        <v>857437.91825479479</v>
      </c>
      <c r="O239" s="29">
        <f t="shared" si="82"/>
        <v>-13191.742125101007</v>
      </c>
      <c r="P239" s="29">
        <f t="shared" si="83"/>
        <v>-51897.046152665753</v>
      </c>
      <c r="Q239" s="29">
        <f t="shared" si="84"/>
        <v>-156212.03368815835</v>
      </c>
      <c r="R239" s="29">
        <f t="shared" si="85"/>
        <v>-635158.51102511957</v>
      </c>
      <c r="S239" s="29">
        <f t="shared" si="86"/>
        <v>5067714.1550316587</v>
      </c>
      <c r="T239" s="29">
        <f t="shared" si="87"/>
        <v>2451521.5615671673</v>
      </c>
      <c r="U239" s="3"/>
    </row>
    <row r="240" spans="1:21">
      <c r="A240" s="25"/>
      <c r="B240" s="25">
        <v>1970</v>
      </c>
      <c r="C240" s="29">
        <f t="shared" si="70"/>
        <v>-5004875.5896231057</v>
      </c>
      <c r="D240" s="29">
        <f t="shared" si="71"/>
        <v>-104205.59595283442</v>
      </c>
      <c r="E240" s="29">
        <f t="shared" si="72"/>
        <v>-988916.91426137614</v>
      </c>
      <c r="F240" s="29">
        <f t="shared" si="73"/>
        <v>-11890656.01106062</v>
      </c>
      <c r="G240" s="29">
        <f t="shared" si="74"/>
        <v>-245799.7813847294</v>
      </c>
      <c r="H240" s="29">
        <f t="shared" si="75"/>
        <v>-998083.65684879222</v>
      </c>
      <c r="I240" s="29">
        <f t="shared" si="76"/>
        <v>-430526.37236832018</v>
      </c>
      <c r="J240" s="29">
        <f t="shared" si="77"/>
        <v>-1560173.8309349034</v>
      </c>
      <c r="K240" s="29">
        <f t="shared" si="78"/>
        <v>-724731.6041245478</v>
      </c>
      <c r="L240" s="29">
        <f t="shared" si="79"/>
        <v>6003403.1052013533</v>
      </c>
      <c r="M240" s="29">
        <f t="shared" si="80"/>
        <v>104906.35948902208</v>
      </c>
      <c r="N240" s="29">
        <f t="shared" si="81"/>
        <v>894585.65943690389</v>
      </c>
      <c r="O240" s="29">
        <f t="shared" si="82"/>
        <v>-13311.074427717316</v>
      </c>
      <c r="P240" s="29">
        <f t="shared" si="83"/>
        <v>-52873.712234834435</v>
      </c>
      <c r="Q240" s="29">
        <f t="shared" si="84"/>
        <v>-144165.99989900095</v>
      </c>
      <c r="R240" s="29">
        <f t="shared" si="85"/>
        <v>-629805.73304463434</v>
      </c>
      <c r="S240" s="29">
        <f t="shared" si="86"/>
        <v>20706894.877255723</v>
      </c>
      <c r="T240" s="29">
        <f t="shared" si="87"/>
        <v>2499095.4484009068</v>
      </c>
      <c r="U240" s="3"/>
    </row>
    <row r="241" spans="1:21">
      <c r="A241" s="25"/>
      <c r="B241" s="25">
        <v>1971</v>
      </c>
      <c r="C241" s="29">
        <f t="shared" si="70"/>
        <v>17461308.293245435</v>
      </c>
      <c r="D241" s="29">
        <f t="shared" si="71"/>
        <v>-105737.08457981514</v>
      </c>
      <c r="E241" s="29">
        <f t="shared" si="72"/>
        <v>-1111210.4976026015</v>
      </c>
      <c r="F241" s="29">
        <f t="shared" si="73"/>
        <v>70122832.895087257</v>
      </c>
      <c r="G241" s="29">
        <f t="shared" si="74"/>
        <v>-252294.29649247744</v>
      </c>
      <c r="H241" s="29">
        <f t="shared" si="75"/>
        <v>-1120496.3094533037</v>
      </c>
      <c r="I241" s="29">
        <f t="shared" si="76"/>
        <v>-456857.37071774615</v>
      </c>
      <c r="J241" s="29">
        <f t="shared" si="77"/>
        <v>-1728211.9404342787</v>
      </c>
      <c r="K241" s="29">
        <f t="shared" si="78"/>
        <v>-724319.82523028774</v>
      </c>
      <c r="L241" s="29">
        <f t="shared" si="79"/>
        <v>6626253.5477575883</v>
      </c>
      <c r="M241" s="29">
        <f t="shared" si="80"/>
        <v>97434.407039209444</v>
      </c>
      <c r="N241" s="29">
        <f t="shared" si="81"/>
        <v>1036894.2617532219</v>
      </c>
      <c r="O241" s="29">
        <f t="shared" si="82"/>
        <v>-14925.443179415501</v>
      </c>
      <c r="P241" s="29">
        <f t="shared" si="83"/>
        <v>-59869.929117953645</v>
      </c>
      <c r="Q241" s="29">
        <f t="shared" si="84"/>
        <v>-146721.59515891573</v>
      </c>
      <c r="R241" s="29">
        <f t="shared" si="85"/>
        <v>-693523.429866869</v>
      </c>
      <c r="S241" s="29">
        <f t="shared" si="86"/>
        <v>8698671.1482674982</v>
      </c>
      <c r="T241" s="29">
        <f t="shared" si="87"/>
        <v>2831237.0190706686</v>
      </c>
      <c r="U241" s="3"/>
    </row>
    <row r="242" spans="1:21">
      <c r="A242" s="25"/>
      <c r="B242" s="25">
        <v>1972</v>
      </c>
      <c r="C242" s="29">
        <f t="shared" si="70"/>
        <v>59884939.400391832</v>
      </c>
      <c r="D242" s="29">
        <f t="shared" si="71"/>
        <v>-95818.663700660181</v>
      </c>
      <c r="E242" s="29">
        <f t="shared" si="72"/>
        <v>-1126097.2665028668</v>
      </c>
      <c r="F242" s="29">
        <f t="shared" si="73"/>
        <v>-114709818.02346028</v>
      </c>
      <c r="G242" s="29">
        <f t="shared" si="74"/>
        <v>-231654.50431119007</v>
      </c>
      <c r="H242" s="29">
        <f t="shared" si="75"/>
        <v>-1134465.6823714576</v>
      </c>
      <c r="I242" s="29">
        <f t="shared" si="76"/>
        <v>-436017.82824224146</v>
      </c>
      <c r="J242" s="29">
        <f t="shared" si="77"/>
        <v>-1725807.2842548075</v>
      </c>
      <c r="K242" s="29">
        <f t="shared" si="78"/>
        <v>-627221.90914333565</v>
      </c>
      <c r="L242" s="29">
        <f t="shared" si="79"/>
        <v>6577151.3235767735</v>
      </c>
      <c r="M242" s="29">
        <f t="shared" si="80"/>
        <v>77135.660003573881</v>
      </c>
      <c r="N242" s="29">
        <f t="shared" si="81"/>
        <v>1082067.3054021013</v>
      </c>
      <c r="O242" s="29">
        <f t="shared" si="82"/>
        <v>-15088.279287290268</v>
      </c>
      <c r="P242" s="29">
        <f t="shared" si="83"/>
        <v>-61128.897460588043</v>
      </c>
      <c r="Q242" s="29">
        <f t="shared" si="84"/>
        <v>-133443.8169359233</v>
      </c>
      <c r="R242" s="29">
        <f t="shared" si="85"/>
        <v>-688277.08020225819</v>
      </c>
      <c r="S242" s="29">
        <f t="shared" si="86"/>
        <v>20114239.446233179</v>
      </c>
      <c r="T242" s="29">
        <f t="shared" si="87"/>
        <v>2889650.8237374341</v>
      </c>
      <c r="U242" s="3"/>
    </row>
    <row r="243" spans="1:21">
      <c r="A243" s="25"/>
      <c r="B243" s="25">
        <v>1973</v>
      </c>
      <c r="C243" s="29">
        <f t="shared" si="70"/>
        <v>70581703.592459753</v>
      </c>
      <c r="D243" s="29">
        <f t="shared" si="71"/>
        <v>-75366.177288047766</v>
      </c>
      <c r="E243" s="29">
        <f t="shared" si="72"/>
        <v>-1002434.5224206779</v>
      </c>
      <c r="F243" s="29">
        <f t="shared" si="73"/>
        <v>-73142155.365331456</v>
      </c>
      <c r="G243" s="29">
        <f t="shared" si="74"/>
        <v>-185039.78039034063</v>
      </c>
      <c r="H243" s="29">
        <f t="shared" si="75"/>
        <v>-1008940.4475216507</v>
      </c>
      <c r="I243" s="29">
        <f t="shared" si="76"/>
        <v>-364394.86449135258</v>
      </c>
      <c r="J243" s="29">
        <f t="shared" si="77"/>
        <v>-1513131.8958897959</v>
      </c>
      <c r="K243" s="29">
        <f t="shared" si="78"/>
        <v>-452189.54893249512</v>
      </c>
      <c r="L243" s="29">
        <f t="shared" si="79"/>
        <v>5742092.1738557667</v>
      </c>
      <c r="M243" s="29">
        <f t="shared" si="80"/>
        <v>48783.99499535311</v>
      </c>
      <c r="N243" s="29">
        <f t="shared" si="81"/>
        <v>992565.0589825674</v>
      </c>
      <c r="O243" s="29">
        <f t="shared" si="82"/>
        <v>-13399.672680955602</v>
      </c>
      <c r="P243" s="29">
        <f t="shared" si="83"/>
        <v>-54840.182185588041</v>
      </c>
      <c r="Q243" s="29">
        <f t="shared" si="84"/>
        <v>-105420.44443987643</v>
      </c>
      <c r="R243" s="29">
        <f t="shared" si="85"/>
        <v>-599519.74677216867</v>
      </c>
      <c r="S243" s="29">
        <f t="shared" si="86"/>
        <v>24890913.098872241</v>
      </c>
      <c r="T243" s="29">
        <f t="shared" si="87"/>
        <v>2592707.7710825964</v>
      </c>
      <c r="U243" s="3"/>
    </row>
    <row r="244" spans="1:21">
      <c r="A244" s="25"/>
      <c r="B244" s="25">
        <v>1974</v>
      </c>
      <c r="C244" s="29">
        <f t="shared" si="70"/>
        <v>-4968335.489193026</v>
      </c>
      <c r="D244" s="29">
        <f t="shared" si="71"/>
        <v>-62353.863755823528</v>
      </c>
      <c r="E244" s="29">
        <f t="shared" si="72"/>
        <v>-952788.61800770916</v>
      </c>
      <c r="F244" s="29">
        <f t="shared" si="73"/>
        <v>-11082778.980769191</v>
      </c>
      <c r="G244" s="29">
        <f t="shared" si="74"/>
        <v>-155971.12974673905</v>
      </c>
      <c r="H244" s="29">
        <f t="shared" si="75"/>
        <v>-958061.77280662232</v>
      </c>
      <c r="I244" s="29">
        <f t="shared" si="76"/>
        <v>-324050.3859719265</v>
      </c>
      <c r="J244" s="29">
        <f t="shared" si="77"/>
        <v>-1415847.6844302516</v>
      </c>
      <c r="K244" s="29">
        <f t="shared" si="78"/>
        <v>-317311.53307301237</v>
      </c>
      <c r="L244" s="29">
        <f t="shared" si="79"/>
        <v>5347806.1994914301</v>
      </c>
      <c r="M244" s="29">
        <f t="shared" si="80"/>
        <v>26713.001276149669</v>
      </c>
      <c r="N244" s="29">
        <f t="shared" si="81"/>
        <v>971642.42816898902</v>
      </c>
      <c r="O244" s="29">
        <f t="shared" si="82"/>
        <v>-12704.386073652408</v>
      </c>
      <c r="P244" s="29">
        <f t="shared" si="83"/>
        <v>-52532.831973026179</v>
      </c>
      <c r="Q244" s="29">
        <f t="shared" si="84"/>
        <v>-87694.525474850947</v>
      </c>
      <c r="R244" s="29">
        <f t="shared" si="85"/>
        <v>-557115.16728016746</v>
      </c>
      <c r="S244" s="29">
        <f t="shared" si="86"/>
        <v>-12671733.365132766</v>
      </c>
      <c r="T244" s="29">
        <f t="shared" si="87"/>
        <v>2483439.6182469167</v>
      </c>
      <c r="U244" s="3"/>
    </row>
    <row r="245" spans="1:21">
      <c r="A245" s="25"/>
      <c r="B245" s="25">
        <v>1975</v>
      </c>
      <c r="C245" s="29">
        <f t="shared" si="70"/>
        <v>-86021190.989123404</v>
      </c>
      <c r="D245" s="29">
        <f t="shared" si="71"/>
        <v>-49927.27945766248</v>
      </c>
      <c r="E245" s="29">
        <f t="shared" si="72"/>
        <v>-893521.74754838925</v>
      </c>
      <c r="F245" s="29">
        <f t="shared" si="73"/>
        <v>-48536039.371909596</v>
      </c>
      <c r="G245" s="29">
        <f t="shared" si="74"/>
        <v>-127835.11984510568</v>
      </c>
      <c r="H245" s="29">
        <f t="shared" si="75"/>
        <v>-897599.50189742667</v>
      </c>
      <c r="I245" s="29">
        <f t="shared" si="76"/>
        <v>-283240.10653492663</v>
      </c>
      <c r="J245" s="29">
        <f t="shared" si="77"/>
        <v>-1306492.507405136</v>
      </c>
      <c r="K245" s="29">
        <f t="shared" si="78"/>
        <v>-181482.07986687077</v>
      </c>
      <c r="L245" s="29">
        <f t="shared" si="79"/>
        <v>4907802.9199698325</v>
      </c>
      <c r="M245" s="29">
        <f t="shared" si="80"/>
        <v>5864.2025206392973</v>
      </c>
      <c r="N245" s="29">
        <f t="shared" si="81"/>
        <v>937790.99606869521</v>
      </c>
      <c r="O245" s="29">
        <f t="shared" si="82"/>
        <v>-11882.406150413839</v>
      </c>
      <c r="P245" s="29">
        <f t="shared" si="83"/>
        <v>-49651.307849820216</v>
      </c>
      <c r="Q245" s="29">
        <f t="shared" si="84"/>
        <v>-70705.264378594948</v>
      </c>
      <c r="R245" s="29">
        <f t="shared" si="85"/>
        <v>-510351.93578306423</v>
      </c>
      <c r="S245" s="29">
        <f t="shared" si="86"/>
        <v>-5384928.6755041154</v>
      </c>
      <c r="T245" s="29">
        <f t="shared" si="87"/>
        <v>2346240.9713585866</v>
      </c>
      <c r="U245" s="3"/>
    </row>
    <row r="246" spans="1:21">
      <c r="A246" s="25"/>
      <c r="B246" s="25">
        <v>1976</v>
      </c>
      <c r="C246" s="29">
        <f t="shared" si="70"/>
        <v>-37488572.629510343</v>
      </c>
      <c r="D246" s="29">
        <f t="shared" si="71"/>
        <v>-41188.808889152831</v>
      </c>
      <c r="E246" s="29">
        <f t="shared" si="72"/>
        <v>-885973.8526556188</v>
      </c>
      <c r="F246" s="29">
        <f t="shared" si="73"/>
        <v>28207154.720630907</v>
      </c>
      <c r="G246" s="29">
        <f t="shared" si="74"/>
        <v>-108730.83886785536</v>
      </c>
      <c r="H246" s="29">
        <f t="shared" si="75"/>
        <v>-889143.92899879534</v>
      </c>
      <c r="I246" s="29">
        <f t="shared" si="76"/>
        <v>-260631.88587162245</v>
      </c>
      <c r="J246" s="29">
        <f t="shared" si="77"/>
        <v>-1274024.0361449104</v>
      </c>
      <c r="K246" s="29">
        <f t="shared" si="78"/>
        <v>-54933.080415942015</v>
      </c>
      <c r="L246" s="29">
        <f t="shared" si="79"/>
        <v>4763471.8053024979</v>
      </c>
      <c r="M246" s="29">
        <f t="shared" si="80"/>
        <v>-14002.280985180281</v>
      </c>
      <c r="N246" s="29">
        <f t="shared" si="81"/>
        <v>957332.67964615009</v>
      </c>
      <c r="O246" s="29">
        <f t="shared" si="82"/>
        <v>-11750.805317420578</v>
      </c>
      <c r="P246" s="29">
        <f t="shared" si="83"/>
        <v>-49627.464343949367</v>
      </c>
      <c r="Q246" s="29">
        <f t="shared" si="84"/>
        <v>-58865.112145269311</v>
      </c>
      <c r="R246" s="29">
        <f t="shared" si="85"/>
        <v>-493846.90982339461</v>
      </c>
      <c r="S246" s="29">
        <f t="shared" si="86"/>
        <v>-44254.475806200331</v>
      </c>
      <c r="T246" s="29">
        <f t="shared" si="87"/>
        <v>2344789.2067060866</v>
      </c>
      <c r="U246" s="3"/>
    </row>
    <row r="247" spans="1:21">
      <c r="A247" s="25"/>
      <c r="B247" s="25">
        <v>1977</v>
      </c>
      <c r="C247" s="29">
        <f t="shared" si="70"/>
        <v>-13662922.172904545</v>
      </c>
      <c r="D247" s="29">
        <f t="shared" si="71"/>
        <v>-36811.705558643567</v>
      </c>
      <c r="E247" s="29">
        <f t="shared" si="72"/>
        <v>-987210.37352937739</v>
      </c>
      <c r="F247" s="29">
        <f t="shared" si="73"/>
        <v>58516375.768483855</v>
      </c>
      <c r="G247" s="29">
        <f t="shared" si="74"/>
        <v>-101379.76161089168</v>
      </c>
      <c r="H247" s="29">
        <f t="shared" si="75"/>
        <v>-989754.04807850951</v>
      </c>
      <c r="I247" s="29">
        <f t="shared" si="76"/>
        <v>-268185.64826313831</v>
      </c>
      <c r="J247" s="29">
        <f t="shared" si="77"/>
        <v>-1395339.3279001035</v>
      </c>
      <c r="K247" s="29">
        <f t="shared" si="78"/>
        <v>89029.707019233698</v>
      </c>
      <c r="L247" s="29">
        <f t="shared" si="79"/>
        <v>5187861.206660891</v>
      </c>
      <c r="M247" s="29">
        <f t="shared" si="80"/>
        <v>-38628.364338442225</v>
      </c>
      <c r="N247" s="29">
        <f t="shared" si="81"/>
        <v>1097405.3190215088</v>
      </c>
      <c r="O247" s="29">
        <f t="shared" si="82"/>
        <v>-13056.251357156758</v>
      </c>
      <c r="P247" s="29">
        <f t="shared" si="83"/>
        <v>-55741.986717762324</v>
      </c>
      <c r="Q247" s="29">
        <f t="shared" si="84"/>
        <v>-53281.761766485848</v>
      </c>
      <c r="R247" s="29">
        <f t="shared" si="85"/>
        <v>-536473.33680168551</v>
      </c>
      <c r="S247" s="29">
        <f t="shared" si="86"/>
        <v>-5110359.3288188502</v>
      </c>
      <c r="T247" s="29">
        <f t="shared" si="87"/>
        <v>2632335.4963066257</v>
      </c>
      <c r="U247" s="3"/>
    </row>
    <row r="248" spans="1:21">
      <c r="A248" s="25"/>
      <c r="B248" s="25">
        <v>1978</v>
      </c>
      <c r="C248" s="29">
        <f t="shared" si="70"/>
        <v>49915411.956136346</v>
      </c>
      <c r="D248" s="29">
        <f t="shared" si="71"/>
        <v>-27191.509068345498</v>
      </c>
      <c r="E248" s="29">
        <f t="shared" si="72"/>
        <v>-961531.08350604109</v>
      </c>
      <c r="F248" s="29">
        <f t="shared" si="73"/>
        <v>-126236177.41328575</v>
      </c>
      <c r="G248" s="29">
        <f t="shared" si="74"/>
        <v>-79807.028363982157</v>
      </c>
      <c r="H248" s="29">
        <f t="shared" si="75"/>
        <v>-963027.98016498063</v>
      </c>
      <c r="I248" s="29">
        <f t="shared" si="76"/>
        <v>-239847.74907692321</v>
      </c>
      <c r="J248" s="29">
        <f t="shared" si="77"/>
        <v>-1334987.4513035542</v>
      </c>
      <c r="K248" s="29">
        <f t="shared" si="78"/>
        <v>242785.59301870907</v>
      </c>
      <c r="L248" s="29">
        <f t="shared" si="79"/>
        <v>4927483.2702277973</v>
      </c>
      <c r="M248" s="29">
        <f t="shared" si="80"/>
        <v>-60966.034060562466</v>
      </c>
      <c r="N248" s="29">
        <f t="shared" si="81"/>
        <v>1098146.2900926424</v>
      </c>
      <c r="O248" s="29">
        <f t="shared" si="82"/>
        <v>-12676.522087993544</v>
      </c>
      <c r="P248" s="29">
        <f t="shared" si="83"/>
        <v>-54721.415501490017</v>
      </c>
      <c r="Q248" s="29">
        <f t="shared" si="84"/>
        <v>-40117.749968721742</v>
      </c>
      <c r="R248" s="29">
        <f t="shared" si="85"/>
        <v>-508834.52107383078</v>
      </c>
      <c r="S248" s="29">
        <f t="shared" si="86"/>
        <v>30175900.580225024</v>
      </c>
      <c r="T248" s="29">
        <f t="shared" si="87"/>
        <v>2580993.308598055</v>
      </c>
      <c r="U248" s="3"/>
    </row>
    <row r="249" spans="1:21">
      <c r="A249" s="25"/>
      <c r="B249" s="25">
        <v>1979</v>
      </c>
      <c r="C249" s="29">
        <f t="shared" si="70"/>
        <v>68808174.877909273</v>
      </c>
      <c r="D249" s="29">
        <f t="shared" si="71"/>
        <v>-15553.303765943765</v>
      </c>
      <c r="E249" s="29">
        <f t="shared" si="72"/>
        <v>-798906.96983585379</v>
      </c>
      <c r="F249" s="29">
        <f t="shared" si="73"/>
        <v>-91712101.842139423</v>
      </c>
      <c r="G249" s="29">
        <f t="shared" si="74"/>
        <v>-50866.867325671301</v>
      </c>
      <c r="H249" s="29">
        <f t="shared" si="75"/>
        <v>-799323.88673176616</v>
      </c>
      <c r="I249" s="29">
        <f t="shared" si="76"/>
        <v>-181787.3278450139</v>
      </c>
      <c r="J249" s="29">
        <f t="shared" si="77"/>
        <v>-1088911.8264307715</v>
      </c>
      <c r="K249" s="29">
        <f t="shared" si="78"/>
        <v>339375.1919714759</v>
      </c>
      <c r="L249" s="29">
        <f t="shared" si="79"/>
        <v>3993342.6084603365</v>
      </c>
      <c r="M249" s="29">
        <f t="shared" si="80"/>
        <v>-70931.026580222693</v>
      </c>
      <c r="N249" s="29">
        <f t="shared" si="81"/>
        <v>937916.17468717159</v>
      </c>
      <c r="O249" s="29">
        <f t="shared" si="82"/>
        <v>-10499.549685471115</v>
      </c>
      <c r="P249" s="29">
        <f t="shared" si="83"/>
        <v>-45836.080853488871</v>
      </c>
      <c r="Q249" s="29">
        <f t="shared" si="84"/>
        <v>-23725.254377282668</v>
      </c>
      <c r="R249" s="29">
        <f t="shared" si="85"/>
        <v>-411232.82720374962</v>
      </c>
      <c r="S249" s="29">
        <f t="shared" si="86"/>
        <v>10199259.938260734</v>
      </c>
      <c r="T249" s="29">
        <f t="shared" si="87"/>
        <v>2160044.3444414125</v>
      </c>
      <c r="U249" s="3"/>
    </row>
    <row r="250" spans="1:21">
      <c r="A250" s="25"/>
      <c r="B250" s="25">
        <v>1980</v>
      </c>
      <c r="C250" s="29">
        <f t="shared" si="70"/>
        <v>-6710238.3966244897</v>
      </c>
      <c r="D250" s="29">
        <f t="shared" si="71"/>
        <v>-7480.3471247948464</v>
      </c>
      <c r="E250" s="29">
        <f t="shared" si="72"/>
        <v>-688733.85378153995</v>
      </c>
      <c r="F250" s="29">
        <f t="shared" si="73"/>
        <v>-34402324.137495793</v>
      </c>
      <c r="G250" s="29">
        <f t="shared" si="74"/>
        <v>-30806.739915951748</v>
      </c>
      <c r="H250" s="29">
        <f t="shared" si="75"/>
        <v>-688369.39310447674</v>
      </c>
      <c r="I250" s="29">
        <f t="shared" si="76"/>
        <v>-141855.2280774338</v>
      </c>
      <c r="J250" s="29">
        <f t="shared" si="77"/>
        <v>-920980.46932340192</v>
      </c>
      <c r="K250" s="29">
        <f t="shared" si="78"/>
        <v>417763.78526936745</v>
      </c>
      <c r="L250" s="29">
        <f t="shared" si="79"/>
        <v>3355341.9609146123</v>
      </c>
      <c r="M250" s="29">
        <f t="shared" si="80"/>
        <v>-79430.173994996949</v>
      </c>
      <c r="N250" s="29">
        <f t="shared" si="81"/>
        <v>831108.52017953224</v>
      </c>
      <c r="O250" s="29">
        <f t="shared" si="82"/>
        <v>-9022.3875924800104</v>
      </c>
      <c r="P250" s="29">
        <f t="shared" si="83"/>
        <v>-39840.693217230611</v>
      </c>
      <c r="Q250" s="29">
        <f t="shared" si="84"/>
        <v>-12323.476595280485</v>
      </c>
      <c r="R250" s="29">
        <f t="shared" si="85"/>
        <v>-344414.64089171606</v>
      </c>
      <c r="S250" s="29">
        <f t="shared" si="86"/>
        <v>-8328609.0884386785</v>
      </c>
      <c r="T250" s="29">
        <f t="shared" si="87"/>
        <v>1875881.3691320904</v>
      </c>
      <c r="U250" s="3"/>
    </row>
    <row r="251" spans="1:21">
      <c r="A251" s="25"/>
      <c r="B251" s="25">
        <v>1981</v>
      </c>
      <c r="C251" s="29">
        <f t="shared" si="70"/>
        <v>13164534.88694926</v>
      </c>
      <c r="D251" s="29">
        <f t="shared" si="71"/>
        <v>-1658.2858100875808</v>
      </c>
      <c r="E251" s="29">
        <f t="shared" si="72"/>
        <v>-673160.32803105935</v>
      </c>
      <c r="F251" s="29">
        <f t="shared" si="73"/>
        <v>22619339.167322222</v>
      </c>
      <c r="G251" s="29">
        <f t="shared" si="74"/>
        <v>-17637.215748049559</v>
      </c>
      <c r="H251" s="29">
        <f t="shared" si="75"/>
        <v>-672085.93927261699</v>
      </c>
      <c r="I251" s="29">
        <f t="shared" si="76"/>
        <v>-124338.03953185763</v>
      </c>
      <c r="J251" s="29">
        <f t="shared" si="77"/>
        <v>-882526.17124375608</v>
      </c>
      <c r="K251" s="29">
        <f t="shared" si="78"/>
        <v>536750.64806317945</v>
      </c>
      <c r="L251" s="29">
        <f t="shared" si="79"/>
        <v>3193667.9086587997</v>
      </c>
      <c r="M251" s="29">
        <f t="shared" si="80"/>
        <v>-96347.881545610624</v>
      </c>
      <c r="N251" s="29">
        <f t="shared" si="81"/>
        <v>834938.23363107943</v>
      </c>
      <c r="O251" s="29">
        <f t="shared" si="82"/>
        <v>-8789.0654652741687</v>
      </c>
      <c r="P251" s="29">
        <f t="shared" si="83"/>
        <v>-39265.262447455156</v>
      </c>
      <c r="Q251" s="29">
        <f t="shared" si="84"/>
        <v>-4245.9436904385266</v>
      </c>
      <c r="R251" s="29">
        <f t="shared" si="85"/>
        <v>-326595.88989569579</v>
      </c>
      <c r="S251" s="29">
        <f t="shared" si="86"/>
        <v>-4663925.5304398928</v>
      </c>
      <c r="T251" s="29">
        <f t="shared" si="87"/>
        <v>1847212.2081078761</v>
      </c>
      <c r="U251" s="3"/>
    </row>
    <row r="252" spans="1:21">
      <c r="A252" s="25"/>
      <c r="B252" s="25">
        <v>1982</v>
      </c>
      <c r="C252" s="29">
        <f t="shared" ref="C252:C283" si="88">C109*L182</f>
        <v>57042426.776332036</v>
      </c>
      <c r="D252" s="29">
        <f t="shared" ref="D252:D283" si="89">O182*D109</f>
        <v>4044.5656605206118</v>
      </c>
      <c r="E252" s="29">
        <f t="shared" ref="E252:E283" si="90">O182*E109</f>
        <v>-707215.82245295669</v>
      </c>
      <c r="F252" s="29">
        <f t="shared" ref="F252:F283" si="91">F109*L182</f>
        <v>10875366.084062856</v>
      </c>
      <c r="G252" s="29">
        <f t="shared" ref="G252:G283" si="92">P182*G109</f>
        <v>-5733.2187920038104</v>
      </c>
      <c r="H252" s="29">
        <f t="shared" ref="H252:H283" si="93">P182*H109</f>
        <v>-705318.34841396974</v>
      </c>
      <c r="I252" s="29">
        <f t="shared" ref="I252:I283" si="94">Q182*I109</f>
        <v>-115815.8714931945</v>
      </c>
      <c r="J252" s="29">
        <f t="shared" ref="J252:J283" si="95">Q182*J109</f>
        <v>-908309.69992998673</v>
      </c>
      <c r="K252" s="29">
        <f t="shared" ref="K252:K283" si="96">R182*K109</f>
        <v>704158.65733327891</v>
      </c>
      <c r="L252" s="29">
        <f t="shared" ref="L252:L283" si="97">R182*L109</f>
        <v>3261109.0311203003</v>
      </c>
      <c r="M252" s="29">
        <f t="shared" ref="M252:M283" si="98">S182*M109</f>
        <v>-121738.94390586832</v>
      </c>
      <c r="N252" s="29">
        <f t="shared" ref="N252:N283" si="99">S182*N109</f>
        <v>900847.27657481562</v>
      </c>
      <c r="O252" s="29">
        <f t="shared" ref="O252:O283" si="100">T182*O109</f>
        <v>-9200.6967557575081</v>
      </c>
      <c r="P252" s="29">
        <f t="shared" ref="P252:P283" si="101">T182*P109</f>
        <v>-41595.048838609167</v>
      </c>
      <c r="Q252" s="29">
        <f t="shared" ref="Q252:Q283" si="102">U182*Q109</f>
        <v>3580.8613309179882</v>
      </c>
      <c r="R252" s="29">
        <f t="shared" ref="R252:R283" si="103">U182*R109</f>
        <v>-332386.72405412007</v>
      </c>
      <c r="S252" s="29">
        <f t="shared" ref="S252:S283" si="104">S109*L182</f>
        <v>-2734092.7374425381</v>
      </c>
      <c r="T252" s="29">
        <f t="shared" ref="T252:T283" si="105">T109*L182</f>
        <v>1954265.8951626911</v>
      </c>
      <c r="U252" s="3"/>
    </row>
    <row r="253" spans="1:21">
      <c r="A253" s="25"/>
      <c r="B253" s="25">
        <v>1983</v>
      </c>
      <c r="C253" s="29">
        <f t="shared" si="88"/>
        <v>-36028200.220334642</v>
      </c>
      <c r="D253" s="29">
        <f t="shared" si="89"/>
        <v>11668.974196706577</v>
      </c>
      <c r="E253" s="29">
        <f t="shared" si="90"/>
        <v>-852935.03193186561</v>
      </c>
      <c r="F253" s="29">
        <f t="shared" si="91"/>
        <v>125642657.83887812</v>
      </c>
      <c r="G253" s="29">
        <f t="shared" si="92"/>
        <v>8128.4196649608784</v>
      </c>
      <c r="H253" s="29">
        <f t="shared" si="93"/>
        <v>-849708.7731834139</v>
      </c>
      <c r="I253" s="29">
        <f t="shared" si="94"/>
        <v>-122098.78249678423</v>
      </c>
      <c r="J253" s="29">
        <f t="shared" si="95"/>
        <v>-1072427.4687357883</v>
      </c>
      <c r="K253" s="29">
        <f t="shared" si="96"/>
        <v>1025717.1098439379</v>
      </c>
      <c r="L253" s="29">
        <f t="shared" si="97"/>
        <v>3821841.9811553629</v>
      </c>
      <c r="M253" s="29">
        <f t="shared" si="98"/>
        <v>-172883.99749061308</v>
      </c>
      <c r="N253" s="29">
        <f t="shared" si="99"/>
        <v>1116538.0094621796</v>
      </c>
      <c r="O253" s="29">
        <f t="shared" si="100"/>
        <v>-11056.951626512806</v>
      </c>
      <c r="P253" s="29">
        <f t="shared" si="101"/>
        <v>-50595.189017023731</v>
      </c>
      <c r="Q253" s="29">
        <f t="shared" si="102"/>
        <v>13838.967127850541</v>
      </c>
      <c r="R253" s="29">
        <f t="shared" si="103"/>
        <v>-387762.76376903302</v>
      </c>
      <c r="S253" s="29">
        <f t="shared" si="104"/>
        <v>17337369.233412534</v>
      </c>
      <c r="T253" s="29">
        <f t="shared" si="105"/>
        <v>2374950.6288136677</v>
      </c>
      <c r="U253" s="3"/>
    </row>
    <row r="254" spans="1:21">
      <c r="A254" s="25"/>
      <c r="B254" s="25">
        <v>1984</v>
      </c>
      <c r="C254" s="29">
        <f t="shared" si="88"/>
        <v>-19010935.758518957</v>
      </c>
      <c r="D254" s="29">
        <f t="shared" si="89"/>
        <v>22366.078438602424</v>
      </c>
      <c r="E254" s="29">
        <f t="shared" si="90"/>
        <v>-1044297.0346574815</v>
      </c>
      <c r="F254" s="29">
        <f t="shared" si="91"/>
        <v>34772002.320288718</v>
      </c>
      <c r="G254" s="29">
        <f t="shared" si="92"/>
        <v>27870.437797452818</v>
      </c>
      <c r="H254" s="29">
        <f t="shared" si="93"/>
        <v>-1039168.9675312821</v>
      </c>
      <c r="I254" s="29">
        <f t="shared" si="94"/>
        <v>-128277.30907361876</v>
      </c>
      <c r="J254" s="29">
        <f t="shared" si="95"/>
        <v>-1284147.2275630878</v>
      </c>
      <c r="K254" s="29">
        <f t="shared" si="96"/>
        <v>1476486.0700823567</v>
      </c>
      <c r="L254" s="29">
        <f t="shared" si="97"/>
        <v>4532101.214874154</v>
      </c>
      <c r="M254" s="29">
        <f t="shared" si="98"/>
        <v>-244751.86922159704</v>
      </c>
      <c r="N254" s="29">
        <f t="shared" si="99"/>
        <v>1402302.1047306852</v>
      </c>
      <c r="O254" s="29">
        <f t="shared" si="100"/>
        <v>-13483.407316504463</v>
      </c>
      <c r="P254" s="29">
        <f t="shared" si="101"/>
        <v>-62463.647158847183</v>
      </c>
      <c r="Q254" s="29">
        <f t="shared" si="102"/>
        <v>28382.286031555795</v>
      </c>
      <c r="R254" s="29">
        <f t="shared" si="103"/>
        <v>-458330.80923163815</v>
      </c>
      <c r="S254" s="29">
        <f t="shared" si="104"/>
        <v>4303677.3969267448</v>
      </c>
      <c r="T254" s="29">
        <f t="shared" si="105"/>
        <v>2926430.5501388488</v>
      </c>
      <c r="U254" s="3"/>
    </row>
    <row r="255" spans="1:21">
      <c r="A255" s="25"/>
      <c r="B255" s="25">
        <v>1985</v>
      </c>
      <c r="C255" s="29">
        <f t="shared" si="88"/>
        <v>36385577.093867473</v>
      </c>
      <c r="D255" s="29">
        <f t="shared" si="89"/>
        <v>32003.782638358014</v>
      </c>
      <c r="E255" s="29">
        <f t="shared" si="90"/>
        <v>-1106506.8578731753</v>
      </c>
      <c r="F255" s="29">
        <f t="shared" si="91"/>
        <v>2261089.0058871144</v>
      </c>
      <c r="G255" s="29">
        <f t="shared" si="92"/>
        <v>47965.062704565978</v>
      </c>
      <c r="H255" s="29">
        <f t="shared" si="93"/>
        <v>-1099807.6440278599</v>
      </c>
      <c r="I255" s="29">
        <f t="shared" si="94"/>
        <v>-113799.32290758713</v>
      </c>
      <c r="J255" s="29">
        <f t="shared" si="95"/>
        <v>-1329590.5905418473</v>
      </c>
      <c r="K255" s="29">
        <f t="shared" si="96"/>
        <v>1805510.3503155659</v>
      </c>
      <c r="L255" s="29">
        <f t="shared" si="97"/>
        <v>4646967.8870234722</v>
      </c>
      <c r="M255" s="29">
        <f t="shared" si="98"/>
        <v>-296192.01859025756</v>
      </c>
      <c r="N255" s="29">
        <f t="shared" si="99"/>
        <v>1524690.3155791999</v>
      </c>
      <c r="O255" s="29">
        <f t="shared" si="100"/>
        <v>-14228.476677000401</v>
      </c>
      <c r="P255" s="29">
        <f t="shared" si="101"/>
        <v>-66748.928758029841</v>
      </c>
      <c r="Q255" s="29">
        <f t="shared" si="102"/>
        <v>41974.122442071755</v>
      </c>
      <c r="R255" s="29">
        <f t="shared" si="103"/>
        <v>-467967.70265785727</v>
      </c>
      <c r="S255" s="29">
        <f t="shared" si="104"/>
        <v>12056403.665435828</v>
      </c>
      <c r="T255" s="29">
        <f t="shared" si="105"/>
        <v>3121806.4188850503</v>
      </c>
      <c r="U255" s="3"/>
    </row>
    <row r="256" spans="1:21">
      <c r="A256" s="25"/>
      <c r="B256" s="25">
        <v>1986</v>
      </c>
      <c r="C256" s="29">
        <f t="shared" si="88"/>
        <v>-25523423.417083114</v>
      </c>
      <c r="D256" s="29">
        <f t="shared" si="89"/>
        <v>39727.821593454464</v>
      </c>
      <c r="E256" s="29">
        <f t="shared" si="90"/>
        <v>-1097635.9281353834</v>
      </c>
      <c r="F256" s="29">
        <f t="shared" si="91"/>
        <v>-49000152.254932873</v>
      </c>
      <c r="G256" s="29">
        <f t="shared" si="92"/>
        <v>65299.290329914307</v>
      </c>
      <c r="H256" s="29">
        <f t="shared" si="93"/>
        <v>-1089711.8886775426</v>
      </c>
      <c r="I256" s="29">
        <f t="shared" si="94"/>
        <v>-91287.124760656196</v>
      </c>
      <c r="J256" s="29">
        <f t="shared" si="95"/>
        <v>-1287569.7234345607</v>
      </c>
      <c r="K256" s="29">
        <f t="shared" si="96"/>
        <v>2035425.7415917465</v>
      </c>
      <c r="L256" s="29">
        <f t="shared" si="97"/>
        <v>4452754.478023123</v>
      </c>
      <c r="M256" s="29">
        <f t="shared" si="98"/>
        <v>-332109.31707682676</v>
      </c>
      <c r="N256" s="29">
        <f t="shared" si="99"/>
        <v>1551489.6144388886</v>
      </c>
      <c r="O256" s="29">
        <f t="shared" si="100"/>
        <v>-14054.210738410544</v>
      </c>
      <c r="P256" s="29">
        <f t="shared" si="101"/>
        <v>-66781.847207408136</v>
      </c>
      <c r="Q256" s="29">
        <f t="shared" si="102"/>
        <v>53232.181613586195</v>
      </c>
      <c r="R256" s="29">
        <f t="shared" si="103"/>
        <v>-446377.2398427531</v>
      </c>
      <c r="S256" s="29">
        <f t="shared" si="104"/>
        <v>13290221.956226384</v>
      </c>
      <c r="T256" s="29">
        <f t="shared" si="105"/>
        <v>3117380.2556415289</v>
      </c>
      <c r="U256" s="3"/>
    </row>
    <row r="257" spans="1:21">
      <c r="A257" s="25"/>
      <c r="B257" s="25">
        <v>1987</v>
      </c>
      <c r="C257" s="29">
        <f t="shared" si="88"/>
        <v>24348017.447900489</v>
      </c>
      <c r="D257" s="29">
        <f t="shared" si="89"/>
        <v>45464.623818698929</v>
      </c>
      <c r="E257" s="29">
        <f t="shared" si="90"/>
        <v>-1051811.2705633186</v>
      </c>
      <c r="F257" s="29">
        <f t="shared" si="91"/>
        <v>-55408977.3329954</v>
      </c>
      <c r="G257" s="29">
        <f t="shared" si="92"/>
        <v>78989.773785517784</v>
      </c>
      <c r="H257" s="29">
        <f t="shared" si="93"/>
        <v>-1042974.2168000597</v>
      </c>
      <c r="I257" s="29">
        <f t="shared" si="94"/>
        <v>-67106.031939472683</v>
      </c>
      <c r="J257" s="29">
        <f t="shared" si="95"/>
        <v>-1203290.5368320621</v>
      </c>
      <c r="K257" s="29">
        <f t="shared" si="96"/>
        <v>2189737.9619557154</v>
      </c>
      <c r="L257" s="29">
        <f t="shared" si="97"/>
        <v>4115281.3777510151</v>
      </c>
      <c r="M257" s="29">
        <f t="shared" si="98"/>
        <v>-356828.19678827992</v>
      </c>
      <c r="N257" s="29">
        <f t="shared" si="99"/>
        <v>1525206.6343966904</v>
      </c>
      <c r="O257" s="29">
        <f t="shared" si="100"/>
        <v>-13408.307322793637</v>
      </c>
      <c r="P257" s="29">
        <f t="shared" si="101"/>
        <v>-64551.086638444045</v>
      </c>
      <c r="Q257" s="29">
        <f t="shared" si="102"/>
        <v>61931.924933927519</v>
      </c>
      <c r="R257" s="29">
        <f t="shared" si="103"/>
        <v>-410375.04152169597</v>
      </c>
      <c r="S257" s="29">
        <f t="shared" si="104"/>
        <v>29146839.644701004</v>
      </c>
      <c r="T257" s="29">
        <f t="shared" si="105"/>
        <v>3007610.2591772303</v>
      </c>
      <c r="U257" s="3"/>
    </row>
    <row r="258" spans="1:21">
      <c r="A258" s="25"/>
      <c r="B258" s="25">
        <v>1988</v>
      </c>
      <c r="C258" s="29">
        <f t="shared" si="88"/>
        <v>93158736.364022315</v>
      </c>
      <c r="D258" s="29">
        <f t="shared" si="89"/>
        <v>52318.938448688867</v>
      </c>
      <c r="E258" s="29">
        <f t="shared" si="90"/>
        <v>-1046121.7108614205</v>
      </c>
      <c r="F258" s="29">
        <f t="shared" si="91"/>
        <v>-25430274.276192993</v>
      </c>
      <c r="G258" s="29">
        <f t="shared" si="92"/>
        <v>94313.892414850474</v>
      </c>
      <c r="H258" s="29">
        <f t="shared" si="93"/>
        <v>-1036075.259826578</v>
      </c>
      <c r="I258" s="29">
        <f t="shared" si="94"/>
        <v>-46799.927614783272</v>
      </c>
      <c r="J258" s="29">
        <f t="shared" si="95"/>
        <v>-1165916.8733944874</v>
      </c>
      <c r="K258" s="29">
        <f t="shared" si="96"/>
        <v>2419918.7295852094</v>
      </c>
      <c r="L258" s="29">
        <f t="shared" si="97"/>
        <v>3940123.1340662562</v>
      </c>
      <c r="M258" s="29">
        <f t="shared" si="98"/>
        <v>-395230.3384722427</v>
      </c>
      <c r="N258" s="29">
        <f t="shared" si="99"/>
        <v>1556120.6277037044</v>
      </c>
      <c r="O258" s="29">
        <f t="shared" si="100"/>
        <v>-13274.988839465295</v>
      </c>
      <c r="P258" s="29">
        <f t="shared" si="101"/>
        <v>-64767.458267852315</v>
      </c>
      <c r="Q258" s="29">
        <f t="shared" si="102"/>
        <v>72283.594517198435</v>
      </c>
      <c r="R258" s="29">
        <f t="shared" si="103"/>
        <v>-390592.55695196008</v>
      </c>
      <c r="S258" s="29">
        <f t="shared" si="104"/>
        <v>30129210.696448028</v>
      </c>
      <c r="T258" s="29">
        <f t="shared" si="105"/>
        <v>3011889.3070379482</v>
      </c>
      <c r="U258" s="3"/>
    </row>
    <row r="259" spans="1:21">
      <c r="A259" s="25"/>
      <c r="B259" s="25">
        <v>1989</v>
      </c>
      <c r="C259" s="29">
        <f t="shared" si="88"/>
        <v>114978721.39894803</v>
      </c>
      <c r="D259" s="29">
        <f t="shared" si="89"/>
        <v>61337.923347616364</v>
      </c>
      <c r="E259" s="29">
        <f t="shared" si="90"/>
        <v>-1084636.2813494096</v>
      </c>
      <c r="F259" s="29">
        <f t="shared" si="91"/>
        <v>8821868.1071668491</v>
      </c>
      <c r="G259" s="29">
        <f t="shared" si="92"/>
        <v>113503.36574609489</v>
      </c>
      <c r="H259" s="29">
        <f t="shared" si="93"/>
        <v>-1072892.4092637093</v>
      </c>
      <c r="I259" s="29">
        <f t="shared" si="94"/>
        <v>-28163.056532563995</v>
      </c>
      <c r="J259" s="29">
        <f t="shared" si="95"/>
        <v>-1176255.3095324449</v>
      </c>
      <c r="K259" s="29">
        <f t="shared" si="96"/>
        <v>2762715.9344068738</v>
      </c>
      <c r="L259" s="29">
        <f t="shared" si="97"/>
        <v>3923336.8910515392</v>
      </c>
      <c r="M259" s="29">
        <f t="shared" si="98"/>
        <v>-453655.55666043091</v>
      </c>
      <c r="N259" s="29">
        <f t="shared" si="99"/>
        <v>1654573.4809444589</v>
      </c>
      <c r="O259" s="29">
        <f t="shared" si="100"/>
        <v>-13698.015647336071</v>
      </c>
      <c r="P259" s="29">
        <f t="shared" si="101"/>
        <v>-67747.453551362749</v>
      </c>
      <c r="Q259" s="29">
        <f t="shared" si="102"/>
        <v>85850.924637108488</v>
      </c>
      <c r="R259" s="29">
        <f t="shared" si="103"/>
        <v>-386431.6680510614</v>
      </c>
      <c r="S259" s="29">
        <f t="shared" si="104"/>
        <v>9299775.4582555741</v>
      </c>
      <c r="T259" s="29">
        <f t="shared" si="105"/>
        <v>3143844.8564212057</v>
      </c>
      <c r="U259" s="3"/>
    </row>
    <row r="260" spans="1:21">
      <c r="A260" s="25"/>
      <c r="B260" s="25">
        <v>1990</v>
      </c>
      <c r="C260" s="29">
        <f t="shared" si="88"/>
        <v>-61595243.701608047</v>
      </c>
      <c r="D260" s="29">
        <f t="shared" si="89"/>
        <v>61716.407307618021</v>
      </c>
      <c r="E260" s="29">
        <f t="shared" si="90"/>
        <v>-982131.29057161731</v>
      </c>
      <c r="F260" s="29">
        <f t="shared" si="91"/>
        <v>-139105558.43251899</v>
      </c>
      <c r="G260" s="29">
        <f t="shared" si="92"/>
        <v>116437.37382374803</v>
      </c>
      <c r="H260" s="29">
        <f t="shared" si="93"/>
        <v>-970260.75790618418</v>
      </c>
      <c r="I260" s="29">
        <f t="shared" si="94"/>
        <v>-7343.6199968953215</v>
      </c>
      <c r="J260" s="29">
        <f t="shared" si="95"/>
        <v>-1034841.98435693</v>
      </c>
      <c r="K260" s="29">
        <f t="shared" si="96"/>
        <v>2730628.7264096714</v>
      </c>
      <c r="L260" s="29">
        <f t="shared" si="97"/>
        <v>3399987.8392728558</v>
      </c>
      <c r="M260" s="29">
        <f t="shared" si="98"/>
        <v>-452059.77605249849</v>
      </c>
      <c r="N260" s="29">
        <f t="shared" si="99"/>
        <v>1534579.4026467991</v>
      </c>
      <c r="O260" s="29">
        <f t="shared" si="100"/>
        <v>-12339.449028828436</v>
      </c>
      <c r="P260" s="29">
        <f t="shared" si="101"/>
        <v>-61882.458655171678</v>
      </c>
      <c r="Q260" s="29">
        <f t="shared" si="102"/>
        <v>87443.156789829532</v>
      </c>
      <c r="R260" s="29">
        <f t="shared" si="103"/>
        <v>-332724.57925993216</v>
      </c>
      <c r="S260" s="29">
        <f t="shared" si="104"/>
        <v>-9641135.569645945</v>
      </c>
      <c r="T260" s="29">
        <f t="shared" si="105"/>
        <v>2863721.1520299772</v>
      </c>
      <c r="U260" s="3"/>
    </row>
    <row r="261" spans="1:21">
      <c r="A261" s="25"/>
      <c r="B261" s="25">
        <v>1991</v>
      </c>
      <c r="C261" s="29">
        <f t="shared" si="88"/>
        <v>-70793373.577142671</v>
      </c>
      <c r="D261" s="29">
        <f t="shared" si="89"/>
        <v>55577.609957115033</v>
      </c>
      <c r="E261" s="29">
        <f t="shared" si="90"/>
        <v>-806972.78972506651</v>
      </c>
      <c r="F261" s="29">
        <f t="shared" si="91"/>
        <v>-55931651.958572358</v>
      </c>
      <c r="G261" s="29">
        <f t="shared" si="92"/>
        <v>106419.49096999365</v>
      </c>
      <c r="H261" s="29">
        <f t="shared" si="93"/>
        <v>-796198.4258006583</v>
      </c>
      <c r="I261" s="29">
        <f t="shared" si="94"/>
        <v>8660.6063693174565</v>
      </c>
      <c r="J261" s="29">
        <f t="shared" si="95"/>
        <v>-825205.60475212731</v>
      </c>
      <c r="K261" s="29">
        <f t="shared" si="96"/>
        <v>2435557.2963274266</v>
      </c>
      <c r="L261" s="29">
        <f t="shared" si="97"/>
        <v>2669681.6425014231</v>
      </c>
      <c r="M261" s="29">
        <f t="shared" si="98"/>
        <v>-407564.58164438774</v>
      </c>
      <c r="N261" s="29">
        <f t="shared" si="99"/>
        <v>1292971.081751806</v>
      </c>
      <c r="O261" s="29">
        <f t="shared" si="100"/>
        <v>-10086.612039997513</v>
      </c>
      <c r="P261" s="29">
        <f t="shared" si="101"/>
        <v>-51307.631042759022</v>
      </c>
      <c r="Q261" s="29">
        <f t="shared" si="102"/>
        <v>79739.677603371805</v>
      </c>
      <c r="R261" s="29">
        <f t="shared" si="103"/>
        <v>-259111.8775312847</v>
      </c>
      <c r="S261" s="29">
        <f t="shared" si="104"/>
        <v>-10786105.874855191</v>
      </c>
      <c r="T261" s="29">
        <f t="shared" si="105"/>
        <v>2369152.2318121241</v>
      </c>
      <c r="U261" s="3"/>
    </row>
    <row r="262" spans="1:21">
      <c r="A262" s="25"/>
      <c r="B262" s="25">
        <v>1992</v>
      </c>
      <c r="C262" s="29">
        <f t="shared" si="88"/>
        <v>7720932.7437363891</v>
      </c>
      <c r="D262" s="29">
        <f t="shared" si="89"/>
        <v>59280.10991275197</v>
      </c>
      <c r="E262" s="29">
        <f t="shared" si="90"/>
        <v>-794152.99799861701</v>
      </c>
      <c r="F262" s="29">
        <f t="shared" si="91"/>
        <v>54799295.335860461</v>
      </c>
      <c r="G262" s="29">
        <f t="shared" si="92"/>
        <v>114828.47410010351</v>
      </c>
      <c r="H262" s="29">
        <f t="shared" si="93"/>
        <v>-782532.54047801741</v>
      </c>
      <c r="I262" s="29">
        <f t="shared" si="94"/>
        <v>22780.055846532945</v>
      </c>
      <c r="J262" s="29">
        <f t="shared" si="95"/>
        <v>-787052.06557182374</v>
      </c>
      <c r="K262" s="29">
        <f t="shared" si="96"/>
        <v>2587224.7164172931</v>
      </c>
      <c r="L262" s="29">
        <f t="shared" si="97"/>
        <v>2503896.965558792</v>
      </c>
      <c r="M262" s="29">
        <f t="shared" si="98"/>
        <v>-438672.93860028143</v>
      </c>
      <c r="N262" s="29">
        <f t="shared" si="99"/>
        <v>1305124.5679217977</v>
      </c>
      <c r="O262" s="29">
        <f t="shared" si="100"/>
        <v>-9873.8096593056543</v>
      </c>
      <c r="P262" s="29">
        <f t="shared" si="101"/>
        <v>-50958.825806336863</v>
      </c>
      <c r="Q262" s="29">
        <f t="shared" si="102"/>
        <v>86159.433676614528</v>
      </c>
      <c r="R262" s="29">
        <f t="shared" si="103"/>
        <v>-240728.3819843333</v>
      </c>
      <c r="S262" s="29">
        <f t="shared" si="104"/>
        <v>-7354557.8021885902</v>
      </c>
      <c r="T262" s="29">
        <f t="shared" si="105"/>
        <v>2348124.3984165299</v>
      </c>
      <c r="U262" s="3"/>
    </row>
    <row r="263" spans="1:21">
      <c r="A263" s="25"/>
      <c r="B263" s="25">
        <v>1993</v>
      </c>
      <c r="C263" s="29">
        <f t="shared" si="88"/>
        <v>-25018182.742988259</v>
      </c>
      <c r="D263" s="29">
        <f t="shared" si="89"/>
        <v>65005.15834891492</v>
      </c>
      <c r="E263" s="29">
        <f t="shared" si="90"/>
        <v>-810961.35044693504</v>
      </c>
      <c r="F263" s="29">
        <f t="shared" si="91"/>
        <v>-43077310.928789116</v>
      </c>
      <c r="G263" s="29">
        <f t="shared" si="92"/>
        <v>127073.32783518109</v>
      </c>
      <c r="H263" s="29">
        <f t="shared" si="93"/>
        <v>-798020.55093376723</v>
      </c>
      <c r="I263" s="29">
        <f t="shared" si="94"/>
        <v>37612.264954305123</v>
      </c>
      <c r="J263" s="29">
        <f t="shared" si="95"/>
        <v>-777410.54707723577</v>
      </c>
      <c r="K263" s="29">
        <f t="shared" si="96"/>
        <v>2833006.5191218853</v>
      </c>
      <c r="L263" s="29">
        <f t="shared" si="97"/>
        <v>2425394.7542870771</v>
      </c>
      <c r="M263" s="29">
        <f t="shared" si="98"/>
        <v>-487728.08470720024</v>
      </c>
      <c r="N263" s="29">
        <f t="shared" si="99"/>
        <v>1364976.8283824895</v>
      </c>
      <c r="O263" s="29">
        <f t="shared" si="100"/>
        <v>-10024.680928597576</v>
      </c>
      <c r="P263" s="29">
        <f t="shared" si="101"/>
        <v>-52509.930436272196</v>
      </c>
      <c r="Q263" s="29">
        <f t="shared" si="102"/>
        <v>95710.006814632521</v>
      </c>
      <c r="R263" s="29">
        <f t="shared" si="103"/>
        <v>-230876.70856093391</v>
      </c>
      <c r="S263" s="29">
        <f t="shared" si="104"/>
        <v>11011147.539332984</v>
      </c>
      <c r="T263" s="29">
        <f t="shared" si="105"/>
        <v>2412545.8022156241</v>
      </c>
      <c r="U263" s="3"/>
    </row>
    <row r="264" spans="1:21">
      <c r="A264" s="25"/>
      <c r="B264" s="25">
        <v>1994</v>
      </c>
      <c r="C264" s="29">
        <f t="shared" si="88"/>
        <v>32804898.908770286</v>
      </c>
      <c r="D264" s="29">
        <f t="shared" si="89"/>
        <v>65862.496894152588</v>
      </c>
      <c r="E264" s="29">
        <f t="shared" si="90"/>
        <v>-771167.20366940182</v>
      </c>
      <c r="F264" s="29">
        <f t="shared" si="91"/>
        <v>-23893612.969518881</v>
      </c>
      <c r="G264" s="29">
        <f t="shared" si="92"/>
        <v>129693.63693815008</v>
      </c>
      <c r="H264" s="29">
        <f t="shared" si="93"/>
        <v>-757828.64464224072</v>
      </c>
      <c r="I264" s="29">
        <f t="shared" si="94"/>
        <v>49235.829059326548</v>
      </c>
      <c r="J264" s="29">
        <f t="shared" si="95"/>
        <v>-713909.7275423652</v>
      </c>
      <c r="K264" s="29">
        <f t="shared" si="96"/>
        <v>2876439.9071026244</v>
      </c>
      <c r="L264" s="29">
        <f t="shared" si="97"/>
        <v>2180434.2163204942</v>
      </c>
      <c r="M264" s="29">
        <f t="shared" si="98"/>
        <v>-503881.83544436656</v>
      </c>
      <c r="N264" s="29">
        <f t="shared" si="99"/>
        <v>1330030.4913645717</v>
      </c>
      <c r="O264" s="29">
        <f t="shared" si="100"/>
        <v>-9476.5580580505211</v>
      </c>
      <c r="P264" s="29">
        <f t="shared" si="101"/>
        <v>-50396.604134842724</v>
      </c>
      <c r="Q264" s="29">
        <f t="shared" si="102"/>
        <v>98312.705821538635</v>
      </c>
      <c r="R264" s="29">
        <f t="shared" si="103"/>
        <v>-205121.61594810514</v>
      </c>
      <c r="S264" s="29">
        <f t="shared" si="104"/>
        <v>4647035.6510129608</v>
      </c>
      <c r="T264" s="29">
        <f t="shared" si="105"/>
        <v>2309207.7842701953</v>
      </c>
      <c r="U264" s="3"/>
    </row>
    <row r="265" spans="1:21">
      <c r="A265" s="25"/>
      <c r="B265" s="25">
        <v>1995</v>
      </c>
      <c r="C265" s="29">
        <f t="shared" si="88"/>
        <v>-48637089.390544742</v>
      </c>
      <c r="D265" s="29">
        <f t="shared" si="89"/>
        <v>75313.316933870199</v>
      </c>
      <c r="E265" s="29">
        <f t="shared" si="90"/>
        <v>-833227.61527725332</v>
      </c>
      <c r="F265" s="29">
        <f t="shared" si="91"/>
        <v>95885890.184383437</v>
      </c>
      <c r="G265" s="29">
        <f t="shared" si="92"/>
        <v>149179.36940518703</v>
      </c>
      <c r="H265" s="29">
        <f t="shared" si="93"/>
        <v>-817689.92625043611</v>
      </c>
      <c r="I265" s="29">
        <f t="shared" si="94"/>
        <v>67583.90917149595</v>
      </c>
      <c r="J265" s="29">
        <f t="shared" si="95"/>
        <v>-743605.2252809999</v>
      </c>
      <c r="K265" s="29">
        <f t="shared" si="96"/>
        <v>3305709.6358219748</v>
      </c>
      <c r="L265" s="29">
        <f t="shared" si="97"/>
        <v>2218540.4734786712</v>
      </c>
      <c r="M265" s="29">
        <f t="shared" si="98"/>
        <v>-590431.39279312768</v>
      </c>
      <c r="N265" s="29">
        <f t="shared" si="99"/>
        <v>1473311.3442304472</v>
      </c>
      <c r="O265" s="29">
        <f t="shared" si="100"/>
        <v>-10177.402948346255</v>
      </c>
      <c r="P265" s="29">
        <f t="shared" si="101"/>
        <v>-54968.837536264706</v>
      </c>
      <c r="Q265" s="29">
        <f t="shared" si="102"/>
        <v>114085.36380695547</v>
      </c>
      <c r="R265" s="29">
        <f t="shared" si="103"/>
        <v>-205807.10887813164</v>
      </c>
      <c r="S265" s="29">
        <f t="shared" si="104"/>
        <v>-1624433.2991768112</v>
      </c>
      <c r="T265" s="29">
        <f t="shared" si="105"/>
        <v>2512515.6947645559</v>
      </c>
      <c r="U265" s="3"/>
    </row>
    <row r="266" spans="1:21">
      <c r="A266" s="25"/>
      <c r="B266" s="25">
        <v>1996</v>
      </c>
      <c r="C266" s="29">
        <f t="shared" si="88"/>
        <v>-85912146.598221749</v>
      </c>
      <c r="D266" s="29">
        <f t="shared" si="89"/>
        <v>87542.319096784777</v>
      </c>
      <c r="E266" s="29">
        <f t="shared" si="90"/>
        <v>-920534.66112939804</v>
      </c>
      <c r="F266" s="29">
        <f t="shared" si="91"/>
        <v>-10873560.766648859</v>
      </c>
      <c r="G266" s="29">
        <f t="shared" si="92"/>
        <v>174221.59920849476</v>
      </c>
      <c r="H266" s="29">
        <f t="shared" si="93"/>
        <v>-902077.57723878208</v>
      </c>
      <c r="I266" s="29">
        <f t="shared" si="94"/>
        <v>90345.585775601692</v>
      </c>
      <c r="J266" s="29">
        <f t="shared" si="95"/>
        <v>-789946.92442385841</v>
      </c>
      <c r="K266" s="29">
        <f t="shared" si="96"/>
        <v>3864333.4723593402</v>
      </c>
      <c r="L266" s="29">
        <f t="shared" si="97"/>
        <v>2293448.8574044574</v>
      </c>
      <c r="M266" s="29">
        <f t="shared" si="98"/>
        <v>-704931.05803123908</v>
      </c>
      <c r="N266" s="29">
        <f t="shared" si="99"/>
        <v>1666286.8398466592</v>
      </c>
      <c r="O266" s="29">
        <f t="shared" si="100"/>
        <v>-11170.279215227691</v>
      </c>
      <c r="P266" s="29">
        <f t="shared" si="101"/>
        <v>-61295.373126899474</v>
      </c>
      <c r="Q266" s="29">
        <f t="shared" si="102"/>
        <v>134607.95758745892</v>
      </c>
      <c r="R266" s="29">
        <f t="shared" si="103"/>
        <v>-209434.92840185764</v>
      </c>
      <c r="S266" s="29">
        <f t="shared" si="104"/>
        <v>16055409.806163607</v>
      </c>
      <c r="T266" s="29">
        <f t="shared" si="105"/>
        <v>2792475.8904162296</v>
      </c>
      <c r="U266" s="3"/>
    </row>
    <row r="267" spans="1:21">
      <c r="A267" s="25"/>
      <c r="B267" s="25">
        <v>1997</v>
      </c>
      <c r="C267" s="29">
        <f t="shared" si="88"/>
        <v>-1064526.4985873902</v>
      </c>
      <c r="D267" s="29">
        <f t="shared" si="89"/>
        <v>100491.52900416525</v>
      </c>
      <c r="E267" s="29">
        <f t="shared" si="90"/>
        <v>-1009558.1270595416</v>
      </c>
      <c r="F267" s="29">
        <f t="shared" si="91"/>
        <v>174539090.61570075</v>
      </c>
      <c r="G267" s="29">
        <f t="shared" si="92"/>
        <v>200754.8609833587</v>
      </c>
      <c r="H267" s="29">
        <f t="shared" si="93"/>
        <v>-987897.08420047443</v>
      </c>
      <c r="I267" s="29">
        <f t="shared" si="94"/>
        <v>116132.23136724075</v>
      </c>
      <c r="J267" s="29">
        <f t="shared" si="95"/>
        <v>-831365.64729205461</v>
      </c>
      <c r="K267" s="29">
        <f t="shared" si="96"/>
        <v>4472104.1248937054</v>
      </c>
      <c r="L267" s="29">
        <f t="shared" si="97"/>
        <v>2341633.5940352106</v>
      </c>
      <c r="M267" s="29">
        <f t="shared" si="98"/>
        <v>-834821.98259397061</v>
      </c>
      <c r="N267" s="29">
        <f t="shared" si="99"/>
        <v>1872651.5943584</v>
      </c>
      <c r="O267" s="29">
        <f t="shared" si="100"/>
        <v>-12169.424124418094</v>
      </c>
      <c r="P267" s="29">
        <f t="shared" si="101"/>
        <v>-67870.217408527402</v>
      </c>
      <c r="Q267" s="29">
        <f t="shared" si="102"/>
        <v>157063.04174156114</v>
      </c>
      <c r="R267" s="29">
        <f t="shared" si="103"/>
        <v>-209756.59891548954</v>
      </c>
      <c r="S267" s="29">
        <f t="shared" si="104"/>
        <v>-69606273.583971381</v>
      </c>
      <c r="T267" s="29">
        <f t="shared" si="105"/>
        <v>3083335.3547656774</v>
      </c>
      <c r="U267" s="3"/>
    </row>
    <row r="268" spans="1:21">
      <c r="A268" s="25"/>
      <c r="B268" s="25">
        <v>1998</v>
      </c>
      <c r="C268" s="29">
        <f t="shared" si="88"/>
        <v>20088898.415442172</v>
      </c>
      <c r="D268" s="29">
        <f t="shared" si="89"/>
        <v>113221.83979020501</v>
      </c>
      <c r="E268" s="29">
        <f t="shared" si="90"/>
        <v>-1091740.3315534249</v>
      </c>
      <c r="F268" s="29">
        <f t="shared" si="91"/>
        <v>-28712718.606105246</v>
      </c>
      <c r="G268" s="29">
        <f t="shared" si="92"/>
        <v>226868.51822273701</v>
      </c>
      <c r="H268" s="29">
        <f t="shared" si="93"/>
        <v>-1066722.8405460275</v>
      </c>
      <c r="I268" s="29">
        <f t="shared" si="94"/>
        <v>143798.45807733777</v>
      </c>
      <c r="J268" s="29">
        <f t="shared" si="95"/>
        <v>-860135.35954379849</v>
      </c>
      <c r="K268" s="29">
        <f t="shared" si="96"/>
        <v>5080870.8264613012</v>
      </c>
      <c r="L268" s="29">
        <f t="shared" si="97"/>
        <v>2338413.6139263278</v>
      </c>
      <c r="M268" s="29">
        <f t="shared" si="98"/>
        <v>-972057.06615434249</v>
      </c>
      <c r="N268" s="29">
        <f t="shared" si="99"/>
        <v>2072559.1399562294</v>
      </c>
      <c r="O268" s="29">
        <f t="shared" si="100"/>
        <v>-13066.360379151758</v>
      </c>
      <c r="P268" s="29">
        <f t="shared" si="101"/>
        <v>-74093.066951666435</v>
      </c>
      <c r="Q268" s="29">
        <f t="shared" si="102"/>
        <v>179948.2568929081</v>
      </c>
      <c r="R268" s="29">
        <f t="shared" si="103"/>
        <v>-204738.90657554963</v>
      </c>
      <c r="S268" s="29">
        <f t="shared" si="104"/>
        <v>19268284.837300941</v>
      </c>
      <c r="T268" s="29">
        <f t="shared" si="105"/>
        <v>3354133.3648016546</v>
      </c>
      <c r="U268" s="3"/>
    </row>
    <row r="269" spans="1:21">
      <c r="A269" s="25"/>
      <c r="B269" s="25">
        <v>1999</v>
      </c>
      <c r="C269" s="29">
        <f t="shared" si="88"/>
        <v>14943320.374177922</v>
      </c>
      <c r="D269" s="29">
        <f t="shared" si="89"/>
        <v>113198.39700370496</v>
      </c>
      <c r="E269" s="29">
        <f t="shared" si="90"/>
        <v>-1052024.9788711935</v>
      </c>
      <c r="F269" s="29">
        <f t="shared" si="91"/>
        <v>-44652515.298039258</v>
      </c>
      <c r="G269" s="29">
        <f t="shared" si="92"/>
        <v>227362.1953217072</v>
      </c>
      <c r="H269" s="29">
        <f t="shared" si="93"/>
        <v>-1026362.80779402</v>
      </c>
      <c r="I269" s="29">
        <f t="shared" si="94"/>
        <v>155987.15821474136</v>
      </c>
      <c r="J269" s="29">
        <f t="shared" si="95"/>
        <v>-790757.73371208145</v>
      </c>
      <c r="K269" s="29">
        <f t="shared" si="96"/>
        <v>5129483.3880509436</v>
      </c>
      <c r="L269" s="29">
        <f t="shared" si="97"/>
        <v>2063935.4418986707</v>
      </c>
      <c r="M269" s="29">
        <f t="shared" si="98"/>
        <v>-1007491.8234258415</v>
      </c>
      <c r="N269" s="29">
        <f t="shared" si="99"/>
        <v>2044666.3796131101</v>
      </c>
      <c r="O269" s="29">
        <f t="shared" si="100"/>
        <v>-12498.477034116338</v>
      </c>
      <c r="P269" s="29">
        <f t="shared" si="101"/>
        <v>-72089.011049107299</v>
      </c>
      <c r="Q269" s="29">
        <f t="shared" si="102"/>
        <v>183173.16171459656</v>
      </c>
      <c r="R269" s="29">
        <f t="shared" si="103"/>
        <v>-175636.47586180162</v>
      </c>
      <c r="S269" s="29">
        <f t="shared" si="104"/>
        <v>1837442.0141140053</v>
      </c>
      <c r="T269" s="29">
        <f t="shared" si="105"/>
        <v>3252264.1564484905</v>
      </c>
      <c r="U269" s="3"/>
    </row>
    <row r="270" spans="1:21">
      <c r="A270" s="25"/>
      <c r="B270" s="25">
        <v>2000</v>
      </c>
      <c r="C270" s="29">
        <f t="shared" si="88"/>
        <v>-143156418.09709081</v>
      </c>
      <c r="D270" s="29">
        <f t="shared" si="89"/>
        <v>124140.24704975921</v>
      </c>
      <c r="E270" s="29">
        <f t="shared" si="90"/>
        <v>-1116196.4387486344</v>
      </c>
      <c r="F270" s="29">
        <f t="shared" si="91"/>
        <v>68138879.002636164</v>
      </c>
      <c r="G270" s="29">
        <f t="shared" si="92"/>
        <v>249806.7658120041</v>
      </c>
      <c r="H270" s="29">
        <f t="shared" si="93"/>
        <v>-1087318.4011269468</v>
      </c>
      <c r="I270" s="29">
        <f t="shared" si="94"/>
        <v>183928.87305344641</v>
      </c>
      <c r="J270" s="29">
        <f t="shared" si="95"/>
        <v>-798119.01999481709</v>
      </c>
      <c r="K270" s="29">
        <f t="shared" si="96"/>
        <v>5689843.633440678</v>
      </c>
      <c r="L270" s="29">
        <f t="shared" si="97"/>
        <v>1986639.997861451</v>
      </c>
      <c r="M270" s="29">
        <f t="shared" si="98"/>
        <v>-1149367.6828880999</v>
      </c>
      <c r="N270" s="29">
        <f t="shared" si="99"/>
        <v>2223056.6483679945</v>
      </c>
      <c r="O270" s="29">
        <f t="shared" si="100"/>
        <v>-13161.484645298495</v>
      </c>
      <c r="P270" s="29">
        <f t="shared" si="101"/>
        <v>-77248.271031482334</v>
      </c>
      <c r="Q270" s="29">
        <f t="shared" si="102"/>
        <v>204856.66333461701</v>
      </c>
      <c r="R270" s="29">
        <f t="shared" si="103"/>
        <v>-163018.08720541961</v>
      </c>
      <c r="S270" s="29">
        <f t="shared" si="104"/>
        <v>59687764.039723717</v>
      </c>
      <c r="T270" s="29">
        <f t="shared" si="105"/>
        <v>3474624.021228299</v>
      </c>
      <c r="U270" s="3"/>
    </row>
    <row r="271" spans="1:21">
      <c r="A271" s="25"/>
      <c r="B271" s="25">
        <v>2001</v>
      </c>
      <c r="C271" s="29">
        <f t="shared" si="88"/>
        <v>26644356.94851134</v>
      </c>
      <c r="D271" s="29">
        <f t="shared" si="89"/>
        <v>152592.49178625754</v>
      </c>
      <c r="E271" s="29">
        <f t="shared" si="90"/>
        <v>-1332026.07716769</v>
      </c>
      <c r="F271" s="29">
        <f t="shared" si="91"/>
        <v>151164456.9754737</v>
      </c>
      <c r="G271" s="29">
        <f t="shared" si="92"/>
        <v>307490.90848665847</v>
      </c>
      <c r="H271" s="29">
        <f t="shared" si="93"/>
        <v>-1295524.9109641889</v>
      </c>
      <c r="I271" s="29">
        <f t="shared" si="94"/>
        <v>241300.12373175405</v>
      </c>
      <c r="J271" s="29">
        <f t="shared" si="95"/>
        <v>-902365.51593962149</v>
      </c>
      <c r="K271" s="29">
        <f t="shared" si="96"/>
        <v>7074362.4849208109</v>
      </c>
      <c r="L271" s="29">
        <f t="shared" si="97"/>
        <v>2121629.1337609235</v>
      </c>
      <c r="M271" s="29">
        <f t="shared" si="98"/>
        <v>-1471752.3907163644</v>
      </c>
      <c r="N271" s="29">
        <f t="shared" si="99"/>
        <v>2715944.8154558977</v>
      </c>
      <c r="O271" s="29">
        <f t="shared" si="100"/>
        <v>-15580.971898035139</v>
      </c>
      <c r="P271" s="29">
        <f t="shared" si="101"/>
        <v>-93098.203469011918</v>
      </c>
      <c r="Q271" s="29">
        <f t="shared" si="102"/>
        <v>256975.47118217664</v>
      </c>
      <c r="R271" s="29">
        <f t="shared" si="103"/>
        <v>-166042.59058670612</v>
      </c>
      <c r="S271" s="29">
        <f t="shared" si="104"/>
        <v>-308917.40892363637</v>
      </c>
      <c r="T271" s="29">
        <f t="shared" si="105"/>
        <v>4172662.2196428762</v>
      </c>
      <c r="U271" s="3"/>
    </row>
    <row r="272" spans="1:21">
      <c r="A272" s="25"/>
      <c r="B272" s="25">
        <v>2002</v>
      </c>
      <c r="C272" s="29">
        <f t="shared" si="88"/>
        <v>-21263619.931497667</v>
      </c>
      <c r="D272" s="29">
        <f t="shared" si="89"/>
        <v>171556.21919752742</v>
      </c>
      <c r="E272" s="29">
        <f t="shared" si="90"/>
        <v>-1458587.9935044926</v>
      </c>
      <c r="F272" s="29">
        <f t="shared" si="91"/>
        <v>-85138591.929568216</v>
      </c>
      <c r="G272" s="29">
        <f t="shared" si="92"/>
        <v>346050.5532689477</v>
      </c>
      <c r="H272" s="29">
        <f t="shared" si="93"/>
        <v>-1416314.0571322697</v>
      </c>
      <c r="I272" s="29">
        <f t="shared" si="94"/>
        <v>287939.68590993644</v>
      </c>
      <c r="J272" s="29">
        <f t="shared" si="95"/>
        <v>-931926.23927359493</v>
      </c>
      <c r="K272" s="29">
        <f t="shared" si="96"/>
        <v>8046565.6040090835</v>
      </c>
      <c r="L272" s="29">
        <f t="shared" si="97"/>
        <v>2044016.4188353126</v>
      </c>
      <c r="M272" s="29">
        <f t="shared" si="98"/>
        <v>-1726390.4180703587</v>
      </c>
      <c r="N272" s="29">
        <f t="shared" si="99"/>
        <v>3042634.1688180533</v>
      </c>
      <c r="O272" s="29">
        <f t="shared" si="100"/>
        <v>-16917.274534310051</v>
      </c>
      <c r="P272" s="29">
        <f t="shared" si="101"/>
        <v>-102953.13666250907</v>
      </c>
      <c r="Q272" s="29">
        <f t="shared" si="102"/>
        <v>295093.04511078185</v>
      </c>
      <c r="R272" s="29">
        <f t="shared" si="103"/>
        <v>-149937.34978470858</v>
      </c>
      <c r="S272" s="29">
        <f t="shared" si="104"/>
        <v>94465987.929307714</v>
      </c>
      <c r="T272" s="29">
        <f t="shared" si="105"/>
        <v>4596001.1327648116</v>
      </c>
      <c r="U272" s="3"/>
    </row>
    <row r="273" spans="1:21">
      <c r="A273" s="25"/>
      <c r="B273" s="25">
        <v>2003</v>
      </c>
      <c r="C273" s="29">
        <f t="shared" si="88"/>
        <v>-34510344.65577805</v>
      </c>
      <c r="D273" s="29">
        <f t="shared" si="89"/>
        <v>180055.60326563008</v>
      </c>
      <c r="E273" s="29">
        <f t="shared" si="90"/>
        <v>-1495472.4134903555</v>
      </c>
      <c r="F273" s="29">
        <f t="shared" si="91"/>
        <v>38746121.317618996</v>
      </c>
      <c r="G273" s="29">
        <f t="shared" si="92"/>
        <v>363449.77224112483</v>
      </c>
      <c r="H273" s="29">
        <f t="shared" si="93"/>
        <v>-1449751.5969477836</v>
      </c>
      <c r="I273" s="29">
        <f t="shared" si="94"/>
        <v>319565.69251430238</v>
      </c>
      <c r="J273" s="29">
        <f t="shared" si="95"/>
        <v>-897037.22514898074</v>
      </c>
      <c r="K273" s="29">
        <f t="shared" si="96"/>
        <v>8553721.5345854908</v>
      </c>
      <c r="L273" s="29">
        <f t="shared" si="97"/>
        <v>1804956.5668062738</v>
      </c>
      <c r="M273" s="29">
        <f t="shared" si="98"/>
        <v>-1895662.4465227439</v>
      </c>
      <c r="N273" s="29">
        <f t="shared" si="99"/>
        <v>3193579.1046560793</v>
      </c>
      <c r="O273" s="29">
        <f t="shared" si="100"/>
        <v>-17194.172148809379</v>
      </c>
      <c r="P273" s="29">
        <f t="shared" si="101"/>
        <v>-106625.63570628456</v>
      </c>
      <c r="Q273" s="29">
        <f t="shared" si="102"/>
        <v>316866.90798086516</v>
      </c>
      <c r="R273" s="29">
        <f t="shared" si="103"/>
        <v>-120452.67694927554</v>
      </c>
      <c r="S273" s="29">
        <f t="shared" si="104"/>
        <v>2711595.5673783114</v>
      </c>
      <c r="T273" s="29">
        <f t="shared" si="105"/>
        <v>4742258.7384938421</v>
      </c>
      <c r="U273" s="3"/>
    </row>
    <row r="274" spans="1:21">
      <c r="A274" s="25"/>
      <c r="B274" s="25">
        <v>2004</v>
      </c>
      <c r="C274" s="29">
        <f t="shared" si="88"/>
        <v>-49961951.389228262</v>
      </c>
      <c r="D274" s="29">
        <f t="shared" si="89"/>
        <v>193589.33980701078</v>
      </c>
      <c r="E274" s="29">
        <f t="shared" si="90"/>
        <v>-1575131.3448111806</v>
      </c>
      <c r="F274" s="29">
        <f t="shared" si="91"/>
        <v>74066017.697171047</v>
      </c>
      <c r="G274" s="29">
        <f t="shared" si="92"/>
        <v>390937.87838159618</v>
      </c>
      <c r="H274" s="29">
        <f t="shared" si="93"/>
        <v>-1524418.4233964111</v>
      </c>
      <c r="I274" s="29">
        <f t="shared" si="94"/>
        <v>362219.15944533661</v>
      </c>
      <c r="J274" s="29">
        <f t="shared" si="95"/>
        <v>-881976.42326554179</v>
      </c>
      <c r="K274" s="29">
        <f t="shared" si="96"/>
        <v>9319594.2047536913</v>
      </c>
      <c r="L274" s="29">
        <f t="shared" si="97"/>
        <v>1588511.7981707393</v>
      </c>
      <c r="M274" s="29">
        <f t="shared" si="98"/>
        <v>-2136453.0375108044</v>
      </c>
      <c r="N274" s="29">
        <f t="shared" si="99"/>
        <v>3443132.5246890499</v>
      </c>
      <c r="O274" s="29">
        <f t="shared" si="100"/>
        <v>-17945.194503497376</v>
      </c>
      <c r="P274" s="29">
        <f t="shared" si="101"/>
        <v>-113453.60025254589</v>
      </c>
      <c r="Q274" s="29">
        <f t="shared" si="102"/>
        <v>349005.57406838378</v>
      </c>
      <c r="R274" s="29">
        <f t="shared" si="103"/>
        <v>-91097.554385324314</v>
      </c>
      <c r="S274" s="29">
        <f t="shared" si="104"/>
        <v>-5249159.8650607914</v>
      </c>
      <c r="T274" s="29">
        <f t="shared" si="105"/>
        <v>5026531.9904621197</v>
      </c>
      <c r="U274" s="3"/>
    </row>
    <row r="275" spans="1:21">
      <c r="A275" s="25"/>
      <c r="B275" s="25">
        <v>2005</v>
      </c>
      <c r="C275" s="29">
        <f t="shared" si="88"/>
        <v>-67406578.714435622</v>
      </c>
      <c r="D275" s="29">
        <f t="shared" si="89"/>
        <v>186881.79683227948</v>
      </c>
      <c r="E275" s="29">
        <f t="shared" si="90"/>
        <v>-1493535.4444568679</v>
      </c>
      <c r="F275" s="29">
        <f t="shared" si="91"/>
        <v>-228364625.03940859</v>
      </c>
      <c r="G275" s="29">
        <f t="shared" si="92"/>
        <v>377459.06081213919</v>
      </c>
      <c r="H275" s="29">
        <f t="shared" si="93"/>
        <v>-1442919.6248341962</v>
      </c>
      <c r="I275" s="29">
        <f t="shared" si="94"/>
        <v>367615.50590994838</v>
      </c>
      <c r="J275" s="29">
        <f t="shared" si="95"/>
        <v>-775080.57819761639</v>
      </c>
      <c r="K275" s="29">
        <f t="shared" si="96"/>
        <v>9114938.7032090686</v>
      </c>
      <c r="L275" s="29">
        <f t="shared" si="97"/>
        <v>1202791.2698470508</v>
      </c>
      <c r="M275" s="29">
        <f t="shared" si="98"/>
        <v>-2163895.5443939571</v>
      </c>
      <c r="N275" s="29">
        <f t="shared" si="99"/>
        <v>3338401.821479517</v>
      </c>
      <c r="O275" s="29">
        <f t="shared" si="100"/>
        <v>-16850.652934654405</v>
      </c>
      <c r="P275" s="29">
        <f t="shared" si="101"/>
        <v>-108669.00429465891</v>
      </c>
      <c r="Q275" s="29">
        <f t="shared" si="102"/>
        <v>345388.03082787566</v>
      </c>
      <c r="R275" s="29">
        <f t="shared" si="103"/>
        <v>-51722.603156731988</v>
      </c>
      <c r="S275" s="29">
        <f t="shared" si="104"/>
        <v>58542097.539261132</v>
      </c>
      <c r="T275" s="29">
        <f t="shared" si="105"/>
        <v>4792980.7061301712</v>
      </c>
      <c r="U275" s="3"/>
    </row>
    <row r="276" spans="1:21">
      <c r="A276" s="25"/>
      <c r="B276" s="25">
        <v>2006</v>
      </c>
      <c r="C276" s="29">
        <f t="shared" si="88"/>
        <v>5323463.8960760031</v>
      </c>
      <c r="D276" s="29">
        <f t="shared" si="89"/>
        <v>178660.49703582659</v>
      </c>
      <c r="E276" s="29">
        <f t="shared" si="90"/>
        <v>-1405990.4105231713</v>
      </c>
      <c r="F276" s="29">
        <f t="shared" si="91"/>
        <v>34427474.096083954</v>
      </c>
      <c r="G276" s="29">
        <f t="shared" si="92"/>
        <v>360879.1806789136</v>
      </c>
      <c r="H276" s="29">
        <f t="shared" si="93"/>
        <v>-1356006.3360658169</v>
      </c>
      <c r="I276" s="29">
        <f t="shared" si="94"/>
        <v>369201.03378476523</v>
      </c>
      <c r="J276" s="29">
        <f t="shared" si="95"/>
        <v>-671489.34735322814</v>
      </c>
      <c r="K276" s="29">
        <f t="shared" si="96"/>
        <v>8844477.9092724714</v>
      </c>
      <c r="L276" s="29">
        <f t="shared" si="97"/>
        <v>842198.27930703538</v>
      </c>
      <c r="M276" s="29">
        <f t="shared" si="98"/>
        <v>-2178316.9691302166</v>
      </c>
      <c r="N276" s="29">
        <f t="shared" si="99"/>
        <v>3219048.1701706424</v>
      </c>
      <c r="O276" s="29">
        <f t="shared" si="100"/>
        <v>-15707.025026236364</v>
      </c>
      <c r="P276" s="29">
        <f t="shared" si="101"/>
        <v>-103381.32843577894</v>
      </c>
      <c r="Q276" s="29">
        <f t="shared" si="102"/>
        <v>339375.64815845381</v>
      </c>
      <c r="R276" s="29">
        <f t="shared" si="103"/>
        <v>-15444.206871822595</v>
      </c>
      <c r="S276" s="29">
        <f t="shared" si="104"/>
        <v>23177272.084579017</v>
      </c>
      <c r="T276" s="29">
        <f t="shared" si="105"/>
        <v>4543095.074753481</v>
      </c>
      <c r="U276" s="3"/>
    </row>
    <row r="277" spans="1:21">
      <c r="A277" s="25"/>
      <c r="B277" s="25">
        <v>2007</v>
      </c>
      <c r="C277" s="29">
        <f t="shared" si="88"/>
        <v>1683405.4217734332</v>
      </c>
      <c r="D277" s="29">
        <f t="shared" si="89"/>
        <v>168836.47642073964</v>
      </c>
      <c r="E277" s="29">
        <f t="shared" si="90"/>
        <v>-1311502.9970041481</v>
      </c>
      <c r="F277" s="29">
        <f t="shared" si="91"/>
        <v>-186019132.45179936</v>
      </c>
      <c r="G277" s="29">
        <f t="shared" si="92"/>
        <v>340985.95743084588</v>
      </c>
      <c r="H277" s="29">
        <f t="shared" si="93"/>
        <v>-1262552.7598193027</v>
      </c>
      <c r="I277" s="29">
        <f t="shared" si="94"/>
        <v>365742.68511685129</v>
      </c>
      <c r="J277" s="29">
        <f t="shared" si="95"/>
        <v>-570348.64917044411</v>
      </c>
      <c r="K277" s="29">
        <f t="shared" si="96"/>
        <v>8475925.4212264102</v>
      </c>
      <c r="L277" s="29">
        <f t="shared" si="97"/>
        <v>508241.44726122037</v>
      </c>
      <c r="M277" s="29">
        <f t="shared" si="98"/>
        <v>-2167564.2694736682</v>
      </c>
      <c r="N277" s="29">
        <f t="shared" si="99"/>
        <v>3069810.5038247439</v>
      </c>
      <c r="O277" s="29">
        <f t="shared" si="100"/>
        <v>-14495.858811003221</v>
      </c>
      <c r="P277" s="29">
        <f t="shared" si="101"/>
        <v>-97432.499042390438</v>
      </c>
      <c r="Q277" s="29">
        <f t="shared" si="102"/>
        <v>329688.78359327838</v>
      </c>
      <c r="R277" s="29">
        <f t="shared" si="103"/>
        <v>17274.400076931001</v>
      </c>
      <c r="S277" s="29">
        <f t="shared" si="104"/>
        <v>10631268.491662854</v>
      </c>
      <c r="T277" s="29">
        <f t="shared" si="105"/>
        <v>4261292.4823105922</v>
      </c>
      <c r="U277" s="3"/>
    </row>
    <row r="278" spans="1:21">
      <c r="A278" s="25"/>
      <c r="B278" s="25">
        <v>2008</v>
      </c>
      <c r="C278" s="29">
        <f t="shared" si="88"/>
        <v>15352863.131497201</v>
      </c>
      <c r="D278" s="29">
        <f t="shared" si="89"/>
        <v>140767.63098804455</v>
      </c>
      <c r="E278" s="29">
        <f t="shared" si="90"/>
        <v>-1081829.6888042323</v>
      </c>
      <c r="F278" s="29">
        <f t="shared" si="91"/>
        <v>-50246980.594157323</v>
      </c>
      <c r="G278" s="29">
        <f t="shared" si="92"/>
        <v>284240.64614274545</v>
      </c>
      <c r="H278" s="29">
        <f t="shared" si="93"/>
        <v>-1039538.9807751162</v>
      </c>
      <c r="I278" s="29">
        <f t="shared" si="94"/>
        <v>319595.05297769478</v>
      </c>
      <c r="J278" s="29">
        <f t="shared" si="95"/>
        <v>-423565.73155535723</v>
      </c>
      <c r="K278" s="29">
        <f t="shared" si="96"/>
        <v>7175337.4830155848</v>
      </c>
      <c r="L278" s="29">
        <f t="shared" si="97"/>
        <v>186061.91470828583</v>
      </c>
      <c r="M278" s="29">
        <f t="shared" si="98"/>
        <v>-1908301.9962354996</v>
      </c>
      <c r="N278" s="29">
        <f t="shared" si="99"/>
        <v>2591304.674701001</v>
      </c>
      <c r="O278" s="29">
        <f t="shared" si="100"/>
        <v>-11826.524963986943</v>
      </c>
      <c r="P278" s="29">
        <f t="shared" si="101"/>
        <v>-81225.858540741669</v>
      </c>
      <c r="Q278" s="29">
        <f t="shared" si="102"/>
        <v>283196.13553164742</v>
      </c>
      <c r="R278" s="29">
        <f t="shared" si="103"/>
        <v>40930.051562894645</v>
      </c>
      <c r="S278" s="29">
        <f t="shared" si="104"/>
        <v>-85525380.691091999</v>
      </c>
      <c r="T278" s="29">
        <f t="shared" si="105"/>
        <v>3537102.1569876675</v>
      </c>
      <c r="U278" s="3"/>
    </row>
    <row r="279" spans="1:21">
      <c r="A279" s="25"/>
      <c r="B279" s="25">
        <v>2009</v>
      </c>
      <c r="C279" s="29">
        <f t="shared" si="88"/>
        <v>-41378684.907063983</v>
      </c>
      <c r="D279" s="29">
        <f t="shared" si="89"/>
        <v>117083.27793886354</v>
      </c>
      <c r="E279" s="29">
        <f t="shared" si="90"/>
        <v>-892226.7638278798</v>
      </c>
      <c r="F279" s="29">
        <f t="shared" si="91"/>
        <v>-19509314.512376666</v>
      </c>
      <c r="G279" s="29">
        <f t="shared" si="92"/>
        <v>236353.92803999333</v>
      </c>
      <c r="H279" s="29">
        <f t="shared" si="93"/>
        <v>-855732.58486908081</v>
      </c>
      <c r="I279" s="29">
        <f t="shared" si="94"/>
        <v>278474.43020943255</v>
      </c>
      <c r="J279" s="29">
        <f t="shared" si="95"/>
        <v>-309800.03659535025</v>
      </c>
      <c r="K279" s="29">
        <f t="shared" si="96"/>
        <v>6062431.8429589439</v>
      </c>
      <c r="L279" s="29">
        <f t="shared" si="97"/>
        <v>-43002.631984202591</v>
      </c>
      <c r="M279" s="29">
        <f t="shared" si="98"/>
        <v>-1678889.616220624</v>
      </c>
      <c r="N279" s="29">
        <f t="shared" si="99"/>
        <v>2186732.2870806931</v>
      </c>
      <c r="O279" s="29">
        <f t="shared" si="100"/>
        <v>-9641.8358553416128</v>
      </c>
      <c r="P279" s="29">
        <f t="shared" si="101"/>
        <v>-67710.14940092912</v>
      </c>
      <c r="Q279" s="29">
        <f t="shared" si="102"/>
        <v>243036.49454830875</v>
      </c>
      <c r="R279" s="29">
        <f t="shared" si="103"/>
        <v>56231.229854610268</v>
      </c>
      <c r="S279" s="29">
        <f t="shared" si="104"/>
        <v>-99019067.875181004</v>
      </c>
      <c r="T279" s="29">
        <f t="shared" si="105"/>
        <v>2935297.2958827992</v>
      </c>
      <c r="U279" s="3"/>
    </row>
    <row r="280" spans="1:21">
      <c r="A280" s="25"/>
      <c r="B280" s="25">
        <v>2010</v>
      </c>
      <c r="C280" s="29">
        <f t="shared" si="88"/>
        <v>75547945.215248555</v>
      </c>
      <c r="D280" s="29">
        <f t="shared" si="89"/>
        <v>95974.626066958081</v>
      </c>
      <c r="E280" s="29">
        <f t="shared" si="90"/>
        <v>-726785.34910390293</v>
      </c>
      <c r="F280" s="29">
        <f t="shared" si="91"/>
        <v>-95390542.073617339</v>
      </c>
      <c r="G280" s="29">
        <f t="shared" si="92"/>
        <v>193685.75012641452</v>
      </c>
      <c r="H280" s="29">
        <f t="shared" si="93"/>
        <v>-695713.08217736147</v>
      </c>
      <c r="I280" s="29">
        <f t="shared" si="94"/>
        <v>239108.73981569454</v>
      </c>
      <c r="J280" s="29">
        <f t="shared" si="95"/>
        <v>-219456.05502853304</v>
      </c>
      <c r="K280" s="29">
        <f t="shared" si="96"/>
        <v>5050689.8474362129</v>
      </c>
      <c r="L280" s="29">
        <f t="shared" si="97"/>
        <v>-198524.07647742194</v>
      </c>
      <c r="M280" s="29">
        <f t="shared" si="98"/>
        <v>-1458311.6532566063</v>
      </c>
      <c r="N280" s="29">
        <f t="shared" si="99"/>
        <v>1822509.5582445881</v>
      </c>
      <c r="O280" s="29">
        <f t="shared" si="100"/>
        <v>-7759.4655621806578</v>
      </c>
      <c r="P280" s="29">
        <f t="shared" si="101"/>
        <v>-55754.193821064269</v>
      </c>
      <c r="Q280" s="29">
        <f t="shared" si="102"/>
        <v>205881.6954226543</v>
      </c>
      <c r="R280" s="29">
        <f t="shared" si="103"/>
        <v>64507.293231368516</v>
      </c>
      <c r="S280" s="29">
        <f t="shared" si="104"/>
        <v>-8675546.6608537398</v>
      </c>
      <c r="T280" s="29">
        <f t="shared" si="105"/>
        <v>2405856.500489193</v>
      </c>
      <c r="U280" s="3"/>
    </row>
    <row r="281" spans="1:21">
      <c r="A281" s="25"/>
      <c r="B281" s="25">
        <v>2011</v>
      </c>
      <c r="C281" s="29">
        <f t="shared" si="88"/>
        <v>-99013201.103827283</v>
      </c>
      <c r="D281" s="29">
        <f t="shared" si="89"/>
        <v>79378.040678895079</v>
      </c>
      <c r="E281" s="29">
        <f t="shared" si="90"/>
        <v>-598610.74244730698</v>
      </c>
      <c r="F281" s="29">
        <f t="shared" si="91"/>
        <v>-64614795.673384733</v>
      </c>
      <c r="G281" s="29">
        <f t="shared" si="92"/>
        <v>160149.17914449339</v>
      </c>
      <c r="H281" s="29">
        <f t="shared" si="93"/>
        <v>-571892.79560223746</v>
      </c>
      <c r="I281" s="29">
        <f t="shared" si="94"/>
        <v>207212.7739351232</v>
      </c>
      <c r="J281" s="29">
        <f t="shared" si="95"/>
        <v>-153083.58034591997</v>
      </c>
      <c r="K281" s="29">
        <f t="shared" si="96"/>
        <v>4248585.3105976898</v>
      </c>
      <c r="L281" s="29">
        <f t="shared" si="97"/>
        <v>-301168.07511522964</v>
      </c>
      <c r="M281" s="29">
        <f t="shared" si="98"/>
        <v>-1280691.451579669</v>
      </c>
      <c r="N281" s="29">
        <f t="shared" si="99"/>
        <v>1536133.8166257036</v>
      </c>
      <c r="O281" s="29">
        <f t="shared" si="100"/>
        <v>-6310.5510257725773</v>
      </c>
      <c r="P281" s="29">
        <f t="shared" si="101"/>
        <v>-46427.571378756751</v>
      </c>
      <c r="Q281" s="29">
        <f t="shared" si="102"/>
        <v>176293.15145425953</v>
      </c>
      <c r="R281" s="29">
        <f t="shared" si="103"/>
        <v>68883.293893627313</v>
      </c>
      <c r="S281" s="29">
        <f t="shared" si="104"/>
        <v>-4922023.1742035095</v>
      </c>
      <c r="T281" s="29">
        <f t="shared" si="105"/>
        <v>1994166.9753288464</v>
      </c>
      <c r="U281" s="3"/>
    </row>
    <row r="282" spans="1:21">
      <c r="A282" s="25"/>
      <c r="B282" s="25">
        <v>2012</v>
      </c>
      <c r="C282" s="29">
        <f t="shared" si="88"/>
        <v>68530243.691189617</v>
      </c>
      <c r="D282" s="29">
        <f t="shared" si="89"/>
        <v>70854.874929198413</v>
      </c>
      <c r="E282" s="29">
        <f t="shared" si="90"/>
        <v>-533235.3468982405</v>
      </c>
      <c r="F282" s="29">
        <f t="shared" si="91"/>
        <v>-5660068.0824511489</v>
      </c>
      <c r="G282" s="29">
        <f t="shared" si="92"/>
        <v>142925.02752755079</v>
      </c>
      <c r="H282" s="29">
        <f t="shared" si="93"/>
        <v>-508422.42181576375</v>
      </c>
      <c r="I282" s="29">
        <f t="shared" si="94"/>
        <v>193929.72551761457</v>
      </c>
      <c r="J282" s="29">
        <f t="shared" si="95"/>
        <v>-111193.26999712171</v>
      </c>
      <c r="K282" s="29">
        <f t="shared" si="96"/>
        <v>3860404.2680880814</v>
      </c>
      <c r="L282" s="29">
        <f t="shared" si="97"/>
        <v>-393750.19642729033</v>
      </c>
      <c r="M282" s="29">
        <f t="shared" si="98"/>
        <v>-1216545.1120757358</v>
      </c>
      <c r="N282" s="29">
        <f t="shared" si="99"/>
        <v>1400791.3220311028</v>
      </c>
      <c r="O282" s="29">
        <f t="shared" si="100"/>
        <v>-5547.4113120508937</v>
      </c>
      <c r="P282" s="29">
        <f t="shared" si="101"/>
        <v>-41820.681881463584</v>
      </c>
      <c r="Q282" s="29">
        <f t="shared" si="102"/>
        <v>163249.91711815289</v>
      </c>
      <c r="R282" s="29">
        <f t="shared" si="103"/>
        <v>75730.586010866449</v>
      </c>
      <c r="S282" s="29">
        <f t="shared" si="104"/>
        <v>-10649576.206285404</v>
      </c>
      <c r="T282" s="29">
        <f t="shared" si="105"/>
        <v>1788166.7873078063</v>
      </c>
      <c r="U282" s="3"/>
    </row>
    <row r="283" spans="1:21">
      <c r="A283" s="25"/>
      <c r="B283" s="25">
        <v>2013</v>
      </c>
      <c r="C283" s="29">
        <f t="shared" si="88"/>
        <v>53533894.153763488</v>
      </c>
      <c r="D283" s="29">
        <f t="shared" si="89"/>
        <v>67646.645862266421</v>
      </c>
      <c r="E283" s="29">
        <f t="shared" si="90"/>
        <v>-509098.99911076116</v>
      </c>
      <c r="F283" s="29">
        <f t="shared" si="91"/>
        <v>-9919791.063067887</v>
      </c>
      <c r="G283" s="29">
        <f t="shared" si="92"/>
        <v>136434.79025300467</v>
      </c>
      <c r="H283" s="29">
        <f t="shared" si="93"/>
        <v>-484407.61226183636</v>
      </c>
      <c r="I283" s="29">
        <f t="shared" si="94"/>
        <v>194186.43969560374</v>
      </c>
      <c r="J283" s="29">
        <f t="shared" si="95"/>
        <v>-81547.53943889623</v>
      </c>
      <c r="K283" s="29">
        <f t="shared" si="96"/>
        <v>3752929.5443644305</v>
      </c>
      <c r="L283" s="29">
        <f t="shared" si="97"/>
        <v>-498343.25081405899</v>
      </c>
      <c r="M283" s="29">
        <f t="shared" si="98"/>
        <v>-1237793.6466794934</v>
      </c>
      <c r="N283" s="29">
        <f t="shared" si="99"/>
        <v>1368445.3220078871</v>
      </c>
      <c r="O283" s="29">
        <f t="shared" si="100"/>
        <v>-5222.6793679253578</v>
      </c>
      <c r="P283" s="29">
        <f t="shared" si="101"/>
        <v>-40377.057826303571</v>
      </c>
      <c r="Q283" s="29">
        <f t="shared" si="102"/>
        <v>161914.37006247728</v>
      </c>
      <c r="R283" s="29">
        <f t="shared" si="103"/>
        <v>86310.804576659517</v>
      </c>
      <c r="S283" s="29">
        <f t="shared" si="104"/>
        <v>-743412.28316266229</v>
      </c>
      <c r="T283" s="29">
        <f t="shared" si="105"/>
        <v>1718016.3494418275</v>
      </c>
      <c r="U283" s="3"/>
    </row>
    <row r="284" spans="1:21">
      <c r="A284" s="25"/>
      <c r="B284" s="25">
        <v>2014</v>
      </c>
      <c r="C284" s="29">
        <f t="shared" ref="C284" si="106">C141*L214</f>
        <v>36259356.390142418</v>
      </c>
      <c r="D284" s="29">
        <f t="shared" ref="D284" si="107">O214*D141</f>
        <v>66404.180318500847</v>
      </c>
      <c r="E284" s="29">
        <f t="shared" ref="E284" si="108">O214*E141</f>
        <v>-500790.6614560617</v>
      </c>
      <c r="F284" s="29">
        <f t="shared" ref="F284" si="109">F141*L214</f>
        <v>-3543316.615408143</v>
      </c>
      <c r="G284" s="29">
        <f t="shared" ref="G284" si="110">P214*G141</f>
        <v>133928.6556521575</v>
      </c>
      <c r="H284" s="29">
        <f t="shared" ref="H284" si="111">P214*H141</f>
        <v>-475499.42639726494</v>
      </c>
      <c r="I284" s="29">
        <f t="shared" ref="I284" si="112">Q214*I141</f>
        <v>200104.24586570979</v>
      </c>
      <c r="J284" s="29">
        <f t="shared" ref="J284" si="113">Q214*J141</f>
        <v>-55458.724840590083</v>
      </c>
      <c r="K284" s="29">
        <f t="shared" ref="K284" si="114">R214*K141</f>
        <v>3754229.0480569568</v>
      </c>
      <c r="L284" s="29">
        <f t="shared" ref="L284" si="115">R214*L141</f>
        <v>-613434.79808014573</v>
      </c>
      <c r="M284" s="29">
        <f t="shared" ref="M284" si="116">S214*M141</f>
        <v>-1297605.5985344143</v>
      </c>
      <c r="N284" s="29">
        <f t="shared" ref="N284" si="117">S214*N141</f>
        <v>1377551.3446619657</v>
      </c>
      <c r="O284" s="29">
        <f t="shared" ref="O284" si="118">T214*O141</f>
        <v>-5062.4753560184854</v>
      </c>
      <c r="P284" s="29">
        <f t="shared" ref="P284" si="119">T214*P141</f>
        <v>-40171.166142596965</v>
      </c>
      <c r="Q284" s="29">
        <f t="shared" ref="Q284" si="120">U214*Q141</f>
        <v>165436.4213380421</v>
      </c>
      <c r="R284" s="29">
        <f t="shared" ref="R284" si="121">U214*R141</f>
        <v>99008.48541689846</v>
      </c>
      <c r="S284" s="29">
        <f t="shared" ref="S284" si="122">S141*L214</f>
        <v>9383693.8745333683</v>
      </c>
      <c r="T284" s="29">
        <f t="shared" ref="T284" si="123">T141*L214</f>
        <v>1700851.0700782621</v>
      </c>
      <c r="U284" s="3"/>
    </row>
    <row r="289" spans="1:8">
      <c r="A289" s="26" t="s">
        <v>186</v>
      </c>
      <c r="B289" s="25" t="s">
        <v>0</v>
      </c>
      <c r="C289" s="8" t="s">
        <v>44</v>
      </c>
      <c r="D289" s="8" t="s">
        <v>40</v>
      </c>
      <c r="E289" s="8" t="s">
        <v>41</v>
      </c>
      <c r="F289" s="8" t="s">
        <v>47</v>
      </c>
      <c r="G289" s="8" t="s">
        <v>42</v>
      </c>
      <c r="H289" s="8" t="s">
        <v>43</v>
      </c>
    </row>
    <row r="290" spans="1:8">
      <c r="B290" s="25">
        <v>1950</v>
      </c>
      <c r="C290"/>
      <c r="D290"/>
      <c r="E290"/>
      <c r="F290"/>
      <c r="G290"/>
      <c r="H290"/>
    </row>
    <row r="291" spans="1:8">
      <c r="B291" s="25">
        <v>1951</v>
      </c>
      <c r="C291" s="26">
        <v>386851176.80142772</v>
      </c>
      <c r="D291" s="26">
        <v>-3756019.7266318221</v>
      </c>
      <c r="E291" s="26">
        <v>7739733.6657229578</v>
      </c>
      <c r="F291" s="26">
        <v>-29630614.103633795</v>
      </c>
      <c r="G291" s="26">
        <v>7314361.3955407757</v>
      </c>
      <c r="H291" s="26">
        <v>3680690.8064211458</v>
      </c>
    </row>
    <row r="292" spans="1:8">
      <c r="B292" s="25">
        <v>1952</v>
      </c>
      <c r="C292" s="26">
        <v>-698210674.61848927</v>
      </c>
      <c r="D292" s="26">
        <v>-3993824.1008891063</v>
      </c>
      <c r="E292" s="26">
        <v>7575892.1424772367</v>
      </c>
      <c r="F292" s="26">
        <v>111468951.11876313</v>
      </c>
      <c r="G292" s="26">
        <v>-7561705.417668811</v>
      </c>
      <c r="H292" s="26">
        <v>3823007.5305305868</v>
      </c>
    </row>
    <row r="293" spans="1:8">
      <c r="B293" s="25">
        <v>1953</v>
      </c>
      <c r="C293" s="26">
        <v>-787489255.27531791</v>
      </c>
      <c r="D293" s="26">
        <v>-3587852.4597724653</v>
      </c>
      <c r="E293" s="26">
        <v>6359394.5266966354</v>
      </c>
      <c r="F293" s="26">
        <v>-43624881.103955336</v>
      </c>
      <c r="G293" s="26">
        <v>15851984.636834791</v>
      </c>
      <c r="H293" s="26">
        <v>3397407.5048807706</v>
      </c>
    </row>
    <row r="294" spans="1:8">
      <c r="B294" s="25">
        <v>1954</v>
      </c>
      <c r="C294" s="26">
        <v>-96119916.955774754</v>
      </c>
      <c r="D294" s="26">
        <v>-2774921.7939959406</v>
      </c>
      <c r="E294" s="26">
        <v>4721992.9806755232</v>
      </c>
      <c r="F294" s="26">
        <v>-113294088.67990749</v>
      </c>
      <c r="G294" s="26">
        <v>10485639.020106034</v>
      </c>
      <c r="H294" s="26">
        <v>2610711.8729740921</v>
      </c>
    </row>
    <row r="295" spans="1:8">
      <c r="B295" s="25">
        <v>1955</v>
      </c>
      <c r="C295" s="26">
        <v>370988814.84211177</v>
      </c>
      <c r="D295" s="26">
        <v>-2725797.7736582705</v>
      </c>
      <c r="E295" s="26">
        <v>4551757.4203904159</v>
      </c>
      <c r="F295" s="26">
        <v>30608291.49536204</v>
      </c>
      <c r="G295" s="26">
        <v>10734741.186549908</v>
      </c>
      <c r="H295" s="26">
        <v>2556746.1293998514</v>
      </c>
    </row>
    <row r="296" spans="1:8">
      <c r="B296" s="25">
        <v>1956</v>
      </c>
      <c r="C296" s="26">
        <v>317055482.96506882</v>
      </c>
      <c r="D296" s="26">
        <v>-3197062.6352348183</v>
      </c>
      <c r="E296" s="26">
        <v>5126071.0749129588</v>
      </c>
      <c r="F296" s="26">
        <v>-12830793.355021542</v>
      </c>
      <c r="G296" s="26">
        <v>11211406.32068898</v>
      </c>
      <c r="H296" s="26">
        <v>3004422.8059132849</v>
      </c>
    </row>
    <row r="297" spans="1:8">
      <c r="B297" s="25">
        <v>1957</v>
      </c>
      <c r="C297" s="26">
        <v>-185300418.37802532</v>
      </c>
      <c r="D297" s="26">
        <v>-3108064.5983920861</v>
      </c>
      <c r="E297" s="26">
        <v>4804226.8441184787</v>
      </c>
      <c r="F297" s="26">
        <v>-49664802.232585721</v>
      </c>
      <c r="G297" s="26">
        <v>7765767.6646894962</v>
      </c>
      <c r="H297" s="26">
        <v>2937850.0686618281</v>
      </c>
    </row>
    <row r="298" spans="1:8">
      <c r="B298" s="25">
        <v>1958</v>
      </c>
      <c r="C298" s="26">
        <v>248120714.38560653</v>
      </c>
      <c r="D298" s="26">
        <v>-2612656.5165681592</v>
      </c>
      <c r="E298" s="26">
        <v>3933048.8978495705</v>
      </c>
      <c r="F298" s="26">
        <v>-117603678.11114444</v>
      </c>
      <c r="G298" s="26">
        <v>2716532.5496338825</v>
      </c>
      <c r="H298" s="26">
        <v>2493093.7464395645</v>
      </c>
    </row>
    <row r="299" spans="1:8">
      <c r="B299" s="25">
        <v>1959</v>
      </c>
      <c r="C299" s="26">
        <v>248399566.54707015</v>
      </c>
      <c r="D299" s="26">
        <v>-2434502.8343020338</v>
      </c>
      <c r="E299" s="26">
        <v>3608650.9924276918</v>
      </c>
      <c r="F299" s="26">
        <v>-18063842.77623447</v>
      </c>
      <c r="G299" s="26">
        <v>11752498.679019244</v>
      </c>
      <c r="H299" s="26">
        <v>2353826.928468883</v>
      </c>
    </row>
    <row r="300" spans="1:8">
      <c r="B300" s="25">
        <v>1960</v>
      </c>
      <c r="C300" s="26">
        <v>28688604.481906988</v>
      </c>
      <c r="D300" s="26">
        <v>-2871862.0402814141</v>
      </c>
      <c r="E300" s="26">
        <v>4202433.0233912207</v>
      </c>
      <c r="F300" s="26">
        <v>100692359.07656233</v>
      </c>
      <c r="G300" s="26">
        <v>25823079.124809038</v>
      </c>
      <c r="H300" s="26">
        <v>2825230.0836134353</v>
      </c>
    </row>
    <row r="301" spans="1:8">
      <c r="B301" s="25">
        <v>1961</v>
      </c>
      <c r="C301" s="26">
        <v>453405786.39548677</v>
      </c>
      <c r="D301" s="26">
        <v>-3571388.9053866924</v>
      </c>
      <c r="E301" s="26">
        <v>5159299.0448162435</v>
      </c>
      <c r="F301" s="26">
        <v>43706305.031549975</v>
      </c>
      <c r="G301" s="26">
        <v>11306454.822341887</v>
      </c>
      <c r="H301" s="26">
        <v>3590898.1645128173</v>
      </c>
    </row>
    <row r="302" spans="1:8">
      <c r="B302" s="25">
        <v>1962</v>
      </c>
      <c r="C302" s="26">
        <v>-154696857.60999092</v>
      </c>
      <c r="D302" s="26">
        <v>-4064535.7749109054</v>
      </c>
      <c r="E302" s="26">
        <v>5827713.0774457678</v>
      </c>
      <c r="F302" s="26">
        <v>107377893.6854223</v>
      </c>
      <c r="G302" s="26">
        <v>-8160166.1414912567</v>
      </c>
      <c r="H302" s="26">
        <v>4195670.4552887715</v>
      </c>
    </row>
    <row r="303" spans="1:8">
      <c r="B303" s="25">
        <v>1963</v>
      </c>
      <c r="C303" s="26">
        <v>-40155877.635744043</v>
      </c>
      <c r="D303" s="26">
        <v>-4295614.7917034682</v>
      </c>
      <c r="E303" s="26">
        <v>6151498.4543217318</v>
      </c>
      <c r="F303" s="26">
        <v>25740586.595398277</v>
      </c>
      <c r="G303" s="26">
        <v>25987757.365240511</v>
      </c>
      <c r="H303" s="26">
        <v>4574142.0523717422</v>
      </c>
    </row>
    <row r="304" spans="1:8">
      <c r="B304" s="25">
        <v>1964</v>
      </c>
      <c r="C304" s="26">
        <v>-100497803.61024562</v>
      </c>
      <c r="D304" s="26">
        <v>-4387640.9240559144</v>
      </c>
      <c r="E304" s="26">
        <v>6316702.0882145753</v>
      </c>
      <c r="F304" s="26">
        <v>24036366.064298984</v>
      </c>
      <c r="G304" s="26">
        <v>32249686.513165951</v>
      </c>
      <c r="H304" s="26">
        <v>4844528.471666472</v>
      </c>
    </row>
    <row r="305" spans="2:8">
      <c r="B305" s="25">
        <v>1965</v>
      </c>
      <c r="C305" s="26">
        <v>188598444.3148447</v>
      </c>
      <c r="D305" s="26">
        <v>-4247019.3042286523</v>
      </c>
      <c r="E305" s="26">
        <v>6180343.3214306999</v>
      </c>
      <c r="F305" s="26">
        <v>-71327762.554633886</v>
      </c>
      <c r="G305" s="26">
        <v>13790931.652279301</v>
      </c>
      <c r="H305" s="26">
        <v>4890091.5486422041</v>
      </c>
    </row>
    <row r="306" spans="2:8">
      <c r="B306" s="25">
        <v>1966</v>
      </c>
      <c r="C306" s="26">
        <v>-473018663.29619902</v>
      </c>
      <c r="D306" s="26">
        <v>-4139969.7092891079</v>
      </c>
      <c r="E306" s="26">
        <v>6146950.6166035468</v>
      </c>
      <c r="F306" s="26">
        <v>122143967.81892051</v>
      </c>
      <c r="G306" s="26">
        <v>11449783.306669975</v>
      </c>
      <c r="H306" s="26">
        <v>5001993.9474557666</v>
      </c>
    </row>
    <row r="307" spans="2:8">
      <c r="B307" s="25">
        <v>1967</v>
      </c>
      <c r="C307" s="26">
        <v>-35475804.357800439</v>
      </c>
      <c r="D307" s="26">
        <v>-4170554.0082058124</v>
      </c>
      <c r="E307" s="26">
        <v>6356192.6162663149</v>
      </c>
      <c r="F307" s="26">
        <v>22557610.212986127</v>
      </c>
      <c r="G307" s="26">
        <v>23392083.735187735</v>
      </c>
      <c r="H307" s="26">
        <v>5325232.019567769</v>
      </c>
    </row>
    <row r="308" spans="2:8">
      <c r="B308" s="25">
        <v>1968</v>
      </c>
      <c r="C308" s="26">
        <v>-6418809.5962295122</v>
      </c>
      <c r="D308" s="26">
        <v>-4179333.7889842046</v>
      </c>
      <c r="E308" s="26">
        <v>6599990.4619874395</v>
      </c>
      <c r="F308" s="26">
        <v>49856997.803068802</v>
      </c>
      <c r="G308" s="26">
        <v>31557037.76964983</v>
      </c>
      <c r="H308" s="26">
        <v>5685123.7069302369</v>
      </c>
    </row>
    <row r="309" spans="2:8">
      <c r="B309" s="25">
        <v>1969</v>
      </c>
      <c r="C309" s="26">
        <v>548684912.48713386</v>
      </c>
      <c r="D309" s="26">
        <v>-4095360.3331290651</v>
      </c>
      <c r="E309" s="26">
        <v>6761046.7603956256</v>
      </c>
      <c r="F309" s="26">
        <v>-70772580.557639226</v>
      </c>
      <c r="G309" s="26">
        <v>12383491.97243553</v>
      </c>
      <c r="H309" s="26">
        <v>5990550.5024937578</v>
      </c>
    </row>
    <row r="310" spans="2:8">
      <c r="B310" s="25">
        <v>1970</v>
      </c>
      <c r="C310" s="26">
        <v>-85370946.235162973</v>
      </c>
      <c r="D310" s="26">
        <v>-3829145.4829046214</v>
      </c>
      <c r="E310" s="26">
        <v>6689083.5430737361</v>
      </c>
      <c r="F310" s="26">
        <v>-28975076.02745761</v>
      </c>
      <c r="G310" s="26">
        <v>50458431.629252039</v>
      </c>
      <c r="H310" s="26">
        <v>6089780.1223021504</v>
      </c>
    </row>
    <row r="311" spans="2:8">
      <c r="B311" s="25">
        <v>1971</v>
      </c>
      <c r="C311" s="26">
        <v>291907801.71261609</v>
      </c>
      <c r="D311" s="26">
        <v>-3858503.8686262686</v>
      </c>
      <c r="E311" s="26">
        <v>7244962.4253806537</v>
      </c>
      <c r="F311" s="26">
        <v>167467422.06501567</v>
      </c>
      <c r="G311" s="26">
        <v>20774175.435427193</v>
      </c>
      <c r="H311" s="26">
        <v>6761563.17797626</v>
      </c>
    </row>
    <row r="312" spans="2:8">
      <c r="B312" s="25">
        <v>1972</v>
      </c>
      <c r="C312" s="26">
        <v>1045295940.4409811</v>
      </c>
      <c r="D312" s="26">
        <v>-3670908.7104416168</v>
      </c>
      <c r="E312" s="26">
        <v>7503409.1358672529</v>
      </c>
      <c r="F312" s="26">
        <v>-286038307.81691658</v>
      </c>
      <c r="G312" s="26">
        <v>50156500.231289066</v>
      </c>
      <c r="H312" s="26">
        <v>7205580.5339571703</v>
      </c>
    </row>
    <row r="313" spans="2:8">
      <c r="B313" s="25">
        <v>1973</v>
      </c>
      <c r="C313" s="26">
        <v>1364085762.3251419</v>
      </c>
      <c r="D313" s="26">
        <v>-3186791.6705337958</v>
      </c>
      <c r="E313" s="26">
        <v>7272054.3158860905</v>
      </c>
      <c r="F313" s="26">
        <v>-201938559.30974641</v>
      </c>
      <c r="G313" s="26">
        <v>68721452.16372484</v>
      </c>
      <c r="H313" s="26">
        <v>7158220.44604073</v>
      </c>
    </row>
    <row r="314" spans="2:8">
      <c r="B314" s="25">
        <v>1974</v>
      </c>
      <c r="C314" s="26">
        <v>-99766709.725139409</v>
      </c>
      <c r="D314" s="26">
        <v>-2693856.2882454335</v>
      </c>
      <c r="E314" s="26">
        <v>7048316.5833612606</v>
      </c>
      <c r="F314" s="26">
        <v>-31792550.354348917</v>
      </c>
      <c r="G314" s="26">
        <v>-36350695.235095821</v>
      </c>
      <c r="H314" s="26">
        <v>7124104.8163193054</v>
      </c>
    </row>
    <row r="315" spans="2:8">
      <c r="B315" s="25">
        <v>1975</v>
      </c>
      <c r="C315" s="26">
        <v>-1513556918.6406121</v>
      </c>
      <c r="D315" s="26">
        <v>-1818997.9612005791</v>
      </c>
      <c r="E315" s="26">
        <v>5676412.6474526236</v>
      </c>
      <c r="F315" s="26">
        <v>-121999935.3814632</v>
      </c>
      <c r="G315" s="26">
        <v>-13535528.628763821</v>
      </c>
      <c r="H315" s="26">
        <v>5897499.0666575115</v>
      </c>
    </row>
    <row r="316" spans="2:8">
      <c r="B316" s="25">
        <v>1976</v>
      </c>
      <c r="C316" s="26">
        <v>-553544695.22943175</v>
      </c>
      <c r="D316" s="26">
        <v>-1167240.3258027693</v>
      </c>
      <c r="E316" s="26">
        <v>4654186.9411510723</v>
      </c>
      <c r="F316" s="26">
        <v>59499734.635059193</v>
      </c>
      <c r="G316" s="26">
        <v>-93349.704816440688</v>
      </c>
      <c r="H316" s="26">
        <v>4946061.9816475622</v>
      </c>
    </row>
    <row r="317" spans="2:8">
      <c r="B317" s="25">
        <v>1977</v>
      </c>
      <c r="C317" s="26">
        <v>-186035981.34357247</v>
      </c>
      <c r="D317" s="26">
        <v>-825643.8454854337</v>
      </c>
      <c r="E317" s="26">
        <v>4702153.0843181526</v>
      </c>
      <c r="F317" s="26">
        <v>113823709.50471108</v>
      </c>
      <c r="G317" s="26">
        <v>-9940466.2040168978</v>
      </c>
      <c r="H317" s="26">
        <v>5120313.5347271003</v>
      </c>
    </row>
    <row r="318" spans="2:8">
      <c r="B318" s="25">
        <v>1978</v>
      </c>
      <c r="C318" s="26">
        <v>691032275.43829608</v>
      </c>
      <c r="D318" s="26">
        <v>-431097.87627477053</v>
      </c>
      <c r="E318" s="26">
        <v>4563867.9158069212</v>
      </c>
      <c r="F318" s="26">
        <v>-249660288.13818175</v>
      </c>
      <c r="G318" s="26">
        <v>59679595.723366834</v>
      </c>
      <c r="H318" s="26">
        <v>5104491.8050528076</v>
      </c>
    </row>
    <row r="319" spans="2:8">
      <c r="B319" s="25">
        <v>1979</v>
      </c>
      <c r="C319" s="26">
        <v>1071784426.8298671</v>
      </c>
      <c r="D319" s="26">
        <v>-26677.543176982683</v>
      </c>
      <c r="E319" s="26">
        <v>4191100.107854404</v>
      </c>
      <c r="F319" s="26">
        <v>-204077915.95081329</v>
      </c>
      <c r="G319" s="26">
        <v>22695409.554821692</v>
      </c>
      <c r="H319" s="26">
        <v>4806534.1358516281</v>
      </c>
    </row>
    <row r="320" spans="2:8">
      <c r="B320" s="25">
        <v>1980</v>
      </c>
      <c r="C320" s="26">
        <v>-110979015.77735151</v>
      </c>
      <c r="D320" s="26">
        <v>332623.59078617662</v>
      </c>
      <c r="E320" s="26">
        <v>3762454.2010284886</v>
      </c>
      <c r="F320" s="26">
        <v>-81281678.354022548</v>
      </c>
      <c r="G320" s="26">
        <v>-19677836.949539859</v>
      </c>
      <c r="H320" s="26">
        <v>4432107.129352713</v>
      </c>
    </row>
    <row r="321" spans="2:8">
      <c r="B321" s="25">
        <v>1981</v>
      </c>
      <c r="C321" s="26">
        <v>216520348.88710234</v>
      </c>
      <c r="D321" s="26">
        <v>683358.25524868339</v>
      </c>
      <c r="E321" s="26">
        <v>3594327.4033044283</v>
      </c>
      <c r="F321" s="26">
        <v>53146549.207094274</v>
      </c>
      <c r="G321" s="26">
        <v>-10958390.334402114</v>
      </c>
      <c r="H321" s="26">
        <v>4340222.0457430221</v>
      </c>
    </row>
    <row r="322" spans="2:8">
      <c r="B322" s="25">
        <v>1982</v>
      </c>
      <c r="C322" s="26">
        <v>1020080843.7846895</v>
      </c>
      <c r="D322" s="26">
        <v>1203943.6836033459</v>
      </c>
      <c r="E322" s="26">
        <v>4026110.0261731478</v>
      </c>
      <c r="F322" s="26">
        <v>27783211.395560343</v>
      </c>
      <c r="G322" s="26">
        <v>-6984765.0104164779</v>
      </c>
      <c r="H322" s="26">
        <v>4992547.5674796803</v>
      </c>
    </row>
    <row r="323" spans="2:8">
      <c r="B323" s="25">
        <v>1983</v>
      </c>
      <c r="C323" s="26">
        <v>-656909413.04145503</v>
      </c>
      <c r="D323" s="26">
        <v>2016704.4320319421</v>
      </c>
      <c r="E323" s="26">
        <v>4852521.9492939105</v>
      </c>
      <c r="F323" s="26">
        <v>327266831.89100385</v>
      </c>
      <c r="G323" s="26">
        <v>45159390.926126763</v>
      </c>
      <c r="H323" s="26">
        <v>6186135.995197732</v>
      </c>
    </row>
    <row r="324" spans="2:8">
      <c r="B324" s="25">
        <v>1984</v>
      </c>
      <c r="C324" s="26">
        <v>-323744095.61789256</v>
      </c>
      <c r="D324" s="26">
        <v>2930399.904911886</v>
      </c>
      <c r="E324" s="26">
        <v>5416153.7268702956</v>
      </c>
      <c r="F324" s="26">
        <v>84592142.025117412</v>
      </c>
      <c r="G324" s="26">
        <v>10469839.678421257</v>
      </c>
      <c r="H324" s="26">
        <v>7119320.493647445</v>
      </c>
    </row>
    <row r="325" spans="2:8">
      <c r="B325" s="25">
        <v>1985</v>
      </c>
      <c r="C325" s="26">
        <v>621143940.10401464</v>
      </c>
      <c r="D325" s="26">
        <v>3792499.5028835442</v>
      </c>
      <c r="E325" s="26">
        <v>5620079.1668147817</v>
      </c>
      <c r="F325" s="26">
        <v>5514201.1368930321</v>
      </c>
      <c r="G325" s="26">
        <v>29402396.201870997</v>
      </c>
      <c r="H325" s="26">
        <v>7613264.4311461207</v>
      </c>
    </row>
    <row r="326" spans="2:8">
      <c r="B326" s="25">
        <v>1986</v>
      </c>
      <c r="C326" s="26">
        <v>-435433722.85059035</v>
      </c>
      <c r="D326" s="26">
        <v>4444534.616316407</v>
      </c>
      <c r="E326" s="26">
        <v>5424802.0029397169</v>
      </c>
      <c r="F326" s="26">
        <v>-119421500.83614418</v>
      </c>
      <c r="G326" s="26">
        <v>32390475.935679417</v>
      </c>
      <c r="H326" s="26">
        <v>7597572.898729031</v>
      </c>
    </row>
    <row r="327" spans="2:8">
      <c r="B327" s="25">
        <v>1987</v>
      </c>
      <c r="C327" s="26">
        <v>411120883.44723856</v>
      </c>
      <c r="D327" s="26">
        <v>4878091.8887923704</v>
      </c>
      <c r="E327" s="26">
        <v>5011334.2193036722</v>
      </c>
      <c r="F327" s="26">
        <v>-133655867.23432367</v>
      </c>
      <c r="G327" s="26">
        <v>70307129.229986116</v>
      </c>
      <c r="H327" s="26">
        <v>7254866.9338786816</v>
      </c>
    </row>
    <row r="328" spans="2:8">
      <c r="B328" s="25">
        <v>1988</v>
      </c>
      <c r="C328" s="26">
        <v>1719577617.1285169</v>
      </c>
      <c r="D328" s="26">
        <v>6035636.6104897037</v>
      </c>
      <c r="E328" s="26">
        <v>5298659.1930907983</v>
      </c>
      <c r="F328" s="26">
        <v>-67058092.991953731</v>
      </c>
      <c r="G328" s="26">
        <v>79448903.724487916</v>
      </c>
      <c r="H328" s="26">
        <v>7942169.6769468617</v>
      </c>
    </row>
    <row r="329" spans="2:8">
      <c r="B329" s="25">
        <v>1989</v>
      </c>
      <c r="C329" s="26">
        <v>2484318554.5558023</v>
      </c>
      <c r="D329" s="26">
        <v>8222065.57957015</v>
      </c>
      <c r="E329" s="26">
        <v>6232366.7030088715</v>
      </c>
      <c r="F329" s="26">
        <v>27230293.891180556</v>
      </c>
      <c r="G329" s="26">
        <v>28705441.497652866</v>
      </c>
      <c r="H329" s="26">
        <v>9704046.6201346107</v>
      </c>
    </row>
    <row r="330" spans="2:8">
      <c r="B330" s="25">
        <v>1990</v>
      </c>
      <c r="C330" s="26">
        <v>-1365397799.6502101</v>
      </c>
      <c r="D330" s="26">
        <v>8466966.9852503464</v>
      </c>
      <c r="E330" s="26">
        <v>5566784.6865281034</v>
      </c>
      <c r="F330" s="26">
        <v>-440512731.61608136</v>
      </c>
      <c r="G330" s="26">
        <v>-30531080.235201158</v>
      </c>
      <c r="H330" s="26">
        <v>9068693.1671349518</v>
      </c>
    </row>
    <row r="331" spans="2:8">
      <c r="B331" s="25">
        <v>1991</v>
      </c>
      <c r="C331" s="26">
        <v>-1365978626.6608016</v>
      </c>
      <c r="D331" s="26">
        <v>6662084.7341847587</v>
      </c>
      <c r="E331" s="26">
        <v>3836102.7201661188</v>
      </c>
      <c r="F331" s="26">
        <v>-154173915.41594115</v>
      </c>
      <c r="G331" s="26">
        <v>-29731576.246827446</v>
      </c>
      <c r="H331" s="26">
        <v>6530496.829691954</v>
      </c>
    </row>
    <row r="332" spans="2:8">
      <c r="B332" s="25">
        <v>1992</v>
      </c>
      <c r="C332" s="26">
        <v>138457548.70598552</v>
      </c>
      <c r="D332" s="26">
        <v>6654935.7939576861</v>
      </c>
      <c r="E332" s="26">
        <v>3375938.856517843</v>
      </c>
      <c r="F332" s="26">
        <v>140386000.99698073</v>
      </c>
      <c r="G332" s="26">
        <v>-18841062.692912962</v>
      </c>
      <c r="H332" s="26">
        <v>6015475.0552315954</v>
      </c>
    </row>
    <row r="333" spans="2:8">
      <c r="B333" s="25">
        <v>1993</v>
      </c>
      <c r="C333" s="26">
        <v>-440232436.42399573</v>
      </c>
      <c r="D333" s="26">
        <v>7222126.4354881747</v>
      </c>
      <c r="E333" s="26">
        <v>3222902.7720778785</v>
      </c>
      <c r="F333" s="26">
        <v>-108287124.83460693</v>
      </c>
      <c r="G333" s="26">
        <v>27679664.362873513</v>
      </c>
      <c r="H333" s="26">
        <v>6064622.9493200583</v>
      </c>
    </row>
    <row r="334" spans="2:8">
      <c r="B334" s="25">
        <v>1994</v>
      </c>
      <c r="C334" s="26">
        <v>581563648.94478035</v>
      </c>
      <c r="D334" s="26">
        <v>7455147.099609741</v>
      </c>
      <c r="E334" s="26">
        <v>2935076.5028946162</v>
      </c>
      <c r="F334" s="26">
        <v>-60512115.164224409</v>
      </c>
      <c r="G334" s="26">
        <v>11768917.360680554</v>
      </c>
      <c r="H334" s="26">
        <v>5848217.5784023004</v>
      </c>
    </row>
    <row r="335" spans="2:8">
      <c r="B335" s="25">
        <v>1995</v>
      </c>
      <c r="C335" s="26">
        <v>-849177751.31343484</v>
      </c>
      <c r="D335" s="26">
        <v>8506164.8515895512</v>
      </c>
      <c r="E335" s="26">
        <v>2949950.5700486577</v>
      </c>
      <c r="F335" s="26">
        <v>239159531.571367</v>
      </c>
      <c r="G335" s="26">
        <v>-4051677.5320434966</v>
      </c>
      <c r="H335" s="26">
        <v>6266741.3888541423</v>
      </c>
    </row>
    <row r="336" spans="2:8">
      <c r="B336" s="25">
        <v>1996</v>
      </c>
      <c r="C336" s="26">
        <v>-1326932858.9819541</v>
      </c>
      <c r="D336" s="26">
        <v>8861346.2976590842</v>
      </c>
      <c r="E336" s="26">
        <v>2694499.7894757795</v>
      </c>
      <c r="F336" s="26">
        <v>-23992092.332048867</v>
      </c>
      <c r="G336" s="26">
        <v>35425642.323151924</v>
      </c>
      <c r="H336" s="26">
        <v>6161490.3191031301</v>
      </c>
    </row>
    <row r="337" spans="2:8">
      <c r="B337" s="25">
        <v>1997</v>
      </c>
      <c r="C337" s="26">
        <v>-15213313.630228445</v>
      </c>
      <c r="D337" s="26">
        <v>9556467.1126112584</v>
      </c>
      <c r="E337" s="26">
        <v>2544092.1849973407</v>
      </c>
      <c r="F337" s="26">
        <v>356337895.60698479</v>
      </c>
      <c r="G337" s="26">
        <v>-142107724.76504022</v>
      </c>
      <c r="H337" s="26">
        <v>6294917.8197963089</v>
      </c>
    </row>
    <row r="338" spans="2:8">
      <c r="B338" s="25">
        <v>1998</v>
      </c>
      <c r="C338" s="26">
        <v>291335805.93982881</v>
      </c>
      <c r="D338" s="26">
        <v>11089356.318705259</v>
      </c>
      <c r="E338" s="26">
        <v>2557987.1192686087</v>
      </c>
      <c r="F338" s="26">
        <v>-59485897.156034984</v>
      </c>
      <c r="G338" s="26">
        <v>39919285.454257019</v>
      </c>
      <c r="H338" s="26">
        <v>6948963.4584372547</v>
      </c>
    </row>
    <row r="339" spans="2:8">
      <c r="B339" s="25">
        <v>1999</v>
      </c>
      <c r="C339" s="26">
        <v>222736017.41678977</v>
      </c>
      <c r="D339" s="26">
        <v>11577799.177916454</v>
      </c>
      <c r="E339" s="26">
        <v>2290781.8683637446</v>
      </c>
      <c r="F339" s="26">
        <v>-95080450.434312627</v>
      </c>
      <c r="G339" s="26">
        <v>3912541.3917401806</v>
      </c>
      <c r="H339" s="26">
        <v>6925180.7846101495</v>
      </c>
    </row>
    <row r="340" spans="2:8">
      <c r="B340" s="25">
        <v>2000</v>
      </c>
      <c r="C340" s="26">
        <v>-1954220724.8247697</v>
      </c>
      <c r="D340" s="26">
        <v>11831093.557181781</v>
      </c>
      <c r="E340" s="26">
        <v>1978825.2248535613</v>
      </c>
      <c r="F340" s="26">
        <v>132880035.58154821</v>
      </c>
      <c r="G340" s="26">
        <v>116399217.67827576</v>
      </c>
      <c r="H340" s="26">
        <v>6775987.0771495355</v>
      </c>
    </row>
    <row r="341" spans="2:8">
      <c r="B341" s="25">
        <v>2001</v>
      </c>
      <c r="C341" s="26">
        <v>336025735.74110454</v>
      </c>
      <c r="D341" s="26">
        <v>13670670.348519744</v>
      </c>
      <c r="E341" s="26">
        <v>1894792.1229547567</v>
      </c>
      <c r="F341" s="26">
        <v>272344711.12131196</v>
      </c>
      <c r="G341" s="26">
        <v>-556559.55227161816</v>
      </c>
      <c r="H341" s="26">
        <v>7517656.6605192898</v>
      </c>
    </row>
    <row r="342" spans="2:8">
      <c r="B342" s="25">
        <v>2002</v>
      </c>
      <c r="C342" s="26">
        <v>-270255675.33029079</v>
      </c>
      <c r="D342" s="26">
        <v>15756924.68178119</v>
      </c>
      <c r="E342" s="26">
        <v>1745771.9941999894</v>
      </c>
      <c r="F342" s="26">
        <v>-154584535.41589755</v>
      </c>
      <c r="G342" s="26">
        <v>171520112.39199594</v>
      </c>
      <c r="H342" s="26">
        <v>8344872.5633979421</v>
      </c>
    </row>
    <row r="343" spans="2:8">
      <c r="B343" s="25">
        <v>2003</v>
      </c>
      <c r="C343" s="26">
        <v>-428243213.1731348</v>
      </c>
      <c r="D343" s="26">
        <v>16444217.292838419</v>
      </c>
      <c r="E343" s="26">
        <v>1387578.7312430097</v>
      </c>
      <c r="F343" s="26">
        <v>68686499.890962556</v>
      </c>
      <c r="G343" s="26">
        <v>4806932.9860476023</v>
      </c>
      <c r="H343" s="26">
        <v>8406755.1343869604</v>
      </c>
    </row>
    <row r="344" spans="2:8">
      <c r="B344" s="25">
        <v>2004</v>
      </c>
      <c r="C344" s="26">
        <v>-598292275.90002406</v>
      </c>
      <c r="D344" s="26">
        <v>17383977.019293323</v>
      </c>
      <c r="E344" s="26">
        <v>1022819.7082981408</v>
      </c>
      <c r="F344" s="26">
        <v>126705351.52317581</v>
      </c>
      <c r="G344" s="26">
        <v>-8979781.370495867</v>
      </c>
      <c r="H344" s="26">
        <v>8598930.0167047791</v>
      </c>
    </row>
    <row r="345" spans="2:8">
      <c r="B345" s="25">
        <v>2005</v>
      </c>
      <c r="C345" s="26">
        <v>-768985343.60185218</v>
      </c>
      <c r="D345" s="26">
        <v>16282789.974669019</v>
      </c>
      <c r="E345" s="26">
        <v>549333.27229351806</v>
      </c>
      <c r="F345" s="26">
        <v>-372174460.88586044</v>
      </c>
      <c r="G345" s="26">
        <v>95408269.06550023</v>
      </c>
      <c r="H345" s="26">
        <v>7811301.8162620179</v>
      </c>
    </row>
    <row r="346" spans="2:8">
      <c r="B346" s="25">
        <v>2006</v>
      </c>
      <c r="C346" s="26">
        <v>59379909.934408292</v>
      </c>
      <c r="D346" s="26">
        <v>15533917.671609947</v>
      </c>
      <c r="E346" s="26">
        <v>149582.60770422971</v>
      </c>
      <c r="F346" s="26">
        <v>54859562.737002358</v>
      </c>
      <c r="G346" s="26">
        <v>36932567.531614691</v>
      </c>
      <c r="H346" s="26">
        <v>7239340.5504574794</v>
      </c>
    </row>
    <row r="347" spans="2:8">
      <c r="B347" s="25">
        <v>2007</v>
      </c>
      <c r="C347" s="26">
        <v>19010052.228551764</v>
      </c>
      <c r="D347" s="26">
        <v>15149906.649043534</v>
      </c>
      <c r="E347" s="26">
        <v>-221131.77033028714</v>
      </c>
      <c r="F347" s="26">
        <v>-300091823.87764955</v>
      </c>
      <c r="G347" s="26">
        <v>17150691.489343271</v>
      </c>
      <c r="H347" s="26">
        <v>6874448.9678987991</v>
      </c>
    </row>
    <row r="348" spans="2:8">
      <c r="B348" s="25">
        <v>2008</v>
      </c>
      <c r="C348" s="26">
        <v>177051680.94023117</v>
      </c>
      <c r="D348" s="26">
        <v>13168118.369350329</v>
      </c>
      <c r="E348" s="26">
        <v>-505364.97331612237</v>
      </c>
      <c r="F348" s="26">
        <v>-82779463.163783997</v>
      </c>
      <c r="G348" s="26">
        <v>-140898916.04969552</v>
      </c>
      <c r="H348" s="26">
        <v>5827204.2269729534</v>
      </c>
    </row>
    <row r="349" spans="2:8">
      <c r="B349" s="25">
        <v>2009</v>
      </c>
      <c r="C349" s="26">
        <v>-473448734.74578154</v>
      </c>
      <c r="D349" s="26">
        <v>11097759.695265174</v>
      </c>
      <c r="E349" s="26">
        <v>-689948.74100687495</v>
      </c>
      <c r="F349" s="26">
        <v>-31888951.978839457</v>
      </c>
      <c r="G349" s="26">
        <v>-161851627.2551713</v>
      </c>
      <c r="H349" s="26">
        <v>4797890.4872665824</v>
      </c>
    </row>
    <row r="350" spans="2:8">
      <c r="B350" s="25">
        <v>2010</v>
      </c>
      <c r="C350" s="26">
        <v>911189781.04797399</v>
      </c>
      <c r="D350" s="26">
        <v>9800476.8747612853</v>
      </c>
      <c r="E350" s="26">
        <v>-840872.63726158114</v>
      </c>
      <c r="F350" s="26">
        <v>-164358988.75392628</v>
      </c>
      <c r="G350" s="26">
        <v>-14948065.553134039</v>
      </c>
      <c r="H350" s="26">
        <v>4145318.1092345235</v>
      </c>
    </row>
    <row r="351" spans="2:8">
      <c r="B351" s="25">
        <v>2011</v>
      </c>
      <c r="C351" s="26">
        <v>-1172292846.7196846</v>
      </c>
      <c r="D351" s="26">
        <v>8135816.4203797132</v>
      </c>
      <c r="E351" s="26">
        <v>-894324.38742564246</v>
      </c>
      <c r="F351" s="26">
        <v>-109289124.9647359</v>
      </c>
      <c r="G351" s="26">
        <v>-8325084.0640888652</v>
      </c>
      <c r="H351" s="26">
        <v>3372923.5153649952</v>
      </c>
    </row>
    <row r="352" spans="2:8">
      <c r="B352" s="25">
        <v>2012</v>
      </c>
      <c r="C352" s="26">
        <v>800360710.20705068</v>
      </c>
      <c r="D352" s="26">
        <v>7335186.8641990982</v>
      </c>
      <c r="E352" s="26">
        <v>-981150.16895798093</v>
      </c>
      <c r="F352" s="26">
        <v>-9443372.0402428452</v>
      </c>
      <c r="G352" s="26">
        <v>-17767968.286225829</v>
      </c>
      <c r="H352" s="26">
        <v>2983413.6262263162</v>
      </c>
    </row>
    <row r="353" spans="2:8">
      <c r="B353" s="25">
        <v>2013</v>
      </c>
      <c r="C353" s="26">
        <v>743499310.28659511</v>
      </c>
      <c r="D353" s="26">
        <v>8527979.9303649869</v>
      </c>
      <c r="E353" s="26">
        <v>-1349868.2737656212</v>
      </c>
      <c r="F353" s="26">
        <v>-19681410.468115576</v>
      </c>
      <c r="G353" s="26">
        <v>-1474970.8132903234</v>
      </c>
      <c r="H353" s="26">
        <v>3408638.8260924495</v>
      </c>
    </row>
    <row r="354" spans="2:8">
      <c r="B354" s="25">
        <v>2014</v>
      </c>
      <c r="C354" s="26">
        <v>575003014.46616542</v>
      </c>
      <c r="D354" s="26">
        <v>9796910.1919771079</v>
      </c>
      <c r="E354" s="26">
        <v>-1795274.5104700988</v>
      </c>
      <c r="F354" s="26">
        <v>-8027160.5846091611</v>
      </c>
      <c r="G354" s="26">
        <v>21258167.356578805</v>
      </c>
      <c r="H354" s="26">
        <v>3853170.9558926602</v>
      </c>
    </row>
    <row r="355" spans="2:8">
      <c r="B355" s="26" t="s">
        <v>215</v>
      </c>
      <c r="C355" s="26">
        <f>SUM(C290:C354)</f>
        <v>1011877932.983201</v>
      </c>
      <c r="D355" s="26">
        <f t="shared" ref="D355:H355" si="124">SUM(D290:D354)</f>
        <v>220785152.82052898</v>
      </c>
      <c r="E355" s="26">
        <f t="shared" si="124"/>
        <v>250332178.57147664</v>
      </c>
      <c r="F355" s="26">
        <f t="shared" si="124"/>
        <v>-1351203421.2737377</v>
      </c>
      <c r="G355" s="26">
        <f t="shared" si="124"/>
        <v>722995390.99639928</v>
      </c>
      <c r="H355" s="26">
        <f t="shared" si="124"/>
        <v>357260273.64343017</v>
      </c>
    </row>
  </sheetData>
  <mergeCells count="21">
    <mergeCell ref="Q217:R217"/>
    <mergeCell ref="D217:E217"/>
    <mergeCell ref="G217:H217"/>
    <mergeCell ref="I217:J217"/>
    <mergeCell ref="K217:L217"/>
    <mergeCell ref="M217:N217"/>
    <mergeCell ref="O217:P217"/>
    <mergeCell ref="Q1:R1"/>
    <mergeCell ref="D74:E74"/>
    <mergeCell ref="G74:H74"/>
    <mergeCell ref="I74:J74"/>
    <mergeCell ref="K74:L74"/>
    <mergeCell ref="M74:N74"/>
    <mergeCell ref="O74:P74"/>
    <mergeCell ref="Q74:R74"/>
    <mergeCell ref="D1:E1"/>
    <mergeCell ref="G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6680-37F1-4936-A834-FD8CE38CC9E7}">
  <dimension ref="A1:D70"/>
  <sheetViews>
    <sheetView zoomScale="55" zoomScaleNormal="55" workbookViewId="0"/>
  </sheetViews>
  <sheetFormatPr defaultColWidth="8.77734375" defaultRowHeight="15.6"/>
  <cols>
    <col min="1" max="4" width="8.77734375" style="3"/>
    <col min="5" max="16384" width="8.77734375" style="31"/>
  </cols>
  <sheetData>
    <row r="1" spans="1:4" ht="17.399999999999999">
      <c r="A1" s="6" t="s">
        <v>0</v>
      </c>
      <c r="B1" s="6" t="s">
        <v>48</v>
      </c>
      <c r="C1" s="6" t="s">
        <v>202</v>
      </c>
      <c r="D1" s="6" t="s">
        <v>49</v>
      </c>
    </row>
    <row r="2" spans="1:4">
      <c r="A2" s="6">
        <v>1950</v>
      </c>
      <c r="B2" s="6">
        <v>0.10033577715523145</v>
      </c>
      <c r="C2" s="6">
        <v>1.0920320178836382</v>
      </c>
      <c r="D2" s="6">
        <v>8.2821787001864614E-2</v>
      </c>
    </row>
    <row r="3" spans="1:4">
      <c r="A3" s="6">
        <v>1951</v>
      </c>
      <c r="B3" s="6">
        <v>-0.18776733523217243</v>
      </c>
      <c r="C3" s="6">
        <v>2.7243891886215907</v>
      </c>
      <c r="D3" s="6">
        <v>-1.7329503967288193</v>
      </c>
    </row>
    <row r="4" spans="1:4">
      <c r="A4" s="6">
        <v>1952</v>
      </c>
      <c r="B4" s="6">
        <v>0.28297628209333742</v>
      </c>
      <c r="C4" s="6">
        <v>0.17527234008257259</v>
      </c>
      <c r="D4" s="6">
        <v>23.014811512359444</v>
      </c>
    </row>
    <row r="5" spans="1:4">
      <c r="A5" s="6">
        <v>1953</v>
      </c>
      <c r="B5" s="6">
        <v>0.32461351756522028</v>
      </c>
      <c r="C5" s="6">
        <v>4.451160729820157</v>
      </c>
      <c r="D5" s="6">
        <v>31.611162565940482</v>
      </c>
    </row>
    <row r="6" spans="1:4">
      <c r="A6" s="6">
        <v>1954</v>
      </c>
      <c r="B6" s="6">
        <v>0.33996865172781704</v>
      </c>
      <c r="C6" s="6">
        <v>4.0104231715040903</v>
      </c>
      <c r="D6" s="6">
        <v>8.3499066793133938</v>
      </c>
    </row>
    <row r="7" spans="1:4">
      <c r="A7" s="6">
        <v>1955</v>
      </c>
      <c r="B7" s="6">
        <v>0.35693953893339919</v>
      </c>
      <c r="C7" s="6">
        <v>4.1126584353250895</v>
      </c>
      <c r="D7" s="6">
        <v>-8.3841635603750042</v>
      </c>
    </row>
    <row r="8" spans="1:4">
      <c r="A8" s="6">
        <v>1956</v>
      </c>
      <c r="B8" s="6">
        <v>0.46598267580834779</v>
      </c>
      <c r="C8" s="6">
        <v>3.7977892872937833</v>
      </c>
      <c r="D8" s="6">
        <v>-5.1629010880621395</v>
      </c>
    </row>
    <row r="9" spans="1:4">
      <c r="A9" s="6">
        <v>1957</v>
      </c>
      <c r="B9" s="6">
        <v>0.48199126671682113</v>
      </c>
      <c r="C9" s="6">
        <v>3.0947733357565941</v>
      </c>
      <c r="D9" s="6">
        <v>-2.9251170046804827E-2</v>
      </c>
    </row>
    <row r="10" spans="1:4">
      <c r="A10" s="6">
        <v>1958</v>
      </c>
      <c r="B10" s="6">
        <v>0.43223631251676176</v>
      </c>
      <c r="C10" s="6">
        <v>2.1153814094137586</v>
      </c>
      <c r="D10" s="6">
        <v>-9.4118794499170981</v>
      </c>
    </row>
    <row r="11" spans="1:4">
      <c r="A11" s="6">
        <v>1959</v>
      </c>
      <c r="B11" s="6">
        <v>0.58816127002565433</v>
      </c>
      <c r="C11" s="6">
        <v>4.5529317249600005</v>
      </c>
      <c r="D11" s="6">
        <v>1.0515360321561773</v>
      </c>
    </row>
    <row r="12" spans="1:4">
      <c r="A12" s="6">
        <v>1960</v>
      </c>
      <c r="B12" s="6">
        <v>0.8010578120458991</v>
      </c>
      <c r="C12" s="6">
        <v>7.1755541940680807</v>
      </c>
      <c r="D12" s="6">
        <v>8.0548353872926874</v>
      </c>
    </row>
    <row r="13" spans="1:4">
      <c r="A13" s="6">
        <v>1961</v>
      </c>
      <c r="B13" s="6">
        <v>0.83039763234520647</v>
      </c>
      <c r="C13" s="6">
        <v>3.3721343649252229</v>
      </c>
      <c r="D13" s="6">
        <v>-0.34839769926047359</v>
      </c>
    </row>
    <row r="14" spans="1:4">
      <c r="A14" s="6">
        <v>1962</v>
      </c>
      <c r="B14" s="6">
        <v>0.91729568204457157</v>
      </c>
      <c r="C14" s="6">
        <v>0.28037536502597216</v>
      </c>
      <c r="D14" s="6">
        <v>3.4499818595600082</v>
      </c>
    </row>
    <row r="15" spans="1:4">
      <c r="A15" s="6">
        <v>1963</v>
      </c>
      <c r="B15" s="6">
        <v>0.62504925710897685</v>
      </c>
      <c r="C15" s="6">
        <v>4.9107182488387853</v>
      </c>
      <c r="D15" s="6">
        <v>-1.8906424358361291</v>
      </c>
    </row>
    <row r="16" spans="1:4">
      <c r="A16" s="6">
        <v>1964</v>
      </c>
      <c r="B16" s="6">
        <v>0.68233227474549918</v>
      </c>
      <c r="C16" s="6">
        <v>5.4946442930188502</v>
      </c>
      <c r="D16" s="6">
        <v>24.528792408683227</v>
      </c>
    </row>
    <row r="17" spans="1:4">
      <c r="A17" s="6">
        <v>1965</v>
      </c>
      <c r="B17" s="6">
        <v>0.66437244863939582</v>
      </c>
      <c r="C17" s="6">
        <v>3.1361774124396296</v>
      </c>
      <c r="D17" s="6">
        <v>2.0981210855949919</v>
      </c>
    </row>
    <row r="18" spans="1:4">
      <c r="A18" s="6">
        <v>1966</v>
      </c>
      <c r="B18" s="6">
        <v>0.53947138428136709</v>
      </c>
      <c r="C18" s="6">
        <v>2.8110285754924842</v>
      </c>
      <c r="D18" s="6">
        <v>1.2192004907473626</v>
      </c>
    </row>
    <row r="19" spans="1:4">
      <c r="A19" s="6">
        <v>1967</v>
      </c>
      <c r="B19" s="6">
        <v>0.57885133787313059</v>
      </c>
      <c r="C19" s="6">
        <v>4.0611844696388406</v>
      </c>
      <c r="D19" s="6">
        <v>4.9114921340370303</v>
      </c>
    </row>
    <row r="20" spans="1:4">
      <c r="A20" s="6">
        <v>1968</v>
      </c>
      <c r="B20" s="6">
        <v>0.46307247220654646</v>
      </c>
      <c r="C20" s="6">
        <v>4.7422616576507579</v>
      </c>
      <c r="D20" s="6">
        <v>2.4960284985317434</v>
      </c>
    </row>
    <row r="21" spans="1:4">
      <c r="A21" s="6">
        <v>1969</v>
      </c>
      <c r="B21" s="6">
        <v>0.4475354759252726</v>
      </c>
      <c r="C21" s="6">
        <v>2.6648893551934929</v>
      </c>
      <c r="D21" s="6">
        <v>-11.157034497334624</v>
      </c>
    </row>
    <row r="22" spans="1:4">
      <c r="A22" s="6">
        <v>1970</v>
      </c>
      <c r="B22" s="6">
        <v>0.30940884159205062</v>
      </c>
      <c r="C22" s="6">
        <v>6.3470589708395604</v>
      </c>
      <c r="D22" s="6">
        <v>-4.2556565870162828</v>
      </c>
    </row>
    <row r="23" spans="1:4">
      <c r="A23" s="6">
        <v>1971</v>
      </c>
      <c r="B23" s="6">
        <v>0.53170645777085401</v>
      </c>
      <c r="C23" s="6">
        <v>3.240507980323303</v>
      </c>
      <c r="D23" s="6">
        <v>0.62393020816079625</v>
      </c>
    </row>
    <row r="24" spans="1:4">
      <c r="A24" s="6">
        <v>1972</v>
      </c>
      <c r="B24" s="6">
        <v>0.30163782005435769</v>
      </c>
      <c r="C24" s="6">
        <v>5.5098698091139067</v>
      </c>
      <c r="D24" s="6">
        <v>-9.2048946444249342</v>
      </c>
    </row>
    <row r="25" spans="1:4">
      <c r="A25" s="6">
        <v>1973</v>
      </c>
      <c r="B25" s="6">
        <v>0.2249686701713394</v>
      </c>
      <c r="C25" s="6">
        <v>7.0547822627759338</v>
      </c>
      <c r="D25" s="6">
        <v>-7.9473000332396566</v>
      </c>
    </row>
    <row r="26" spans="1:4">
      <c r="A26" s="6">
        <v>1974</v>
      </c>
      <c r="B26" s="6">
        <v>2.2588660492424386E-2</v>
      </c>
      <c r="C26" s="6">
        <v>-1.3561708397452183</v>
      </c>
      <c r="D26" s="6">
        <v>-8.2066769523684471</v>
      </c>
    </row>
    <row r="27" spans="1:4">
      <c r="A27" s="6">
        <v>1975</v>
      </c>
      <c r="B27" s="6">
        <v>-1.7604506753737204E-2</v>
      </c>
      <c r="C27" s="6">
        <v>0.20235935132401944</v>
      </c>
      <c r="D27" s="6">
        <v>15.152165361370376</v>
      </c>
    </row>
    <row r="28" spans="1:4">
      <c r="A28" s="6">
        <v>1976</v>
      </c>
      <c r="B28" s="6">
        <v>-1.7074042653093452E-2</v>
      </c>
      <c r="C28" s="6">
        <v>1.4720831852108611</v>
      </c>
      <c r="D28" s="6">
        <v>0.88198757763975433</v>
      </c>
    </row>
    <row r="29" spans="1:4">
      <c r="A29" s="6">
        <v>1977</v>
      </c>
      <c r="B29" s="6">
        <v>-4.6605865579423623E-2</v>
      </c>
      <c r="C29" s="6">
        <v>0.41684981352162875</v>
      </c>
      <c r="D29" s="6">
        <v>-3.2877724418175158</v>
      </c>
    </row>
    <row r="30" spans="1:4">
      <c r="A30" s="6">
        <v>1978</v>
      </c>
      <c r="B30" s="6">
        <v>-2.1178183267816491E-2</v>
      </c>
      <c r="C30" s="6">
        <v>8.137934954494785</v>
      </c>
      <c r="D30" s="6">
        <v>-8.1073338426279555</v>
      </c>
    </row>
    <row r="31" spans="1:4">
      <c r="A31" s="6">
        <v>1979</v>
      </c>
      <c r="B31" s="6">
        <v>0.11054149311117892</v>
      </c>
      <c r="C31" s="6">
        <v>4.1137760460456931</v>
      </c>
      <c r="D31" s="6">
        <v>-12.771484983892767</v>
      </c>
    </row>
    <row r="32" spans="1:4">
      <c r="A32" s="6">
        <v>1980</v>
      </c>
      <c r="B32" s="6">
        <v>0.15931692866834732</v>
      </c>
      <c r="C32" s="6">
        <v>-0.89268034260660767</v>
      </c>
      <c r="D32" s="6">
        <v>-3.8996108331347723</v>
      </c>
    </row>
    <row r="33" spans="1:4">
      <c r="A33" s="6">
        <v>1981</v>
      </c>
      <c r="B33" s="6">
        <v>4.9352295503086292E-2</v>
      </c>
      <c r="C33" s="6">
        <v>0.14286890533933413</v>
      </c>
      <c r="D33" s="6">
        <v>-14.615702479338836</v>
      </c>
    </row>
    <row r="34" spans="1:4">
      <c r="A34" s="6">
        <v>1982</v>
      </c>
      <c r="B34" s="6">
        <v>-0.11852903340283127</v>
      </c>
      <c r="C34" s="6">
        <v>0.75503983234484551</v>
      </c>
      <c r="D34" s="6">
        <v>-11.513333010695449</v>
      </c>
    </row>
    <row r="35" spans="1:4">
      <c r="A35" s="6">
        <v>1983</v>
      </c>
      <c r="B35" s="6">
        <v>4.4412309671046903E-2</v>
      </c>
      <c r="C35" s="6">
        <v>5.5027711528526844</v>
      </c>
      <c r="D35" s="6">
        <v>14.323999124917966</v>
      </c>
    </row>
    <row r="36" spans="1:4">
      <c r="A36" s="6">
        <v>1984</v>
      </c>
      <c r="B36" s="6">
        <v>0.16620587154202501</v>
      </c>
      <c r="C36" s="6">
        <v>2.3034161767908357</v>
      </c>
      <c r="D36" s="6">
        <v>5.4441946132134014</v>
      </c>
    </row>
    <row r="37" spans="1:4">
      <c r="A37" s="6">
        <v>1985</v>
      </c>
      <c r="B37" s="6">
        <v>0.25651798550948207</v>
      </c>
      <c r="C37" s="6">
        <v>3.5912599760689541</v>
      </c>
      <c r="D37" s="6">
        <v>-5.8708770019509142</v>
      </c>
    </row>
    <row r="38" spans="1:4">
      <c r="A38" s="6">
        <v>1986</v>
      </c>
      <c r="B38" s="6">
        <v>0.22951515365845065</v>
      </c>
      <c r="C38" s="6">
        <v>3.8019128984416999</v>
      </c>
      <c r="D38" s="6">
        <v>4.376536366703629</v>
      </c>
    </row>
    <row r="39" spans="1:4">
      <c r="A39" s="6">
        <v>1987</v>
      </c>
      <c r="B39" s="6">
        <v>0.21205353204972113</v>
      </c>
      <c r="C39" s="6">
        <v>6.7515749672871159</v>
      </c>
      <c r="D39" s="6">
        <v>4.4793350265527589</v>
      </c>
    </row>
    <row r="40" spans="1:4">
      <c r="A40" s="6">
        <v>1988</v>
      </c>
      <c r="B40" s="6">
        <v>0.19787338919794797</v>
      </c>
      <c r="C40" s="6">
        <v>6.9014280976186688</v>
      </c>
      <c r="D40" s="6">
        <v>7.1204419889502724</v>
      </c>
    </row>
    <row r="41" spans="1:4">
      <c r="A41" s="6">
        <v>1989</v>
      </c>
      <c r="B41" s="6">
        <v>0.2812897512843397</v>
      </c>
      <c r="C41" s="6">
        <v>3.091649037293148</v>
      </c>
      <c r="D41" s="6">
        <v>-8.6235352368377622</v>
      </c>
    </row>
    <row r="42" spans="1:4">
      <c r="A42" s="6">
        <v>1990</v>
      </c>
      <c r="B42" s="6">
        <v>0.28207756256953626</v>
      </c>
      <c r="C42" s="6">
        <v>-0.17954111456883692</v>
      </c>
      <c r="D42" s="6">
        <v>-8.5613654836087747</v>
      </c>
    </row>
    <row r="43" spans="1:4">
      <c r="A43" s="6">
        <v>1991</v>
      </c>
      <c r="B43" s="6">
        <v>0.35151779864598276</v>
      </c>
      <c r="C43" s="6">
        <v>-0.76350323606189741</v>
      </c>
      <c r="D43" s="6">
        <v>-5.6691358024691336</v>
      </c>
    </row>
    <row r="44" spans="1:4">
      <c r="A44" s="6">
        <v>1992</v>
      </c>
      <c r="B44" s="6">
        <v>0.25383582845713498</v>
      </c>
      <c r="C44" s="6">
        <v>-3.2277891797909006E-2</v>
      </c>
      <c r="D44" s="6">
        <v>-6.2401842738980235</v>
      </c>
    </row>
    <row r="45" spans="1:4">
      <c r="A45" s="6">
        <v>1993</v>
      </c>
      <c r="B45" s="6">
        <v>0.22471324748847046</v>
      </c>
      <c r="C45" s="6">
        <v>3.9188503166082378</v>
      </c>
      <c r="D45" s="6">
        <v>3.6627582356225519</v>
      </c>
    </row>
    <row r="46" spans="1:4">
      <c r="A46" s="6">
        <v>1994</v>
      </c>
      <c r="B46" s="6">
        <v>0.25678389434780374</v>
      </c>
      <c r="C46" s="6">
        <v>2.5980053793090678</v>
      </c>
      <c r="D46" s="6">
        <v>3.9588495098567273</v>
      </c>
    </row>
    <row r="47" spans="1:4">
      <c r="A47" s="6">
        <v>1995</v>
      </c>
      <c r="B47" s="6">
        <v>0.28118578482289208</v>
      </c>
      <c r="C47" s="6">
        <v>1.2531450772791413</v>
      </c>
      <c r="D47" s="6">
        <v>3.1656390860577241</v>
      </c>
    </row>
    <row r="48" spans="1:4">
      <c r="A48" s="6">
        <v>1996</v>
      </c>
      <c r="B48" s="6">
        <v>0.24058678358218522</v>
      </c>
      <c r="C48" s="6">
        <v>4.5148002540174916</v>
      </c>
      <c r="D48" s="6">
        <v>-5.0622740056247464</v>
      </c>
    </row>
    <row r="49" spans="1:4">
      <c r="A49" s="6">
        <v>1997</v>
      </c>
      <c r="B49" s="6">
        <v>0.25754585278968706</v>
      </c>
      <c r="C49" s="6">
        <v>-9.085852064245735</v>
      </c>
      <c r="D49" s="6">
        <v>1.0950063478628764</v>
      </c>
    </row>
    <row r="50" spans="1:4">
      <c r="A50" s="6">
        <v>1998</v>
      </c>
      <c r="B50" s="6">
        <v>0.27557610324757448</v>
      </c>
      <c r="C50" s="6">
        <v>4.4980640100997924</v>
      </c>
      <c r="D50" s="6">
        <v>-5.2744492700538936</v>
      </c>
    </row>
    <row r="51" spans="1:4">
      <c r="A51" s="6">
        <v>1999</v>
      </c>
      <c r="B51" s="6">
        <v>0.35827337883434213</v>
      </c>
      <c r="C51" s="6">
        <v>1.8878407528922245</v>
      </c>
      <c r="D51" s="6">
        <v>0.53029884549522932</v>
      </c>
    </row>
    <row r="52" spans="1:4">
      <c r="A52" s="6">
        <v>2000</v>
      </c>
      <c r="B52" s="6">
        <v>0.3437029261609455</v>
      </c>
      <c r="C52" s="6">
        <v>10.44043197324161</v>
      </c>
      <c r="D52" s="6">
        <v>-2.8243310071982024</v>
      </c>
    </row>
    <row r="53" spans="1:4">
      <c r="A53" s="6">
        <v>2001</v>
      </c>
      <c r="B53" s="6">
        <v>0.38534730607054235</v>
      </c>
      <c r="C53" s="6">
        <v>1.5872945929831948</v>
      </c>
      <c r="D53" s="6">
        <v>-1.5606446140797234</v>
      </c>
    </row>
    <row r="54" spans="1:4">
      <c r="A54" s="6">
        <v>2002</v>
      </c>
      <c r="B54" s="6">
        <v>0.42742024869785111</v>
      </c>
      <c r="C54" s="6">
        <v>12.173305736269899</v>
      </c>
      <c r="D54" s="6">
        <v>4.5206502383824354</v>
      </c>
    </row>
    <row r="55" spans="1:4">
      <c r="A55" s="6">
        <v>2003</v>
      </c>
      <c r="B55" s="6">
        <v>0.45646746351430645</v>
      </c>
      <c r="C55" s="6">
        <v>1.9184288633037945</v>
      </c>
      <c r="D55" s="6">
        <v>4.6878434820839843</v>
      </c>
    </row>
    <row r="56" spans="1:4">
      <c r="A56" s="6">
        <v>2004</v>
      </c>
      <c r="B56" s="6">
        <v>0.52602206340790947</v>
      </c>
      <c r="C56" s="6">
        <v>1.1455120315061773</v>
      </c>
      <c r="D56" s="6">
        <v>6.8297548427738946</v>
      </c>
    </row>
    <row r="57" spans="1:4">
      <c r="A57" s="6">
        <v>2005</v>
      </c>
      <c r="B57" s="6">
        <v>0.77215878122106874</v>
      </c>
      <c r="C57" s="6">
        <v>7.708413887539729</v>
      </c>
      <c r="D57" s="6">
        <v>1.1007371007371052</v>
      </c>
    </row>
    <row r="58" spans="1:4">
      <c r="A58" s="6">
        <v>2006</v>
      </c>
      <c r="B58" s="6">
        <v>0.68476836117942974</v>
      </c>
      <c r="C58" s="6">
        <v>4.140415642904502</v>
      </c>
      <c r="D58" s="6">
        <v>1.5699426460581183</v>
      </c>
    </row>
    <row r="59" spans="1:4">
      <c r="A59" s="6">
        <v>2007</v>
      </c>
      <c r="B59" s="6">
        <v>0.80902932411539785</v>
      </c>
      <c r="C59" s="6">
        <v>2.8733420856240635</v>
      </c>
      <c r="D59" s="6">
        <v>6.9962195530459059</v>
      </c>
    </row>
    <row r="60" spans="1:4">
      <c r="A60" s="6">
        <v>2008</v>
      </c>
      <c r="B60" s="6">
        <v>0.82306688416287876</v>
      </c>
      <c r="C60" s="6">
        <v>-9.1643098084687562</v>
      </c>
      <c r="D60" s="6">
        <v>-16.217183237175192</v>
      </c>
    </row>
    <row r="61" spans="1:4">
      <c r="A61" s="6">
        <v>2009</v>
      </c>
      <c r="B61" s="6">
        <v>0.7063852396453687</v>
      </c>
      <c r="C61" s="6">
        <v>-13.053489221145492</v>
      </c>
      <c r="D61" s="6">
        <v>-16.115945123578705</v>
      </c>
    </row>
    <row r="62" spans="1:4">
      <c r="A62" s="6">
        <v>2010</v>
      </c>
      <c r="B62" s="6">
        <v>0.80142323334899301</v>
      </c>
      <c r="C62" s="6">
        <v>2.5599610914167951E-2</v>
      </c>
      <c r="D62" s="6">
        <v>-13.459335624284078</v>
      </c>
    </row>
    <row r="63" spans="1:4">
      <c r="A63" s="6">
        <v>2011</v>
      </c>
      <c r="B63" s="6">
        <v>0.8376251699823527</v>
      </c>
      <c r="C63" s="6">
        <v>0.56912908479603219</v>
      </c>
      <c r="D63" s="6">
        <v>3.470843444370896</v>
      </c>
    </row>
    <row r="64" spans="1:4">
      <c r="A64" s="6">
        <v>2012</v>
      </c>
      <c r="B64" s="6">
        <v>0.66348113763506322</v>
      </c>
      <c r="C64" s="6">
        <v>-1.008993494051754</v>
      </c>
      <c r="D64" s="6">
        <v>0.61829294293227532</v>
      </c>
    </row>
    <row r="65" spans="1:4">
      <c r="A65" s="6">
        <v>2013</v>
      </c>
      <c r="B65" s="6">
        <v>0.62887341862958834</v>
      </c>
      <c r="C65" s="6">
        <v>1.5400036345184653</v>
      </c>
      <c r="D65" s="6">
        <v>-4.2308235626500821</v>
      </c>
    </row>
    <row r="66" spans="1:4">
      <c r="A66" s="6">
        <v>2014</v>
      </c>
      <c r="B66" s="6">
        <v>0.76607595330046785</v>
      </c>
      <c r="C66" s="6">
        <v>4.3330621963368463</v>
      </c>
      <c r="D66" s="6">
        <v>7.0285419278707835</v>
      </c>
    </row>
    <row r="67" spans="1:4">
      <c r="A67" s="6">
        <v>2015</v>
      </c>
      <c r="B67" s="6">
        <v>0.79459413067702289</v>
      </c>
      <c r="C67" s="6">
        <v>3.884026578437505</v>
      </c>
      <c r="D67" s="6">
        <v>18.515711135611909</v>
      </c>
    </row>
    <row r="68" spans="1:4">
      <c r="A68" s="6">
        <v>2016</v>
      </c>
      <c r="B68" s="6">
        <v>0.82632424980765007</v>
      </c>
      <c r="C68" s="6">
        <v>0.71171375897684286</v>
      </c>
      <c r="D68" s="6">
        <v>-0.41281469852899216</v>
      </c>
    </row>
    <row r="69" spans="1:4">
      <c r="A69" s="6">
        <v>2017</v>
      </c>
      <c r="B69" s="6">
        <v>0.59739013741366565</v>
      </c>
      <c r="C69" s="6">
        <v>1.4161590967757751</v>
      </c>
      <c r="D69" s="6">
        <v>13.714385801027563</v>
      </c>
    </row>
    <row r="70" spans="1:4">
      <c r="A70" s="6"/>
      <c r="B70" s="6"/>
      <c r="C70" s="6"/>
      <c r="D70" s="6"/>
    </row>
  </sheetData>
  <phoneticPr fontId="1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2186-065B-45DC-924F-AA3463711F46}">
  <dimension ref="A1:F75"/>
  <sheetViews>
    <sheetView zoomScale="55" zoomScaleNormal="55" workbookViewId="0"/>
  </sheetViews>
  <sheetFormatPr defaultColWidth="8.77734375" defaultRowHeight="15.6"/>
  <cols>
    <col min="1" max="1" width="8.77734375" style="4" customWidth="1"/>
    <col min="2" max="4" width="8.77734375" style="4"/>
    <col min="5" max="6" width="8.77734375" style="4" customWidth="1"/>
    <col min="7" max="16384" width="8.77734375" style="4"/>
  </cols>
  <sheetData>
    <row r="1" spans="1:6" ht="31.2">
      <c r="A1" s="4" t="s">
        <v>54</v>
      </c>
      <c r="B1" s="18" t="s">
        <v>50</v>
      </c>
      <c r="C1" s="19" t="s">
        <v>51</v>
      </c>
      <c r="D1" s="23" t="s">
        <v>52</v>
      </c>
      <c r="E1" s="21" t="s">
        <v>53</v>
      </c>
      <c r="F1" s="4" t="s">
        <v>16</v>
      </c>
    </row>
    <row r="2" spans="1:6">
      <c r="A2" s="4">
        <v>1945</v>
      </c>
      <c r="B2" s="4">
        <v>39.797354485091923</v>
      </c>
      <c r="C2" s="4">
        <v>5.0584702254305975</v>
      </c>
      <c r="D2" s="4">
        <v>2.5207844966710078</v>
      </c>
      <c r="E2" s="4">
        <v>1.2600117962078452</v>
      </c>
      <c r="F2" s="77">
        <f>SUM(B2:E2)</f>
        <v>48.636621003401373</v>
      </c>
    </row>
    <row r="3" spans="1:6">
      <c r="A3" s="4">
        <v>1946</v>
      </c>
      <c r="B3" s="4">
        <v>39.990056330510917</v>
      </c>
      <c r="C3" s="4">
        <v>5.0609201114488345</v>
      </c>
      <c r="D3" s="4">
        <v>2.5286102728325353</v>
      </c>
      <c r="E3" s="4">
        <v>1.2681006151396725</v>
      </c>
      <c r="F3" s="77">
        <f t="shared" ref="F3:F66" si="0">SUM(B3:E3)</f>
        <v>48.847687329931965</v>
      </c>
    </row>
    <row r="4" spans="1:6">
      <c r="A4" s="4">
        <v>1947</v>
      </c>
      <c r="B4" s="4">
        <v>40.182758175929962</v>
      </c>
      <c r="C4" s="4">
        <v>5.0633699974670714</v>
      </c>
      <c r="D4" s="4">
        <v>2.5364360489940645</v>
      </c>
      <c r="E4" s="4">
        <v>1.2761894340715016</v>
      </c>
      <c r="F4" s="77">
        <f t="shared" si="0"/>
        <v>49.058753656462599</v>
      </c>
    </row>
    <row r="5" spans="1:6">
      <c r="A5" s="4">
        <v>1948</v>
      </c>
      <c r="B5" s="4">
        <v>40.375460021348957</v>
      </c>
      <c r="C5" s="4">
        <v>5.0658198834853092</v>
      </c>
      <c r="D5" s="4">
        <v>2.5442618251555933</v>
      </c>
      <c r="E5" s="4">
        <v>1.284278253003329</v>
      </c>
      <c r="F5" s="77">
        <f t="shared" si="0"/>
        <v>49.269819982993191</v>
      </c>
    </row>
    <row r="6" spans="1:6">
      <c r="A6" s="4">
        <v>1949</v>
      </c>
      <c r="B6" s="4">
        <v>40.568161866768001</v>
      </c>
      <c r="C6" s="4">
        <v>5.0682697695035461</v>
      </c>
      <c r="D6" s="4">
        <v>2.5520876013171208</v>
      </c>
      <c r="E6" s="4">
        <v>1.2923670719351583</v>
      </c>
      <c r="F6" s="77">
        <f t="shared" si="0"/>
        <v>49.480886309523825</v>
      </c>
    </row>
    <row r="7" spans="1:6">
      <c r="A7" s="4">
        <v>1950</v>
      </c>
      <c r="B7" s="4">
        <v>40.760863712186989</v>
      </c>
      <c r="C7" s="4">
        <v>5.0707196555217831</v>
      </c>
      <c r="D7" s="4">
        <v>2.55991337747865</v>
      </c>
      <c r="E7" s="4">
        <v>1.3004558908669857</v>
      </c>
      <c r="F7" s="77">
        <f t="shared" si="0"/>
        <v>49.69195263605441</v>
      </c>
    </row>
    <row r="8" spans="1:6">
      <c r="A8" s="4">
        <v>1951</v>
      </c>
      <c r="B8" s="4">
        <v>40.953565557606041</v>
      </c>
      <c r="C8" s="4">
        <v>5.07316954154002</v>
      </c>
      <c r="D8" s="4">
        <v>2.567739153640177</v>
      </c>
      <c r="E8" s="4">
        <v>1.3085447097988128</v>
      </c>
      <c r="F8" s="77">
        <f t="shared" si="0"/>
        <v>49.903018962585044</v>
      </c>
    </row>
    <row r="9" spans="1:6">
      <c r="A9" s="4">
        <v>1952</v>
      </c>
      <c r="B9" s="4">
        <v>41.146267403025028</v>
      </c>
      <c r="C9" s="4">
        <v>5.0756194275582569</v>
      </c>
      <c r="D9" s="4">
        <v>2.5755649298017063</v>
      </c>
      <c r="E9" s="4">
        <v>1.3166335287306421</v>
      </c>
      <c r="F9" s="77">
        <f t="shared" si="0"/>
        <v>50.114085289115636</v>
      </c>
    </row>
    <row r="10" spans="1:6">
      <c r="A10" s="4">
        <v>1953</v>
      </c>
      <c r="B10" s="4">
        <v>41.33896924844408</v>
      </c>
      <c r="C10" s="4">
        <v>5.0780693135764947</v>
      </c>
      <c r="D10" s="4">
        <v>2.5833907059632355</v>
      </c>
      <c r="E10" s="4">
        <v>1.3247223476624694</v>
      </c>
      <c r="F10" s="77">
        <f t="shared" si="0"/>
        <v>50.325151615646277</v>
      </c>
    </row>
    <row r="11" spans="1:6">
      <c r="A11" s="4">
        <v>1954</v>
      </c>
      <c r="B11" s="4">
        <v>41.531671093863068</v>
      </c>
      <c r="C11" s="4">
        <v>5.0805191995947316</v>
      </c>
      <c r="D11" s="4">
        <v>2.5912164821247625</v>
      </c>
      <c r="E11" s="4">
        <v>1.3328111665942968</v>
      </c>
      <c r="F11" s="77">
        <f t="shared" si="0"/>
        <v>50.536217942176862</v>
      </c>
    </row>
    <row r="12" spans="1:6">
      <c r="A12" s="4">
        <v>1955</v>
      </c>
      <c r="B12" s="4">
        <v>41.724372939282119</v>
      </c>
      <c r="C12" s="4">
        <v>5.0829690856129686</v>
      </c>
      <c r="D12" s="4">
        <v>2.5990422582862918</v>
      </c>
      <c r="E12" s="4">
        <v>1.3408999855261259</v>
      </c>
      <c r="F12" s="77">
        <f t="shared" si="0"/>
        <v>50.747284268707503</v>
      </c>
    </row>
    <row r="13" spans="1:6">
      <c r="A13" s="4">
        <v>1956</v>
      </c>
      <c r="B13" s="4">
        <v>41.917074784701107</v>
      </c>
      <c r="C13" s="4">
        <v>5.0854189716312055</v>
      </c>
      <c r="D13" s="4">
        <v>2.606868034447821</v>
      </c>
      <c r="E13" s="4">
        <v>1.3489888044579532</v>
      </c>
      <c r="F13" s="77">
        <f t="shared" si="0"/>
        <v>50.958350595238088</v>
      </c>
    </row>
    <row r="14" spans="1:6">
      <c r="A14" s="4">
        <v>1957</v>
      </c>
      <c r="B14" s="4">
        <v>42.109776630120159</v>
      </c>
      <c r="C14" s="4">
        <v>5.0878688576494424</v>
      </c>
      <c r="D14" s="4">
        <v>2.614693810609348</v>
      </c>
      <c r="E14" s="4">
        <v>1.3570776233897823</v>
      </c>
      <c r="F14" s="77">
        <f t="shared" si="0"/>
        <v>51.169416921768729</v>
      </c>
    </row>
    <row r="15" spans="1:6">
      <c r="A15" s="4">
        <v>1958</v>
      </c>
      <c r="B15" s="4">
        <v>42.302478475539147</v>
      </c>
      <c r="C15" s="4">
        <v>5.0903187436676802</v>
      </c>
      <c r="D15" s="4">
        <v>2.6225195867708773</v>
      </c>
      <c r="E15" s="4">
        <v>1.3651664423216097</v>
      </c>
      <c r="F15" s="77">
        <f t="shared" si="0"/>
        <v>51.380483248299313</v>
      </c>
    </row>
    <row r="16" spans="1:6">
      <c r="A16" s="4">
        <v>1959</v>
      </c>
      <c r="B16" s="4">
        <v>42.495180320958198</v>
      </c>
      <c r="C16" s="4">
        <v>5.0927686296859171</v>
      </c>
      <c r="D16" s="4">
        <v>2.6303453629324065</v>
      </c>
      <c r="E16" s="4">
        <v>1.373255261253437</v>
      </c>
      <c r="F16" s="77">
        <f t="shared" si="0"/>
        <v>51.591549574829969</v>
      </c>
    </row>
    <row r="17" spans="1:6">
      <c r="A17" s="4">
        <v>1960</v>
      </c>
      <c r="B17" s="4">
        <v>42.687882166377186</v>
      </c>
      <c r="C17" s="4">
        <v>5.0952185157041541</v>
      </c>
      <c r="D17" s="4">
        <v>2.6381711390939335</v>
      </c>
      <c r="E17" s="4">
        <v>1.3813440801852661</v>
      </c>
      <c r="F17" s="77">
        <f t="shared" si="0"/>
        <v>51.802615901360539</v>
      </c>
    </row>
    <row r="18" spans="1:6">
      <c r="A18" s="4">
        <v>1961</v>
      </c>
      <c r="B18" s="4">
        <v>42.880584011796238</v>
      </c>
      <c r="C18" s="4">
        <v>5.097668401722391</v>
      </c>
      <c r="D18" s="4">
        <v>2.6459969152554628</v>
      </c>
      <c r="E18" s="4">
        <v>1.3894328991170934</v>
      </c>
      <c r="F18" s="77">
        <f t="shared" si="0"/>
        <v>52.013682227891195</v>
      </c>
    </row>
    <row r="19" spans="1:6">
      <c r="A19" s="4">
        <v>1962</v>
      </c>
      <c r="B19" s="4">
        <v>43.073285857215225</v>
      </c>
      <c r="C19" s="4">
        <v>5.1001182877406279</v>
      </c>
      <c r="D19" s="4">
        <v>2.6538226914169902</v>
      </c>
      <c r="E19" s="4">
        <v>1.3975217180489228</v>
      </c>
      <c r="F19" s="77">
        <f t="shared" si="0"/>
        <v>52.224748554421765</v>
      </c>
    </row>
    <row r="20" spans="1:6">
      <c r="A20" s="4">
        <v>1963</v>
      </c>
      <c r="B20" s="4">
        <v>43.265987702634213</v>
      </c>
      <c r="C20" s="4">
        <v>5.1025681737588657</v>
      </c>
      <c r="D20" s="4">
        <v>2.661648467578519</v>
      </c>
      <c r="E20" s="4">
        <v>1.4056105369807501</v>
      </c>
      <c r="F20" s="77">
        <f t="shared" si="0"/>
        <v>52.43581488095235</v>
      </c>
    </row>
    <row r="21" spans="1:6">
      <c r="A21" s="4">
        <v>1964</v>
      </c>
      <c r="B21" s="4">
        <v>43.458689548053265</v>
      </c>
      <c r="C21" s="4">
        <v>5.1050180597771027</v>
      </c>
      <c r="D21" s="4">
        <v>2.6694742437400483</v>
      </c>
      <c r="E21" s="4">
        <v>1.4136993559125774</v>
      </c>
      <c r="F21" s="77">
        <f t="shared" si="0"/>
        <v>52.646881207482991</v>
      </c>
    </row>
    <row r="22" spans="1:6">
      <c r="A22" s="4">
        <v>1965</v>
      </c>
      <c r="B22" s="4">
        <v>43.651391393472252</v>
      </c>
      <c r="C22" s="4">
        <v>5.1074679457953396</v>
      </c>
      <c r="D22" s="4">
        <v>2.6773000199015757</v>
      </c>
      <c r="E22" s="4">
        <v>1.4217881748444066</v>
      </c>
      <c r="F22" s="77">
        <f t="shared" si="0"/>
        <v>52.857947534013576</v>
      </c>
    </row>
    <row r="23" spans="1:6">
      <c r="A23" s="4">
        <v>1966</v>
      </c>
      <c r="B23" s="4">
        <v>43.844093238891304</v>
      </c>
      <c r="C23" s="4">
        <v>5.1099178318135765</v>
      </c>
      <c r="D23" s="4">
        <v>2.6851257960631045</v>
      </c>
      <c r="E23" s="4">
        <v>1.4298769937762339</v>
      </c>
      <c r="F23" s="77">
        <f t="shared" si="0"/>
        <v>53.069013860544217</v>
      </c>
    </row>
    <row r="24" spans="1:6">
      <c r="A24" s="4">
        <v>1967</v>
      </c>
      <c r="B24" s="4">
        <v>44.036795084310292</v>
      </c>
      <c r="C24" s="4">
        <v>5.1123677178318134</v>
      </c>
      <c r="D24" s="4">
        <v>2.6929515722246338</v>
      </c>
      <c r="E24" s="4">
        <v>1.437965812708063</v>
      </c>
      <c r="F24" s="77">
        <f t="shared" si="0"/>
        <v>53.280080187074809</v>
      </c>
    </row>
    <row r="25" spans="1:6">
      <c r="A25" s="4">
        <v>1968</v>
      </c>
      <c r="B25" s="4">
        <v>44.229496929729343</v>
      </c>
      <c r="C25" s="4">
        <v>5.1148176038500495</v>
      </c>
      <c r="D25" s="4">
        <v>2.7007773483861612</v>
      </c>
      <c r="E25" s="4">
        <v>1.4460546316398903</v>
      </c>
      <c r="F25" s="77">
        <f t="shared" si="0"/>
        <v>53.491146513605443</v>
      </c>
    </row>
    <row r="26" spans="1:6">
      <c r="A26" s="4">
        <v>1969</v>
      </c>
      <c r="B26" s="4">
        <v>44.422198775148331</v>
      </c>
      <c r="C26" s="4">
        <v>5.1172674898682873</v>
      </c>
      <c r="D26" s="4">
        <v>2.70860312454769</v>
      </c>
      <c r="E26" s="4">
        <v>1.4541434505717177</v>
      </c>
      <c r="F26" s="77">
        <f t="shared" si="0"/>
        <v>53.702212840136035</v>
      </c>
    </row>
    <row r="27" spans="1:6">
      <c r="A27" s="4">
        <v>1970</v>
      </c>
      <c r="B27" s="4">
        <v>44.614900620567383</v>
      </c>
      <c r="C27" s="4">
        <v>5.1197173758865242</v>
      </c>
      <c r="D27" s="4">
        <v>2.7164289007092175</v>
      </c>
      <c r="E27" s="4">
        <v>1.4622322695035468</v>
      </c>
      <c r="F27" s="77">
        <f t="shared" si="0"/>
        <v>53.913279166666669</v>
      </c>
    </row>
    <row r="28" spans="1:6">
      <c r="A28" s="4">
        <v>1971</v>
      </c>
      <c r="B28" s="4">
        <v>46.411700000000003</v>
      </c>
      <c r="C28" s="4">
        <v>5.2355999999999998</v>
      </c>
      <c r="D28" s="4">
        <v>2.7403</v>
      </c>
      <c r="E28" s="4">
        <v>1.5404</v>
      </c>
      <c r="F28" s="77">
        <f t="shared" si="0"/>
        <v>55.927999999999997</v>
      </c>
    </row>
    <row r="29" spans="1:6">
      <c r="A29" s="4">
        <v>1972</v>
      </c>
      <c r="B29" s="4">
        <v>46.571899999999999</v>
      </c>
      <c r="C29" s="4">
        <v>5.2305999999999999</v>
      </c>
      <c r="D29" s="4">
        <v>2.7551999999999999</v>
      </c>
      <c r="E29" s="4">
        <v>1.5389999999999999</v>
      </c>
      <c r="F29" s="77">
        <f t="shared" si="0"/>
        <v>56.096700000000006</v>
      </c>
    </row>
    <row r="30" spans="1:6">
      <c r="A30" s="4">
        <v>1973</v>
      </c>
      <c r="B30" s="4">
        <v>46.686199999999999</v>
      </c>
      <c r="C30" s="4">
        <v>5.2339000000000002</v>
      </c>
      <c r="D30" s="4">
        <v>2.7728000000000002</v>
      </c>
      <c r="E30" s="4">
        <v>1.53</v>
      </c>
      <c r="F30" s="77">
        <f t="shared" si="0"/>
        <v>56.222899999999996</v>
      </c>
    </row>
    <row r="31" spans="1:6">
      <c r="A31" s="4">
        <v>1974</v>
      </c>
      <c r="B31" s="4">
        <v>46.682699999999997</v>
      </c>
      <c r="C31" s="4">
        <v>5.2408000000000001</v>
      </c>
      <c r="D31" s="4">
        <v>2.7852000000000001</v>
      </c>
      <c r="E31" s="4">
        <v>1.5268999999999999</v>
      </c>
      <c r="F31" s="77">
        <f t="shared" si="0"/>
        <v>56.235599999999998</v>
      </c>
    </row>
    <row r="32" spans="1:6">
      <c r="A32" s="4">
        <v>1975</v>
      </c>
      <c r="B32" s="4">
        <v>46.674399999999999</v>
      </c>
      <c r="C32" s="4">
        <v>5.2324000000000002</v>
      </c>
      <c r="D32" s="4">
        <v>2.7953999999999999</v>
      </c>
      <c r="E32" s="4">
        <v>1.5235000000000001</v>
      </c>
      <c r="F32" s="77">
        <f t="shared" si="0"/>
        <v>56.225699999999996</v>
      </c>
    </row>
    <row r="33" spans="1:6">
      <c r="A33" s="4">
        <v>1976</v>
      </c>
      <c r="B33" s="4">
        <v>46.6599</v>
      </c>
      <c r="C33" s="4">
        <v>5.2333999999999996</v>
      </c>
      <c r="D33" s="4">
        <v>2.7993000000000001</v>
      </c>
      <c r="E33" s="4">
        <v>1.5235000000000001</v>
      </c>
      <c r="F33" s="77">
        <f t="shared" si="0"/>
        <v>56.216099999999997</v>
      </c>
    </row>
    <row r="34" spans="1:6">
      <c r="A34" s="4">
        <v>1977</v>
      </c>
      <c r="B34" s="4">
        <v>46.639800000000001</v>
      </c>
      <c r="C34" s="4">
        <v>5.2262000000000004</v>
      </c>
      <c r="D34" s="4">
        <v>2.8006000000000002</v>
      </c>
      <c r="E34" s="4">
        <v>1.5233000000000001</v>
      </c>
      <c r="F34" s="77">
        <f t="shared" si="0"/>
        <v>56.189900000000002</v>
      </c>
    </row>
    <row r="35" spans="1:6">
      <c r="A35" s="4">
        <v>1978</v>
      </c>
      <c r="B35" s="4">
        <v>46.638199999999998</v>
      </c>
      <c r="C35" s="4">
        <v>5.2122999999999999</v>
      </c>
      <c r="D35" s="4">
        <v>2.8043</v>
      </c>
      <c r="E35" s="4">
        <v>1.5232000000000001</v>
      </c>
      <c r="F35" s="77">
        <f t="shared" si="0"/>
        <v>56.177999999999997</v>
      </c>
    </row>
    <row r="36" spans="1:6">
      <c r="A36" s="4">
        <v>1979</v>
      </c>
      <c r="B36" s="4">
        <v>46.698099999999997</v>
      </c>
      <c r="C36" s="4">
        <v>5.2035999999999998</v>
      </c>
      <c r="D36" s="4">
        <v>2.8100999999999998</v>
      </c>
      <c r="E36" s="4">
        <v>1.5283</v>
      </c>
      <c r="F36" s="77">
        <f t="shared" si="0"/>
        <v>56.240099999999998</v>
      </c>
    </row>
    <row r="37" spans="1:6">
      <c r="A37" s="4">
        <v>1980</v>
      </c>
      <c r="B37" s="4">
        <v>46.787199999999999</v>
      </c>
      <c r="C37" s="4">
        <v>5.1939000000000002</v>
      </c>
      <c r="D37" s="4">
        <v>2.8157999999999999</v>
      </c>
      <c r="E37" s="4">
        <v>1.5327999999999999</v>
      </c>
      <c r="F37" s="77">
        <f t="shared" si="0"/>
        <v>56.329700000000003</v>
      </c>
    </row>
    <row r="38" spans="1:6">
      <c r="A38" s="4">
        <v>1981</v>
      </c>
      <c r="B38" s="4">
        <v>46.820799999999998</v>
      </c>
      <c r="C38" s="4">
        <v>5.1802000000000001</v>
      </c>
      <c r="D38" s="4">
        <v>2.8134999999999999</v>
      </c>
      <c r="E38" s="4">
        <v>1.5429999999999999</v>
      </c>
      <c r="F38" s="77">
        <f t="shared" si="0"/>
        <v>56.357499999999995</v>
      </c>
    </row>
    <row r="39" spans="1:6">
      <c r="A39" s="4">
        <v>1982</v>
      </c>
      <c r="B39" s="4">
        <v>46.777299999999997</v>
      </c>
      <c r="C39" s="4">
        <v>5.1645000000000003</v>
      </c>
      <c r="D39" s="4">
        <v>2.8043</v>
      </c>
      <c r="E39" s="4">
        <v>1.5445</v>
      </c>
      <c r="F39" s="77">
        <f t="shared" si="0"/>
        <v>56.290599999999998</v>
      </c>
    </row>
    <row r="40" spans="1:6">
      <c r="A40" s="4">
        <v>1983</v>
      </c>
      <c r="B40" s="4">
        <v>46.813699999999997</v>
      </c>
      <c r="C40" s="4">
        <v>5.1481000000000003</v>
      </c>
      <c r="D40" s="4">
        <v>2.8033000000000001</v>
      </c>
      <c r="E40" s="4">
        <v>1.5506</v>
      </c>
      <c r="F40" s="77">
        <f t="shared" si="0"/>
        <v>56.3157</v>
      </c>
    </row>
    <row r="41" spans="1:6">
      <c r="A41" s="4">
        <v>1984</v>
      </c>
      <c r="B41" s="4">
        <v>46.912399999999998</v>
      </c>
      <c r="C41" s="4">
        <v>5.1388999999999996</v>
      </c>
      <c r="D41" s="4">
        <v>2.8007</v>
      </c>
      <c r="E41" s="4">
        <v>1.5572999999999999</v>
      </c>
      <c r="F41" s="77">
        <f t="shared" si="0"/>
        <v>56.409299999999995</v>
      </c>
    </row>
    <row r="42" spans="1:6">
      <c r="A42" s="4">
        <v>1985</v>
      </c>
      <c r="B42" s="4">
        <v>47.057400000000001</v>
      </c>
      <c r="C42" s="4">
        <v>5.1279000000000003</v>
      </c>
      <c r="D42" s="4">
        <v>2.8033999999999999</v>
      </c>
      <c r="E42" s="4">
        <v>1.5653999999999999</v>
      </c>
      <c r="F42" s="77">
        <f t="shared" si="0"/>
        <v>56.554099999999991</v>
      </c>
    </row>
    <row r="43" spans="1:6">
      <c r="A43" s="4">
        <v>1986</v>
      </c>
      <c r="B43" s="4">
        <v>47.187600000000003</v>
      </c>
      <c r="C43" s="4">
        <v>5.1117999999999997</v>
      </c>
      <c r="D43" s="4">
        <v>2.8109000000000002</v>
      </c>
      <c r="E43" s="4">
        <v>1.5734999999999999</v>
      </c>
      <c r="F43" s="77">
        <f t="shared" si="0"/>
        <v>56.683800000000012</v>
      </c>
    </row>
    <row r="44" spans="1:6">
      <c r="A44" s="4">
        <v>1987</v>
      </c>
      <c r="B44" s="4">
        <v>47.300400000000003</v>
      </c>
      <c r="C44" s="4">
        <v>5.0990000000000002</v>
      </c>
      <c r="D44" s="4">
        <v>2.8226</v>
      </c>
      <c r="E44" s="4">
        <v>1.5820000000000001</v>
      </c>
      <c r="F44" s="77">
        <f t="shared" si="0"/>
        <v>56.804000000000002</v>
      </c>
    </row>
    <row r="45" spans="1:6">
      <c r="A45" s="4">
        <v>1988</v>
      </c>
      <c r="B45" s="4">
        <v>47.412300000000002</v>
      </c>
      <c r="C45" s="4">
        <v>5.0773999999999999</v>
      </c>
      <c r="D45" s="4">
        <v>2.8412000000000002</v>
      </c>
      <c r="E45" s="4">
        <v>1.5853999999999999</v>
      </c>
      <c r="F45" s="77">
        <f t="shared" si="0"/>
        <v>56.9163</v>
      </c>
    </row>
    <row r="46" spans="1:6">
      <c r="A46" s="4">
        <v>1989</v>
      </c>
      <c r="B46" s="4">
        <v>47.552700000000002</v>
      </c>
      <c r="C46" s="4">
        <v>5.0781999999999998</v>
      </c>
      <c r="D46" s="4">
        <v>2.8552</v>
      </c>
      <c r="E46" s="4">
        <v>1.5904</v>
      </c>
      <c r="F46" s="77">
        <f t="shared" si="0"/>
        <v>57.07650000000001</v>
      </c>
    </row>
    <row r="47" spans="1:6">
      <c r="A47" s="4">
        <v>1990</v>
      </c>
      <c r="B47" s="4">
        <v>47.699100000000001</v>
      </c>
      <c r="C47" s="4">
        <v>5.0812999999999997</v>
      </c>
      <c r="D47" s="4">
        <v>2.8614999999999999</v>
      </c>
      <c r="E47" s="4">
        <v>1.5955999999999999</v>
      </c>
      <c r="F47" s="77">
        <f t="shared" si="0"/>
        <v>57.237499999999997</v>
      </c>
    </row>
    <row r="48" spans="1:6">
      <c r="A48" s="4">
        <v>1991</v>
      </c>
      <c r="B48" s="4">
        <v>47.875</v>
      </c>
      <c r="C48" s="4">
        <v>5.0833000000000004</v>
      </c>
      <c r="D48" s="4">
        <v>2.8730000000000002</v>
      </c>
      <c r="E48" s="4">
        <v>1.6073</v>
      </c>
      <c r="F48" s="77">
        <f t="shared" si="0"/>
        <v>57.438600000000001</v>
      </c>
    </row>
    <row r="49" spans="1:6">
      <c r="A49" s="4">
        <v>1992</v>
      </c>
      <c r="B49" s="4">
        <v>47.997999999999998</v>
      </c>
      <c r="C49" s="4">
        <v>5.0856000000000003</v>
      </c>
      <c r="D49" s="4">
        <v>2.8776999999999999</v>
      </c>
      <c r="E49" s="4">
        <v>1.6233</v>
      </c>
      <c r="F49" s="77">
        <f t="shared" si="0"/>
        <v>57.584599999999995</v>
      </c>
    </row>
    <row r="50" spans="1:6">
      <c r="A50" s="4">
        <v>1993</v>
      </c>
      <c r="B50" s="4">
        <v>48.1023</v>
      </c>
      <c r="C50" s="4">
        <v>5.0925000000000002</v>
      </c>
      <c r="D50" s="4">
        <v>2.8835999999999999</v>
      </c>
      <c r="E50" s="4">
        <v>1.6355999999999999</v>
      </c>
      <c r="F50" s="77">
        <f t="shared" si="0"/>
        <v>57.713999999999999</v>
      </c>
    </row>
    <row r="51" spans="1:6">
      <c r="A51" s="4">
        <v>1994</v>
      </c>
      <c r="B51" s="4">
        <v>48.2288</v>
      </c>
      <c r="C51" s="4">
        <v>5.1021999999999998</v>
      </c>
      <c r="D51" s="4">
        <v>2.8874</v>
      </c>
      <c r="E51" s="4">
        <v>1.6436999999999999</v>
      </c>
      <c r="F51" s="77">
        <f t="shared" si="0"/>
        <v>57.862100000000005</v>
      </c>
    </row>
    <row r="52" spans="1:6">
      <c r="A52" s="4">
        <v>1995</v>
      </c>
      <c r="B52" s="4">
        <v>48.383499999999998</v>
      </c>
      <c r="C52" s="4">
        <v>5.1036999999999999</v>
      </c>
      <c r="D52" s="4">
        <v>2.8885000000000001</v>
      </c>
      <c r="E52" s="4">
        <v>1.6491</v>
      </c>
      <c r="F52" s="77">
        <f t="shared" si="0"/>
        <v>58.024799999999999</v>
      </c>
    </row>
    <row r="53" spans="1:6">
      <c r="A53" s="4">
        <v>1996</v>
      </c>
      <c r="B53" s="4">
        <v>48.519100000000002</v>
      </c>
      <c r="C53" s="4">
        <v>5.0922000000000001</v>
      </c>
      <c r="D53" s="4">
        <v>2.8913000000000002</v>
      </c>
      <c r="E53" s="4">
        <v>1.6617999999999999</v>
      </c>
      <c r="F53" s="77">
        <f t="shared" si="0"/>
        <v>58.164400000000001</v>
      </c>
    </row>
    <row r="54" spans="1:6">
      <c r="A54" s="4">
        <v>1997</v>
      </c>
      <c r="B54" s="4">
        <v>48.6648</v>
      </c>
      <c r="C54" s="4">
        <v>5.0833000000000004</v>
      </c>
      <c r="D54" s="4">
        <v>2.8948999999999998</v>
      </c>
      <c r="E54" s="4">
        <v>1.6713</v>
      </c>
      <c r="F54" s="77">
        <f t="shared" si="0"/>
        <v>58.314300000000003</v>
      </c>
    </row>
    <row r="55" spans="1:6">
      <c r="A55" s="4">
        <v>1998</v>
      </c>
      <c r="B55" s="4">
        <v>48.820599999999999</v>
      </c>
      <c r="C55" s="4">
        <v>5.0770999999999997</v>
      </c>
      <c r="D55" s="4">
        <v>2.8995000000000002</v>
      </c>
      <c r="E55" s="4">
        <v>1.6778</v>
      </c>
      <c r="F55" s="77">
        <f t="shared" si="0"/>
        <v>58.475000000000001</v>
      </c>
    </row>
    <row r="56" spans="1:6">
      <c r="A56" s="4">
        <v>1999</v>
      </c>
      <c r="B56" s="4">
        <v>49.032899999999998</v>
      </c>
      <c r="C56" s="4">
        <v>5.0720000000000001</v>
      </c>
      <c r="D56" s="4">
        <v>2.9005999999999998</v>
      </c>
      <c r="E56" s="4">
        <v>1.679</v>
      </c>
      <c r="F56" s="77">
        <f t="shared" si="0"/>
        <v>58.6845</v>
      </c>
    </row>
    <row r="57" spans="1:6">
      <c r="A57" s="4">
        <v>2000</v>
      </c>
      <c r="B57" s="4">
        <v>49.2333</v>
      </c>
      <c r="C57" s="4">
        <v>5.0629</v>
      </c>
      <c r="D57" s="4">
        <v>2.9068999999999998</v>
      </c>
      <c r="E57" s="4">
        <v>1.6829000000000001</v>
      </c>
      <c r="F57" s="77">
        <f t="shared" si="0"/>
        <v>58.885999999999996</v>
      </c>
    </row>
    <row r="58" spans="1:6">
      <c r="A58" s="4">
        <v>2001</v>
      </c>
      <c r="B58" s="4">
        <v>49.4497</v>
      </c>
      <c r="C58" s="4">
        <v>5.0641999999999996</v>
      </c>
      <c r="D58" s="4">
        <v>2.9102000000000001</v>
      </c>
      <c r="E58" s="4">
        <v>1.6888000000000001</v>
      </c>
      <c r="F58" s="77">
        <f t="shared" si="0"/>
        <v>59.112900000000003</v>
      </c>
    </row>
    <row r="59" spans="1:6">
      <c r="A59" s="4">
        <v>2002</v>
      </c>
      <c r="B59" s="4">
        <v>49.679299999999998</v>
      </c>
      <c r="C59" s="4">
        <v>5.0659999999999998</v>
      </c>
      <c r="D59" s="4">
        <v>2.9228999999999998</v>
      </c>
      <c r="E59" s="4">
        <v>1.6975</v>
      </c>
      <c r="F59" s="77">
        <f t="shared" si="0"/>
        <v>59.365699999999997</v>
      </c>
    </row>
    <row r="60" spans="1:6">
      <c r="A60" s="4">
        <v>2003</v>
      </c>
      <c r="B60" s="4">
        <v>49.9255</v>
      </c>
      <c r="C60" s="4">
        <v>5.0685000000000002</v>
      </c>
      <c r="D60" s="4">
        <v>2.9377</v>
      </c>
      <c r="E60" s="4">
        <v>1.7049000000000001</v>
      </c>
      <c r="F60" s="77">
        <f t="shared" si="0"/>
        <v>59.636600000000001</v>
      </c>
    </row>
    <row r="61" spans="1:6">
      <c r="A61" s="4">
        <v>2004</v>
      </c>
      <c r="B61" s="4">
        <v>50.194600000000001</v>
      </c>
      <c r="C61" s="4">
        <v>5.0842999999999998</v>
      </c>
      <c r="D61" s="4">
        <v>2.9573999999999998</v>
      </c>
      <c r="E61" s="4">
        <v>1.714</v>
      </c>
      <c r="F61" s="77">
        <f t="shared" si="0"/>
        <v>59.950299999999999</v>
      </c>
    </row>
    <row r="62" spans="1:6">
      <c r="A62" s="4">
        <v>2005</v>
      </c>
      <c r="B62" s="4">
        <v>50.606000000000002</v>
      </c>
      <c r="C62" s="4">
        <v>5.1101999999999999</v>
      </c>
      <c r="D62" s="4">
        <v>2.9693000000000001</v>
      </c>
      <c r="E62" s="4">
        <v>1.7277</v>
      </c>
      <c r="F62" s="77">
        <f t="shared" si="0"/>
        <v>60.413199999999996</v>
      </c>
    </row>
    <row r="63" spans="1:6">
      <c r="A63" s="4">
        <v>2006</v>
      </c>
      <c r="B63" s="4">
        <v>50.965200000000003</v>
      </c>
      <c r="C63" s="4">
        <v>5.1330999999999998</v>
      </c>
      <c r="D63" s="4">
        <v>2.9857</v>
      </c>
      <c r="E63" s="4">
        <v>1.7431000000000001</v>
      </c>
      <c r="F63" s="77">
        <f t="shared" si="0"/>
        <v>60.827100000000002</v>
      </c>
    </row>
    <row r="64" spans="1:6">
      <c r="A64" s="4">
        <v>2007</v>
      </c>
      <c r="B64" s="4">
        <v>51.381100000000004</v>
      </c>
      <c r="C64" s="4">
        <v>5.17</v>
      </c>
      <c r="D64" s="4">
        <v>3.0063</v>
      </c>
      <c r="E64" s="4">
        <v>1.7617</v>
      </c>
      <c r="F64" s="77">
        <f t="shared" si="0"/>
        <v>61.319100000000006</v>
      </c>
    </row>
    <row r="65" spans="1:6">
      <c r="A65" s="4">
        <v>2008</v>
      </c>
      <c r="B65" s="4">
        <v>51.815899999999999</v>
      </c>
      <c r="C65" s="4">
        <v>5.2028999999999996</v>
      </c>
      <c r="D65" s="4">
        <v>3.0259</v>
      </c>
      <c r="E65" s="4">
        <v>1.7791999999999999</v>
      </c>
      <c r="F65" s="77">
        <f t="shared" si="0"/>
        <v>61.823900000000002</v>
      </c>
    </row>
    <row r="66" spans="1:6">
      <c r="A66" s="4">
        <v>2009</v>
      </c>
      <c r="B66" s="4">
        <v>52.196399999999997</v>
      </c>
      <c r="C66" s="4">
        <v>5.2319000000000004</v>
      </c>
      <c r="D66" s="4">
        <v>3.0388999999999999</v>
      </c>
      <c r="E66" s="4">
        <v>1.7932999999999999</v>
      </c>
      <c r="F66" s="77">
        <f t="shared" si="0"/>
        <v>62.2605</v>
      </c>
    </row>
    <row r="67" spans="1:6">
      <c r="A67" s="4">
        <v>2010</v>
      </c>
      <c r="B67" s="4">
        <v>52.642499999999998</v>
      </c>
      <c r="C67" s="4">
        <v>5.2622</v>
      </c>
      <c r="D67" s="4">
        <v>3.05</v>
      </c>
      <c r="E67" s="4">
        <v>1.8048</v>
      </c>
      <c r="F67" s="77">
        <f t="shared" ref="F67:F75" si="1">SUM(B67:E67)</f>
        <v>62.759499999999996</v>
      </c>
    </row>
    <row r="68" spans="1:6">
      <c r="A68" s="4">
        <v>2011</v>
      </c>
      <c r="B68" s="4">
        <v>53.107199999999999</v>
      </c>
      <c r="C68" s="4">
        <v>5.2999000000000001</v>
      </c>
      <c r="D68" s="4">
        <v>3.0638000000000001</v>
      </c>
      <c r="E68" s="4">
        <v>1.8143</v>
      </c>
      <c r="F68" s="77">
        <f t="shared" si="1"/>
        <v>63.285200000000003</v>
      </c>
    </row>
    <row r="69" spans="1:6">
      <c r="A69" s="4">
        <v>2012</v>
      </c>
      <c r="B69" s="4">
        <v>53.493699999999997</v>
      </c>
      <c r="C69" s="4">
        <v>5.3136000000000001</v>
      </c>
      <c r="D69" s="4">
        <v>3.0741000000000001</v>
      </c>
      <c r="E69" s="4">
        <v>1.8236000000000001</v>
      </c>
      <c r="F69" s="77">
        <f t="shared" si="1"/>
        <v>63.704999999999998</v>
      </c>
    </row>
    <row r="70" spans="1:6">
      <c r="A70" s="4">
        <v>2013</v>
      </c>
      <c r="B70" s="4">
        <v>53.8658</v>
      </c>
      <c r="C70" s="4">
        <v>5.3277000000000001</v>
      </c>
      <c r="D70" s="4">
        <v>3.0823999999999998</v>
      </c>
      <c r="E70" s="4">
        <v>1.8297000000000001</v>
      </c>
      <c r="F70" s="77">
        <f t="shared" si="1"/>
        <v>64.105599999999995</v>
      </c>
    </row>
    <row r="71" spans="1:6">
      <c r="A71" s="4">
        <v>2014</v>
      </c>
      <c r="B71" s="4">
        <v>54.316600000000001</v>
      </c>
      <c r="C71" s="4">
        <v>5.3475999999999999</v>
      </c>
      <c r="D71" s="4">
        <v>3.0920000000000001</v>
      </c>
      <c r="E71" s="4">
        <v>1.8405</v>
      </c>
      <c r="F71" s="77">
        <f t="shared" si="1"/>
        <v>64.596699999999998</v>
      </c>
    </row>
    <row r="72" spans="1:6">
      <c r="A72" s="4">
        <v>2015</v>
      </c>
      <c r="B72" s="4">
        <v>54.786299999999997</v>
      </c>
      <c r="C72" s="4">
        <v>5.3730000000000002</v>
      </c>
      <c r="D72" s="4">
        <v>3.0991</v>
      </c>
      <c r="E72" s="4">
        <v>1.8515999999999999</v>
      </c>
      <c r="F72" s="77">
        <f t="shared" si="1"/>
        <v>65.11</v>
      </c>
    </row>
    <row r="73" spans="1:6">
      <c r="A73" s="4">
        <v>2016</v>
      </c>
      <c r="B73" s="4">
        <v>55.268099999999997</v>
      </c>
      <c r="C73" s="4">
        <v>5.4047000000000001</v>
      </c>
      <c r="D73" s="4">
        <v>3.1132</v>
      </c>
      <c r="E73" s="4">
        <v>1.8621000000000001</v>
      </c>
      <c r="F73" s="77">
        <f t="shared" si="1"/>
        <v>65.648099999999999</v>
      </c>
    </row>
    <row r="74" spans="1:6">
      <c r="A74" s="4">
        <v>2017</v>
      </c>
      <c r="B74" s="4">
        <v>55.619399999999999</v>
      </c>
      <c r="C74" s="4">
        <v>5.4248000000000003</v>
      </c>
      <c r="D74" s="4">
        <v>3.1252</v>
      </c>
      <c r="E74" s="4">
        <v>1.8708</v>
      </c>
      <c r="F74" s="77">
        <f t="shared" si="1"/>
        <v>66.040199999999999</v>
      </c>
    </row>
    <row r="75" spans="1:6">
      <c r="A75" s="4">
        <v>2018</v>
      </c>
      <c r="B75" s="4">
        <v>55.977200000000003</v>
      </c>
      <c r="C75" s="4">
        <v>5.4381000000000004</v>
      </c>
      <c r="D75" s="4">
        <v>3.1385999999999998</v>
      </c>
      <c r="E75" s="4">
        <v>1.8815999999999999</v>
      </c>
      <c r="F75" s="77">
        <f t="shared" si="1"/>
        <v>66.435500000000005</v>
      </c>
    </row>
  </sheetData>
  <phoneticPr fontId="1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833B-9C11-4C24-848E-4263B03910C7}">
  <dimension ref="A1:E71"/>
  <sheetViews>
    <sheetView zoomScale="55" zoomScaleNormal="55" workbookViewId="0"/>
  </sheetViews>
  <sheetFormatPr defaultRowHeight="14.4"/>
  <sheetData>
    <row r="1" spans="1:5" ht="31.2">
      <c r="A1" s="2" t="s">
        <v>0</v>
      </c>
      <c r="B1" s="18" t="s">
        <v>50</v>
      </c>
      <c r="C1" s="19" t="s">
        <v>51</v>
      </c>
      <c r="D1" s="23" t="s">
        <v>52</v>
      </c>
      <c r="E1" s="21" t="s">
        <v>53</v>
      </c>
    </row>
    <row r="2" spans="1:5">
      <c r="A2" s="2">
        <v>1948</v>
      </c>
      <c r="B2" s="2">
        <v>380.94339982613877</v>
      </c>
      <c r="C2" s="2">
        <v>53.046815074628782</v>
      </c>
      <c r="D2" s="2">
        <v>22.159133663662168</v>
      </c>
      <c r="E2" s="2">
        <v>21.543972786528915</v>
      </c>
    </row>
    <row r="3" spans="1:5">
      <c r="A3" s="2">
        <v>1949</v>
      </c>
      <c r="B3" s="2">
        <v>397.99631987064652</v>
      </c>
      <c r="C3" s="2">
        <v>55.115937137439097</v>
      </c>
      <c r="D3" s="2">
        <v>23.035435700498617</v>
      </c>
      <c r="E3" s="2">
        <v>22.305639314786845</v>
      </c>
    </row>
    <row r="4" spans="1:5">
      <c r="A4" s="2">
        <v>1950</v>
      </c>
      <c r="B4" s="2">
        <v>402.84442214181047</v>
      </c>
      <c r="C4" s="2">
        <v>55.479545050954314</v>
      </c>
      <c r="D4" s="2">
        <v>23.199531218536617</v>
      </c>
      <c r="E4" s="2">
        <v>22.373103591972761</v>
      </c>
    </row>
    <row r="5" spans="1:5">
      <c r="A5" s="2">
        <v>1951</v>
      </c>
      <c r="B5" s="2">
        <v>414.33384289733795</v>
      </c>
      <c r="C5" s="2">
        <v>56.746805613423469</v>
      </c>
      <c r="D5" s="2">
        <v>23.741936774083957</v>
      </c>
      <c r="E5" s="2">
        <v>22.802121265237531</v>
      </c>
    </row>
    <row r="6" spans="1:5">
      <c r="A6" s="2">
        <v>1952</v>
      </c>
      <c r="B6" s="2">
        <v>415.574173168306</v>
      </c>
      <c r="C6" s="2">
        <v>56.602169130488512</v>
      </c>
      <c r="D6" s="2">
        <v>23.693953986905434</v>
      </c>
      <c r="E6" s="2">
        <v>22.661663200398856</v>
      </c>
    </row>
    <row r="7" spans="1:5">
      <c r="A7" s="2">
        <v>1953</v>
      </c>
      <c r="B7" s="2">
        <v>434.60784729586265</v>
      </c>
      <c r="C7" s="2">
        <v>58.867230282710906</v>
      </c>
      <c r="D7" s="2">
        <v>24.655235567474836</v>
      </c>
      <c r="E7" s="2">
        <v>23.482337292262681</v>
      </c>
    </row>
    <row r="8" spans="1:5">
      <c r="A8" s="2">
        <v>1954</v>
      </c>
      <c r="B8" s="2">
        <v>452.59350253375078</v>
      </c>
      <c r="C8" s="2">
        <v>60.964052398215983</v>
      </c>
      <c r="D8" s="2">
        <v>25.547112910806906</v>
      </c>
      <c r="E8" s="2">
        <v>24.228941828512824</v>
      </c>
    </row>
    <row r="9" spans="1:5">
      <c r="A9" s="2">
        <v>1955</v>
      </c>
      <c r="B9" s="2">
        <v>471.78474386011288</v>
      </c>
      <c r="C9" s="2">
        <v>63.197049098580614</v>
      </c>
      <c r="D9" s="2">
        <v>26.49711656231203</v>
      </c>
      <c r="E9" s="2">
        <v>25.022687367448359</v>
      </c>
    </row>
    <row r="10" spans="1:5">
      <c r="A10" s="2">
        <v>1956</v>
      </c>
      <c r="B10" s="2">
        <v>490.30034978649519</v>
      </c>
      <c r="C10" s="2">
        <v>65.313113116876821</v>
      </c>
      <c r="D10" s="2">
        <v>27.399169564375413</v>
      </c>
      <c r="E10" s="2">
        <v>25.76305923714321</v>
      </c>
    </row>
    <row r="11" spans="1:5">
      <c r="A11" s="2">
        <v>1957</v>
      </c>
      <c r="B11" s="2">
        <v>506.0893887090682</v>
      </c>
      <c r="C11" s="2">
        <v>67.042241773218819</v>
      </c>
      <c r="D11" s="2">
        <v>28.139873279837303</v>
      </c>
      <c r="E11" s="2">
        <v>26.344415724217001</v>
      </c>
    </row>
    <row r="12" spans="1:5">
      <c r="A12" s="2">
        <v>1958</v>
      </c>
      <c r="B12" s="2">
        <v>517.42208224479327</v>
      </c>
      <c r="C12" s="2">
        <v>68.162760505049633</v>
      </c>
      <c r="D12" s="2">
        <v>28.625875722788795</v>
      </c>
      <c r="E12" s="2">
        <v>26.681671497044984</v>
      </c>
    </row>
    <row r="13" spans="1:5">
      <c r="A13" s="2">
        <v>1959</v>
      </c>
      <c r="B13" s="2">
        <v>541.63401706652485</v>
      </c>
      <c r="C13" s="2">
        <v>70.955622955329076</v>
      </c>
      <c r="D13" s="2">
        <v>29.81520844101475</v>
      </c>
      <c r="E13" s="2">
        <v>27.666934452591747</v>
      </c>
    </row>
    <row r="14" spans="1:5">
      <c r="A14" s="2">
        <v>1960</v>
      </c>
      <c r="B14" s="2">
        <v>581.1986956287119</v>
      </c>
      <c r="C14" s="2">
        <v>75.714996826831168</v>
      </c>
      <c r="D14" s="2">
        <v>31.832723393773847</v>
      </c>
      <c r="E14" s="2">
        <v>29.406730988400611</v>
      </c>
    </row>
    <row r="15" spans="1:5">
      <c r="A15" s="2">
        <v>1961</v>
      </c>
      <c r="B15" s="2">
        <v>601.51891445198839</v>
      </c>
      <c r="C15" s="2">
        <v>77.92568623313484</v>
      </c>
      <c r="D15" s="2">
        <v>32.780443329222457</v>
      </c>
      <c r="E15" s="2">
        <v>30.145191880678407</v>
      </c>
    </row>
    <row r="16" spans="1:5">
      <c r="A16" s="2">
        <v>1962</v>
      </c>
      <c r="B16" s="2">
        <v>603.9272625308962</v>
      </c>
      <c r="C16" s="2">
        <v>77.80144953733047</v>
      </c>
      <c r="D16" s="2">
        <v>32.746556267349575</v>
      </c>
      <c r="E16" s="2">
        <v>29.976390818182669</v>
      </c>
    </row>
    <row r="17" spans="1:5">
      <c r="A17" s="2">
        <v>1963</v>
      </c>
      <c r="B17" s="2">
        <v>634.34003696086143</v>
      </c>
      <c r="C17" s="2">
        <v>81.263304301902565</v>
      </c>
      <c r="D17" s="2">
        <v>34.222966739124821</v>
      </c>
      <c r="E17" s="2">
        <v>31.183274631716955</v>
      </c>
    </row>
    <row r="18" spans="1:5">
      <c r="A18" s="2">
        <v>1964</v>
      </c>
      <c r="B18" s="2">
        <v>669.9901289884989</v>
      </c>
      <c r="C18" s="2">
        <v>85.350803202080314</v>
      </c>
      <c r="D18" s="2">
        <v>35.964788195214879</v>
      </c>
      <c r="E18" s="2">
        <v>32.617560707919303</v>
      </c>
    </row>
    <row r="19" spans="1:5">
      <c r="A19" s="2">
        <v>1965</v>
      </c>
      <c r="B19" s="2">
        <v>691.8207034859754</v>
      </c>
      <c r="C19" s="2">
        <v>87.638942349749655</v>
      </c>
      <c r="D19" s="2">
        <v>36.950067684614794</v>
      </c>
      <c r="E19" s="2">
        <v>33.353263410866049</v>
      </c>
    </row>
    <row r="20" spans="1:5">
      <c r="A20" s="2">
        <v>1966</v>
      </c>
      <c r="B20" s="2">
        <v>712.10762793989397</v>
      </c>
      <c r="C20" s="2">
        <v>89.703842133729864</v>
      </c>
      <c r="D20" s="2">
        <v>37.842418497544493</v>
      </c>
      <c r="E20" s="2">
        <v>33.996168465529394</v>
      </c>
    </row>
    <row r="21" spans="1:5">
      <c r="A21" s="2">
        <v>1967</v>
      </c>
      <c r="B21" s="2">
        <v>741.89945294850338</v>
      </c>
      <c r="C21" s="2">
        <v>92.93294889751671</v>
      </c>
      <c r="D21" s="2">
        <v>39.227335804587256</v>
      </c>
      <c r="E21" s="2">
        <v>35.070859821455699</v>
      </c>
    </row>
    <row r="22" spans="1:5">
      <c r="A22" s="2">
        <v>1968</v>
      </c>
      <c r="B22" s="2">
        <v>777.99342043323088</v>
      </c>
      <c r="C22" s="2">
        <v>96.907465569944122</v>
      </c>
      <c r="D22" s="2">
        <v>40.928810889689686</v>
      </c>
      <c r="E22" s="2">
        <v>36.414252321087289</v>
      </c>
    </row>
    <row r="23" spans="1:5">
      <c r="A23" s="2">
        <v>1969</v>
      </c>
      <c r="B23" s="2">
        <v>799.65946251028504</v>
      </c>
      <c r="C23" s="2">
        <v>99.046783619854722</v>
      </c>
      <c r="D23" s="2">
        <v>41.856857586425548</v>
      </c>
      <c r="E23" s="2">
        <v>37.057093135463262</v>
      </c>
    </row>
    <row r="24" spans="1:5">
      <c r="A24" s="2">
        <v>1970</v>
      </c>
      <c r="B24" s="2">
        <v>851.40475988881406</v>
      </c>
      <c r="C24" s="2">
        <v>104.86309047106847</v>
      </c>
      <c r="D24" s="2">
        <v>44.340932024780329</v>
      </c>
      <c r="E24" s="2">
        <v>39.061544872401676</v>
      </c>
    </row>
    <row r="25" spans="1:5">
      <c r="A25" s="2">
        <v>1971</v>
      </c>
      <c r="B25" s="2">
        <v>880.01489026032061</v>
      </c>
      <c r="C25" s="2">
        <v>107.77676319877128</v>
      </c>
      <c r="D25" s="2">
        <v>45.599996224381272</v>
      </c>
      <c r="E25" s="2">
        <v>39.969277497410047</v>
      </c>
    </row>
    <row r="26" spans="1:5">
      <c r="A26" s="2">
        <v>1972</v>
      </c>
      <c r="B26" s="2">
        <v>929.57671324207138</v>
      </c>
      <c r="C26" s="2">
        <v>113.20512765966764</v>
      </c>
      <c r="D26" s="2">
        <v>47.92530368294031</v>
      </c>
      <c r="E26" s="2">
        <v>41.794572265768466</v>
      </c>
    </row>
    <row r="27" spans="1:5">
      <c r="A27" s="2">
        <v>1973</v>
      </c>
      <c r="B27" s="2">
        <v>996.30373552940591</v>
      </c>
      <c r="C27" s="2">
        <v>120.64672446952905</v>
      </c>
      <c r="D27" s="2">
        <v>51.106369271301375</v>
      </c>
      <c r="E27" s="2">
        <v>44.340417826209716</v>
      </c>
    </row>
    <row r="28" spans="1:5">
      <c r="A28" s="2">
        <v>1974</v>
      </c>
      <c r="B28" s="2">
        <v>983.92152761757006</v>
      </c>
      <c r="C28" s="2">
        <v>118.47433380887036</v>
      </c>
      <c r="D28" s="2">
        <v>50.216462577718715</v>
      </c>
      <c r="E28" s="2">
        <v>43.342745165291149</v>
      </c>
    </row>
    <row r="29" spans="1:5">
      <c r="A29" s="2">
        <v>1975</v>
      </c>
      <c r="B29" s="2">
        <v>987.04177062543329</v>
      </c>
      <c r="C29" s="2">
        <v>118.1779515415771</v>
      </c>
      <c r="D29" s="2">
        <v>50.121295864631442</v>
      </c>
      <c r="E29" s="2">
        <v>43.034178057906452</v>
      </c>
    </row>
    <row r="30" spans="1:5">
      <c r="A30" s="2">
        <v>1976</v>
      </c>
      <c r="B30" s="2">
        <v>1002.7151542904462</v>
      </c>
      <c r="C30" s="2">
        <v>119.37479817701495</v>
      </c>
      <c r="D30" s="2">
        <v>50.659877566304758</v>
      </c>
      <c r="E30" s="2">
        <v>43.266445813154405</v>
      </c>
    </row>
    <row r="31" spans="1:5">
      <c r="A31" s="2">
        <v>1977</v>
      </c>
      <c r="B31" s="2">
        <v>1008.0405413208815</v>
      </c>
      <c r="C31" s="2">
        <v>119.32850620871184</v>
      </c>
      <c r="D31" s="2">
        <v>50.671413320180804</v>
      </c>
      <c r="E31" s="2">
        <v>43.044776575406566</v>
      </c>
    </row>
    <row r="32" spans="1:5">
      <c r="A32" s="2">
        <v>1978</v>
      </c>
      <c r="B32" s="2">
        <v>1091.3103238103324</v>
      </c>
      <c r="C32" s="2">
        <v>128.45249497434239</v>
      </c>
      <c r="D32" s="2">
        <v>54.579603688749543</v>
      </c>
      <c r="E32" s="2">
        <v>46.113937312355795</v>
      </c>
    </row>
    <row r="33" spans="1:5">
      <c r="A33" s="2">
        <v>1979</v>
      </c>
      <c r="B33" s="2">
        <v>1137.4885362882899</v>
      </c>
      <c r="C33" s="2">
        <v>133.12704141836247</v>
      </c>
      <c r="D33" s="2">
        <v>56.601096187089439</v>
      </c>
      <c r="E33" s="2">
        <v>47.56030331939278</v>
      </c>
    </row>
    <row r="34" spans="1:5">
      <c r="A34" s="2">
        <v>1980</v>
      </c>
      <c r="B34" s="2">
        <v>1128.6043207210168</v>
      </c>
      <c r="C34" s="2">
        <v>131.33569665350043</v>
      </c>
      <c r="D34" s="2">
        <v>55.874518830623465</v>
      </c>
      <c r="E34" s="2">
        <v>46.690077177730828</v>
      </c>
    </row>
    <row r="35" spans="1:5">
      <c r="A35" s="2">
        <v>1981</v>
      </c>
      <c r="B35" s="2">
        <v>1131.4857203024649</v>
      </c>
      <c r="C35" s="2">
        <v>130.9208378666242</v>
      </c>
      <c r="D35" s="2">
        <v>55.733200516567052</v>
      </c>
      <c r="E35" s="2">
        <v>46.311450123553591</v>
      </c>
    </row>
    <row r="36" spans="1:5">
      <c r="A36" s="2">
        <v>1982</v>
      </c>
      <c r="B36" s="2">
        <v>1141.3046722256051</v>
      </c>
      <c r="C36" s="2">
        <v>131.3036127920133</v>
      </c>
      <c r="D36" s="2">
        <v>55.931676124573826</v>
      </c>
      <c r="E36" s="2">
        <v>46.213397786437639</v>
      </c>
    </row>
    <row r="37" spans="1:5">
      <c r="A37" s="2">
        <v>1983</v>
      </c>
      <c r="B37" s="2">
        <v>1205.4511287925347</v>
      </c>
      <c r="C37" s="2">
        <v>137.89127277465403</v>
      </c>
      <c r="D37" s="2">
        <v>58.775409610526864</v>
      </c>
      <c r="E37" s="2">
        <v>48.285079008912362</v>
      </c>
    </row>
    <row r="38" spans="1:5">
      <c r="A38" s="2">
        <v>1984</v>
      </c>
      <c r="B38" s="2">
        <v>1234.5887212515663</v>
      </c>
      <c r="C38" s="2">
        <v>140.41652835244577</v>
      </c>
      <c r="D38" s="2">
        <v>59.890319958811766</v>
      </c>
      <c r="E38" s="2">
        <v>48.916135425004704</v>
      </c>
    </row>
    <row r="39" spans="1:5">
      <c r="A39" s="2">
        <v>1985</v>
      </c>
      <c r="B39" s="2">
        <v>1280.3432160336704</v>
      </c>
      <c r="C39" s="2">
        <v>144.78637651736389</v>
      </c>
      <c r="D39" s="2">
        <v>61.794159355356435</v>
      </c>
      <c r="E39" s="2">
        <v>50.175488962892246</v>
      </c>
    </row>
    <row r="40" spans="1:5">
      <c r="A40" s="2">
        <v>1986</v>
      </c>
      <c r="B40" s="2">
        <v>1330.4886591014365</v>
      </c>
      <c r="C40" s="2">
        <v>149.59407978249257</v>
      </c>
      <c r="D40" s="2">
        <v>63.887705357248493</v>
      </c>
      <c r="E40" s="2">
        <v>51.567970928563831</v>
      </c>
    </row>
    <row r="41" spans="1:5">
      <c r="A41" s="2">
        <v>1987</v>
      </c>
      <c r="B41" s="2">
        <v>1421.8812352403077</v>
      </c>
      <c r="C41" s="2">
        <v>158.95163701083331</v>
      </c>
      <c r="D41" s="2">
        <v>67.928634997825199</v>
      </c>
      <c r="E41" s="2">
        <v>54.500880152825282</v>
      </c>
    </row>
    <row r="42" spans="1:5">
      <c r="A42" s="2">
        <v>1988</v>
      </c>
      <c r="B42" s="2">
        <v>1521.6792956471068</v>
      </c>
      <c r="C42" s="2">
        <v>169.12964422964706</v>
      </c>
      <c r="D42" s="2">
        <v>72.326005578249493</v>
      </c>
      <c r="E42" s="2">
        <v>57.676870927105696</v>
      </c>
    </row>
    <row r="43" spans="1:5">
      <c r="A43" s="2">
        <v>1989</v>
      </c>
      <c r="B43" s="2">
        <v>1570.4400952200474</v>
      </c>
      <c r="C43" s="2">
        <v>173.54388677437299</v>
      </c>
      <c r="D43" s="2">
        <v>74.263054686032774</v>
      </c>
      <c r="E43" s="2">
        <v>58.85789069375317</v>
      </c>
    </row>
    <row r="44" spans="1:5">
      <c r="A44" s="2">
        <v>1990</v>
      </c>
      <c r="B44" s="2">
        <v>1569.3295636207824</v>
      </c>
      <c r="C44" s="2">
        <v>172.42086231094015</v>
      </c>
      <c r="D44" s="2">
        <v>73.831883283124867</v>
      </c>
      <c r="E44" s="2">
        <v>58.152443051125026</v>
      </c>
    </row>
    <row r="45" spans="1:5">
      <c r="A45" s="2">
        <v>1991</v>
      </c>
      <c r="B45" s="2">
        <v>1559.0400452319582</v>
      </c>
      <c r="C45" s="2">
        <v>170.30090606609014</v>
      </c>
      <c r="D45" s="2">
        <v>72.973244438674953</v>
      </c>
      <c r="E45" s="2">
        <v>57.114531060481823</v>
      </c>
    </row>
    <row r="46" spans="1:5">
      <c r="A46" s="2">
        <v>1992</v>
      </c>
      <c r="B46" s="2">
        <v>1560.2250084620066</v>
      </c>
      <c r="C46" s="2">
        <v>169.44440145017109</v>
      </c>
      <c r="D46" s="2">
        <v>72.655487790971435</v>
      </c>
      <c r="E46" s="2">
        <v>56.503644701561065</v>
      </c>
    </row>
    <row r="47" spans="1:5">
      <c r="A47" s="2">
        <v>1993</v>
      </c>
      <c r="B47" s="2">
        <v>1623.1184782594803</v>
      </c>
      <c r="C47" s="2">
        <v>175.25351259390513</v>
      </c>
      <c r="D47" s="2">
        <v>75.19767090608515</v>
      </c>
      <c r="E47" s="2">
        <v>58.103588864471064</v>
      </c>
    </row>
    <row r="48" spans="1:5">
      <c r="A48" s="2">
        <v>1994</v>
      </c>
      <c r="B48" s="2">
        <v>1667.0794068667919</v>
      </c>
      <c r="C48" s="2">
        <v>178.95567854652481</v>
      </c>
      <c r="D48" s="2">
        <v>76.838977772426915</v>
      </c>
      <c r="E48" s="2">
        <v>58.984162400082482</v>
      </c>
    </row>
    <row r="49" spans="1:5">
      <c r="A49" s="2">
        <v>1995</v>
      </c>
      <c r="B49" s="2">
        <v>1689.7811328532232</v>
      </c>
      <c r="C49" s="2">
        <v>180.338501854908</v>
      </c>
      <c r="D49" s="2">
        <v>77.486311147578036</v>
      </c>
      <c r="E49" s="2">
        <v>59.087838522697226</v>
      </c>
    </row>
    <row r="50" spans="1:5">
      <c r="A50" s="2">
        <v>1996</v>
      </c>
      <c r="B50" s="2">
        <v>1767.9598902095665</v>
      </c>
      <c r="C50" s="2">
        <v>187.58377713744713</v>
      </c>
      <c r="D50" s="2">
        <v>80.655549871813719</v>
      </c>
      <c r="E50" s="2">
        <v>61.092783234048639</v>
      </c>
    </row>
    <row r="51" spans="1:5">
      <c r="A51" s="2">
        <v>1997</v>
      </c>
      <c r="B51" s="2">
        <v>1609.0389337947195</v>
      </c>
      <c r="C51" s="2">
        <v>169.72675208535304</v>
      </c>
      <c r="D51" s="2">
        <v>73.028733610753605</v>
      </c>
      <c r="E51" s="2">
        <v>54.940732445641672</v>
      </c>
    </row>
    <row r="52" spans="1:5">
      <c r="A52" s="2">
        <v>1998</v>
      </c>
      <c r="B52" s="2">
        <v>1683.2010468376893</v>
      </c>
      <c r="C52" s="2">
        <v>176.5129520088895</v>
      </c>
      <c r="D52" s="2">
        <v>76.002275453072471</v>
      </c>
      <c r="E52" s="2">
        <v>56.78504527399226</v>
      </c>
    </row>
    <row r="53" spans="1:5">
      <c r="A53" s="2">
        <v>1999</v>
      </c>
      <c r="B53" s="2">
        <v>1716.7935652754672</v>
      </c>
      <c r="C53" s="2">
        <v>178.98284433842656</v>
      </c>
      <c r="D53" s="2">
        <v>77.120537828201222</v>
      </c>
      <c r="E53" s="2">
        <v>57.219624044375173</v>
      </c>
    </row>
    <row r="54" spans="1:5">
      <c r="A54" s="2">
        <v>2000</v>
      </c>
      <c r="B54" s="2">
        <v>1898.0359626900224</v>
      </c>
      <c r="C54" s="2">
        <v>196.71902350918162</v>
      </c>
      <c r="D54" s="2">
        <v>84.823410936376163</v>
      </c>
      <c r="E54" s="2">
        <v>62.491113974439948</v>
      </c>
    </row>
    <row r="55" spans="1:5">
      <c r="A55" s="2">
        <v>2001</v>
      </c>
      <c r="B55" s="2">
        <v>1930.1925713374214</v>
      </c>
      <c r="C55" s="2">
        <v>198.87809643005897</v>
      </c>
      <c r="D55" s="2">
        <v>85.816179849634182</v>
      </c>
      <c r="E55" s="2">
        <v>62.770911613679303</v>
      </c>
    </row>
    <row r="56" spans="1:5">
      <c r="A56" s="2">
        <v>2002</v>
      </c>
      <c r="B56" s="2">
        <v>2167.4321893096485</v>
      </c>
      <c r="C56" s="2">
        <v>222.00970894938106</v>
      </c>
      <c r="D56" s="2">
        <v>95.86701083704537</v>
      </c>
      <c r="E56" s="2">
        <v>69.615092791757974</v>
      </c>
    </row>
    <row r="57" spans="1:5">
      <c r="A57" s="2">
        <v>2003</v>
      </c>
      <c r="B57" s="2">
        <v>2211.3228761408823</v>
      </c>
      <c r="C57" s="2">
        <v>225.17202230397069</v>
      </c>
      <c r="D57" s="2">
        <v>97.303577719887372</v>
      </c>
      <c r="E57" s="2">
        <v>70.139925210785066</v>
      </c>
    </row>
    <row r="58" spans="1:5">
      <c r="A58" s="2">
        <v>2004</v>
      </c>
      <c r="B58" s="2">
        <v>2238.9854016644099</v>
      </c>
      <c r="C58" s="2">
        <v>226.64439539055689</v>
      </c>
      <c r="D58" s="2">
        <v>98.011879152751931</v>
      </c>
      <c r="E58" s="2">
        <v>70.125152848572853</v>
      </c>
    </row>
    <row r="59" spans="1:5">
      <c r="A59" s="2">
        <v>2005</v>
      </c>
      <c r="B59" s="2">
        <v>2414.0816326995023</v>
      </c>
      <c r="C59" s="2">
        <v>242.92527414132422</v>
      </c>
      <c r="D59" s="2">
        <v>105.13032247665164</v>
      </c>
      <c r="E59" s="2">
        <v>74.651247755203357</v>
      </c>
    </row>
    <row r="60" spans="1:5">
      <c r="A60" s="2">
        <v>2006</v>
      </c>
      <c r="B60" s="2">
        <v>2516.6388582621298</v>
      </c>
      <c r="C60" s="2">
        <v>251.74693627807994</v>
      </c>
      <c r="D60" s="2">
        <v>109.02931596734425</v>
      </c>
      <c r="E60" s="2">
        <v>76.828200425957391</v>
      </c>
    </row>
    <row r="61" spans="1:5">
      <c r="A61" s="2">
        <v>2007</v>
      </c>
      <c r="B61" s="2">
        <v>2591.6238862190257</v>
      </c>
      <c r="C61" s="2">
        <v>257.71119062430893</v>
      </c>
      <c r="D61" s="2">
        <v>111.69620759804005</v>
      </c>
      <c r="E61" s="2">
        <v>78.097542856922914</v>
      </c>
    </row>
    <row r="62" spans="1:5">
      <c r="A62" s="2">
        <v>2008</v>
      </c>
      <c r="B62" s="2">
        <v>2356.542710577497</v>
      </c>
      <c r="C62" s="2">
        <v>232.94319598079861</v>
      </c>
      <c r="D62" s="2">
        <v>101.03771585547636</v>
      </c>
      <c r="E62" s="2">
        <v>70.090023672426099</v>
      </c>
    </row>
    <row r="63" spans="1:5">
      <c r="A63" s="2">
        <v>2009</v>
      </c>
      <c r="B63" s="2">
        <v>2051.0341690345281</v>
      </c>
      <c r="C63" s="2">
        <v>201.53773154487732</v>
      </c>
      <c r="D63" s="2">
        <v>87.482362321523965</v>
      </c>
      <c r="E63" s="2">
        <v>60.202978455935366</v>
      </c>
    </row>
    <row r="64" spans="1:5">
      <c r="A64" s="2">
        <v>2010</v>
      </c>
      <c r="B64" s="2">
        <v>2053.6578457116411</v>
      </c>
      <c r="C64" s="2">
        <v>200.59292059695684</v>
      </c>
      <c r="D64" s="2">
        <v>87.139028718077299</v>
      </c>
      <c r="E64" s="2">
        <v>59.481902844915759</v>
      </c>
    </row>
    <row r="65" spans="1:5">
      <c r="A65" s="2">
        <v>2011</v>
      </c>
      <c r="B65" s="2">
        <v>2067.4519369296968</v>
      </c>
      <c r="C65" s="2">
        <v>200.73458508056552</v>
      </c>
      <c r="D65" s="2">
        <v>87.26792523807741</v>
      </c>
      <c r="E65" s="2">
        <v>59.081309744474773</v>
      </c>
    </row>
    <row r="66" spans="1:5">
      <c r="A66" s="2">
        <v>2012</v>
      </c>
      <c r="B66" s="2">
        <v>2048.6719797726264</v>
      </c>
      <c r="C66" s="2">
        <v>197.72138627607373</v>
      </c>
      <c r="D66" s="2">
        <v>86.024826860887529</v>
      </c>
      <c r="E66" s="2">
        <v>57.755055383616259</v>
      </c>
    </row>
    <row r="67" spans="1:5">
      <c r="A67" s="2">
        <v>2013</v>
      </c>
      <c r="B67" s="2">
        <v>2082.3297093649985</v>
      </c>
      <c r="C67" s="2">
        <v>199.76539478094065</v>
      </c>
      <c r="D67" s="2">
        <v>86.982230309913405</v>
      </c>
      <c r="E67" s="2">
        <v>57.904668732354246</v>
      </c>
    </row>
    <row r="68" spans="1:5">
      <c r="A68" s="2">
        <v>2014</v>
      </c>
      <c r="B68" s="2">
        <v>2174.7531940497042</v>
      </c>
      <c r="C68" s="2">
        <v>207.37926387981221</v>
      </c>
      <c r="D68" s="2">
        <v>90.368726757150583</v>
      </c>
      <c r="E68" s="2">
        <v>59.643458193587307</v>
      </c>
    </row>
    <row r="69" spans="1:5">
      <c r="A69" s="2">
        <v>2015</v>
      </c>
      <c r="B69" s="2">
        <v>2261.4965047111318</v>
      </c>
      <c r="C69" s="2">
        <v>214.3536310118393</v>
      </c>
      <c r="D69" s="2">
        <v>93.482149906429342</v>
      </c>
      <c r="E69" s="2">
        <v>61.161528184804361</v>
      </c>
    </row>
    <row r="70" spans="1:5">
      <c r="A70" s="2">
        <v>2016</v>
      </c>
      <c r="B70" s="2">
        <v>2279.8786069955945</v>
      </c>
      <c r="C70" s="2">
        <v>214.79350318691922</v>
      </c>
      <c r="D70" s="2">
        <v>93.748965989381318</v>
      </c>
      <c r="E70" s="2">
        <v>60.794324044260016</v>
      </c>
    </row>
    <row r="71" spans="1:5">
      <c r="A71" s="2">
        <v>2017</v>
      </c>
      <c r="B71" s="2">
        <v>2314.4795749104815</v>
      </c>
      <c r="C71" s="2">
        <v>216.73653350981667</v>
      </c>
      <c r="D71" s="2">
        <v>94.673291986365882</v>
      </c>
      <c r="E71" s="2">
        <v>60.843104692836967</v>
      </c>
    </row>
  </sheetData>
  <phoneticPr fontId="1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4EE7-064B-4C3C-8F06-0AB956E406BC}">
  <dimension ref="A1:E66"/>
  <sheetViews>
    <sheetView zoomScale="55" zoomScaleNormal="55" workbookViewId="0"/>
  </sheetViews>
  <sheetFormatPr defaultColWidth="8.77734375" defaultRowHeight="15.6"/>
  <cols>
    <col min="1" max="5" width="8.77734375" style="3"/>
    <col min="6" max="16384" width="8.77734375" style="6"/>
  </cols>
  <sheetData>
    <row r="1" spans="1:5" ht="31.2">
      <c r="A1" s="4" t="s">
        <v>0</v>
      </c>
      <c r="B1" s="18" t="s">
        <v>50</v>
      </c>
      <c r="C1" s="19" t="s">
        <v>51</v>
      </c>
      <c r="D1" s="23" t="s">
        <v>52</v>
      </c>
      <c r="E1" s="21" t="s">
        <v>53</v>
      </c>
    </row>
    <row r="2" spans="1:5">
      <c r="A2" s="3">
        <v>1951</v>
      </c>
      <c r="B2" s="3">
        <v>162.29</v>
      </c>
      <c r="C2" s="3">
        <v>22.93</v>
      </c>
      <c r="D2" s="3">
        <v>9.6199999999999992</v>
      </c>
      <c r="E2" s="30">
        <v>7.03</v>
      </c>
    </row>
    <row r="3" spans="1:5">
      <c r="A3" s="3">
        <v>1952</v>
      </c>
      <c r="B3" s="3">
        <v>196.93</v>
      </c>
      <c r="C3" s="3">
        <v>30.95</v>
      </c>
      <c r="D3" s="3">
        <v>12.05</v>
      </c>
      <c r="E3" s="30">
        <v>8.4</v>
      </c>
    </row>
    <row r="4" spans="1:5">
      <c r="A4" s="3">
        <v>1953</v>
      </c>
      <c r="B4" s="3">
        <v>263.68</v>
      </c>
      <c r="C4" s="3">
        <v>39.549999999999997</v>
      </c>
      <c r="D4" s="3">
        <v>15.57</v>
      </c>
      <c r="E4" s="30">
        <v>8.0299999999999994</v>
      </c>
    </row>
    <row r="5" spans="1:5">
      <c r="A5" s="3">
        <v>1954</v>
      </c>
      <c r="B5" s="3">
        <v>293.11</v>
      </c>
      <c r="C5" s="3">
        <v>38.85</v>
      </c>
      <c r="D5" s="3">
        <v>15.84</v>
      </c>
      <c r="E5" s="30">
        <v>6.32</v>
      </c>
    </row>
    <row r="6" spans="1:5">
      <c r="A6" s="3">
        <v>1955</v>
      </c>
      <c r="B6" s="3">
        <v>270.01</v>
      </c>
      <c r="C6" s="3">
        <v>34.07</v>
      </c>
      <c r="D6" s="3">
        <v>13.32</v>
      </c>
      <c r="E6" s="30">
        <v>7.03</v>
      </c>
    </row>
    <row r="7" spans="1:5">
      <c r="A7" s="3">
        <v>1956</v>
      </c>
      <c r="B7" s="3">
        <v>256.10000000000002</v>
      </c>
      <c r="C7" s="3">
        <v>31.9</v>
      </c>
      <c r="D7" s="3">
        <v>12.63</v>
      </c>
      <c r="E7" s="30">
        <v>7.05</v>
      </c>
    </row>
    <row r="8" spans="1:5">
      <c r="A8" s="3">
        <v>1957</v>
      </c>
      <c r="B8" s="3">
        <v>256.36</v>
      </c>
      <c r="C8" s="3">
        <v>32.44</v>
      </c>
      <c r="D8" s="3">
        <v>12.29</v>
      </c>
      <c r="E8" s="30">
        <v>6.5</v>
      </c>
    </row>
    <row r="9" spans="1:5">
      <c r="A9" s="3">
        <v>1958</v>
      </c>
      <c r="B9" s="3">
        <v>231.15</v>
      </c>
      <c r="C9" s="3">
        <v>32.17</v>
      </c>
      <c r="D9" s="3">
        <v>10.38</v>
      </c>
      <c r="E9" s="30">
        <v>4.9400000000000004</v>
      </c>
    </row>
    <row r="10" spans="1:5">
      <c r="A10" s="3">
        <v>1959</v>
      </c>
      <c r="B10" s="3">
        <v>238.6</v>
      </c>
      <c r="C10" s="3">
        <v>27.29</v>
      </c>
      <c r="D10" s="3">
        <v>10.79</v>
      </c>
      <c r="E10" s="30">
        <v>4.8899999999999997</v>
      </c>
    </row>
    <row r="11" spans="1:5">
      <c r="A11" s="3">
        <v>1960</v>
      </c>
      <c r="B11" s="3">
        <v>257.62</v>
      </c>
      <c r="C11" s="3">
        <v>28.59</v>
      </c>
      <c r="D11" s="3">
        <v>11.6</v>
      </c>
      <c r="E11" s="30">
        <v>6.44</v>
      </c>
    </row>
    <row r="12" spans="1:5">
      <c r="A12" s="3">
        <v>1961</v>
      </c>
      <c r="B12" s="3">
        <v>256.16000000000003</v>
      </c>
      <c r="C12" s="3">
        <v>27.23</v>
      </c>
      <c r="D12" s="3">
        <v>12.7</v>
      </c>
      <c r="E12" s="30">
        <v>7.1</v>
      </c>
    </row>
    <row r="13" spans="1:5">
      <c r="A13" s="3">
        <v>1962</v>
      </c>
      <c r="B13" s="3">
        <v>263.56</v>
      </c>
      <c r="C13" s="3">
        <v>26.76</v>
      </c>
      <c r="D13" s="3">
        <v>15.11</v>
      </c>
      <c r="E13" s="30">
        <v>8.2200000000000006</v>
      </c>
    </row>
    <row r="14" spans="1:5">
      <c r="A14" s="3">
        <v>1963</v>
      </c>
      <c r="B14" s="3">
        <v>256.58</v>
      </c>
      <c r="C14" s="3">
        <v>28.22</v>
      </c>
      <c r="D14" s="3">
        <v>14.08</v>
      </c>
      <c r="E14" s="30">
        <v>8.84</v>
      </c>
    </row>
    <row r="15" spans="1:5">
      <c r="A15" s="3">
        <v>1964</v>
      </c>
      <c r="B15" s="3">
        <v>317.54000000000002</v>
      </c>
      <c r="C15" s="3">
        <v>37.17</v>
      </c>
      <c r="D15" s="3">
        <v>18.97</v>
      </c>
      <c r="E15" s="30">
        <v>9.52</v>
      </c>
    </row>
    <row r="16" spans="1:5">
      <c r="A16" s="3">
        <v>1965</v>
      </c>
      <c r="B16" s="3">
        <v>327.66000000000003</v>
      </c>
      <c r="C16" s="3">
        <v>35.119999999999997</v>
      </c>
      <c r="D16" s="3">
        <v>19.52</v>
      </c>
      <c r="E16" s="30">
        <v>8.94</v>
      </c>
    </row>
    <row r="17" spans="1:5">
      <c r="A17" s="3">
        <v>1966</v>
      </c>
      <c r="B17" s="3">
        <v>330.12</v>
      </c>
      <c r="C17" s="3">
        <v>36.03</v>
      </c>
      <c r="D17" s="3">
        <v>19.36</v>
      </c>
      <c r="E17" s="30">
        <v>10.5</v>
      </c>
    </row>
    <row r="18" spans="1:5">
      <c r="A18" s="3">
        <v>1967</v>
      </c>
      <c r="B18" s="3">
        <v>342.74</v>
      </c>
      <c r="C18" s="3">
        <v>41.46</v>
      </c>
      <c r="D18" s="3">
        <v>20.16</v>
      </c>
      <c r="E18" s="30">
        <v>11.1</v>
      </c>
    </row>
    <row r="19" spans="1:5">
      <c r="A19" s="3">
        <v>1968</v>
      </c>
      <c r="B19" s="3">
        <v>352.54</v>
      </c>
      <c r="C19" s="3">
        <v>41.99</v>
      </c>
      <c r="D19" s="3">
        <v>19.18</v>
      </c>
      <c r="E19" s="30">
        <v>12.12</v>
      </c>
    </row>
    <row r="20" spans="1:5">
      <c r="A20" s="3">
        <v>1969</v>
      </c>
      <c r="B20" s="3">
        <v>306.86</v>
      </c>
      <c r="C20" s="3">
        <v>42.63</v>
      </c>
      <c r="D20" s="3">
        <v>17.3</v>
      </c>
      <c r="E20" s="30">
        <v>11.53</v>
      </c>
    </row>
    <row r="21" spans="1:5">
      <c r="A21" s="3">
        <v>1970</v>
      </c>
      <c r="B21" s="3">
        <v>291.79000000000002</v>
      </c>
      <c r="C21" s="3">
        <v>43.13</v>
      </c>
      <c r="D21" s="3">
        <v>15.47</v>
      </c>
      <c r="E21" s="30">
        <v>11.83</v>
      </c>
    </row>
    <row r="22" spans="1:5">
      <c r="A22" s="3">
        <v>1971</v>
      </c>
      <c r="B22" s="3">
        <v>294.68</v>
      </c>
      <c r="C22" s="3">
        <v>40.78</v>
      </c>
      <c r="D22" s="3">
        <v>15.1</v>
      </c>
      <c r="E22" s="30">
        <v>13.92</v>
      </c>
    </row>
    <row r="23" spans="1:5">
      <c r="A23" s="3">
        <v>1972</v>
      </c>
      <c r="B23" s="3">
        <v>272.52</v>
      </c>
      <c r="C23" s="3">
        <v>31.99</v>
      </c>
      <c r="D23" s="3">
        <v>14.77</v>
      </c>
      <c r="E23" s="30">
        <v>11.65</v>
      </c>
    </row>
    <row r="24" spans="1:5">
      <c r="A24" s="3">
        <v>1973</v>
      </c>
      <c r="B24" s="3">
        <v>249.71</v>
      </c>
      <c r="C24" s="3">
        <v>30.03</v>
      </c>
      <c r="D24" s="3">
        <v>14.33</v>
      </c>
      <c r="E24" s="30">
        <v>10.56</v>
      </c>
    </row>
    <row r="25" spans="1:5">
      <c r="A25" s="3">
        <v>1974</v>
      </c>
      <c r="B25" s="3">
        <v>229.36</v>
      </c>
      <c r="C25" s="3">
        <v>28.34</v>
      </c>
      <c r="D25" s="3">
        <v>11.86</v>
      </c>
      <c r="E25" s="30">
        <v>10.07</v>
      </c>
    </row>
    <row r="26" spans="1:5">
      <c r="A26" s="3">
        <v>1975</v>
      </c>
      <c r="B26" s="3">
        <v>261.45999999999998</v>
      </c>
      <c r="C26" s="3">
        <v>34.32</v>
      </c>
      <c r="D26" s="3">
        <v>17.3</v>
      </c>
      <c r="E26" s="30">
        <v>8.92</v>
      </c>
    </row>
    <row r="27" spans="1:5">
      <c r="A27" s="3">
        <v>1976</v>
      </c>
      <c r="B27" s="3">
        <v>263.43</v>
      </c>
      <c r="C27" s="3">
        <v>36.53</v>
      </c>
      <c r="D27" s="3">
        <v>15.3</v>
      </c>
      <c r="E27" s="30">
        <v>9.58</v>
      </c>
    </row>
    <row r="28" spans="1:5">
      <c r="A28" s="3">
        <v>1977</v>
      </c>
      <c r="B28" s="3">
        <v>261.60000000000002</v>
      </c>
      <c r="C28" s="3">
        <v>27.32</v>
      </c>
      <c r="D28" s="3">
        <v>14.48</v>
      </c>
      <c r="E28" s="30">
        <v>10.76</v>
      </c>
    </row>
    <row r="29" spans="1:5">
      <c r="A29" s="3">
        <v>1978</v>
      </c>
      <c r="B29" s="3">
        <v>241.36</v>
      </c>
      <c r="C29" s="3">
        <v>25.78</v>
      </c>
      <c r="D29" s="3">
        <v>12.71</v>
      </c>
      <c r="E29" s="30">
        <v>8.84</v>
      </c>
    </row>
    <row r="30" spans="1:5">
      <c r="A30" s="3">
        <v>1979</v>
      </c>
      <c r="B30" s="3">
        <v>209.46</v>
      </c>
      <c r="C30" s="3">
        <v>23.78</v>
      </c>
      <c r="D30" s="3">
        <v>11.33</v>
      </c>
      <c r="E30" s="30">
        <v>7.25</v>
      </c>
    </row>
    <row r="31" spans="1:5">
      <c r="A31" s="3">
        <v>1980</v>
      </c>
      <c r="B31" s="3">
        <v>204.37</v>
      </c>
      <c r="C31" s="3">
        <v>20.61</v>
      </c>
      <c r="D31" s="3">
        <v>10.57</v>
      </c>
      <c r="E31" s="30">
        <v>6.45</v>
      </c>
    </row>
    <row r="32" spans="1:5">
      <c r="A32" s="3">
        <v>1981</v>
      </c>
      <c r="B32" s="3">
        <v>170.6</v>
      </c>
      <c r="C32" s="3">
        <v>20.010000000000002</v>
      </c>
      <c r="D32" s="3">
        <v>9.19</v>
      </c>
      <c r="E32" s="30">
        <v>6.83</v>
      </c>
    </row>
    <row r="33" spans="1:5">
      <c r="A33" s="3">
        <v>1982</v>
      </c>
      <c r="B33" s="3">
        <v>151.63</v>
      </c>
      <c r="C33" s="3">
        <v>16.420000000000002</v>
      </c>
      <c r="D33" s="3">
        <v>7.77</v>
      </c>
      <c r="E33" s="30">
        <v>7.02</v>
      </c>
    </row>
    <row r="34" spans="1:5">
      <c r="A34" s="3">
        <v>1983</v>
      </c>
      <c r="B34" s="3">
        <v>173.72</v>
      </c>
      <c r="C34" s="3">
        <v>17.93</v>
      </c>
      <c r="D34" s="3">
        <v>7.68</v>
      </c>
      <c r="E34" s="30">
        <v>9.6999999999999993</v>
      </c>
    </row>
    <row r="35" spans="1:5">
      <c r="A35" s="3">
        <v>1984</v>
      </c>
      <c r="B35" s="3">
        <v>182.08</v>
      </c>
      <c r="C35" s="3">
        <v>18.84</v>
      </c>
      <c r="D35" s="3">
        <v>9.0299999999999994</v>
      </c>
      <c r="E35" s="30">
        <v>10.46</v>
      </c>
    </row>
    <row r="36" spans="1:5">
      <c r="A36" s="3">
        <v>1985</v>
      </c>
      <c r="B36" s="3">
        <v>170.04</v>
      </c>
      <c r="C36" s="3">
        <v>18.41</v>
      </c>
      <c r="D36" s="3">
        <v>8.25</v>
      </c>
      <c r="E36" s="30">
        <v>10.77</v>
      </c>
    </row>
    <row r="37" spans="1:5">
      <c r="A37" s="3">
        <v>1986</v>
      </c>
      <c r="B37" s="3">
        <v>179.14</v>
      </c>
      <c r="C37" s="3">
        <v>18.64</v>
      </c>
      <c r="D37" s="3">
        <v>8.57</v>
      </c>
      <c r="E37" s="30">
        <v>10.199999999999999</v>
      </c>
    </row>
    <row r="38" spans="1:5">
      <c r="A38" s="3">
        <v>1987</v>
      </c>
      <c r="B38" s="3">
        <v>189.3</v>
      </c>
      <c r="C38" s="3">
        <v>17.71</v>
      </c>
      <c r="D38" s="3">
        <v>9.44</v>
      </c>
      <c r="E38" s="30">
        <v>9.8000000000000007</v>
      </c>
    </row>
    <row r="39" spans="1:5">
      <c r="A39" s="3">
        <v>1988</v>
      </c>
      <c r="B39" s="3">
        <v>202.93</v>
      </c>
      <c r="C39" s="3">
        <v>18.27</v>
      </c>
      <c r="D39" s="3">
        <v>11.23</v>
      </c>
      <c r="E39" s="30">
        <v>9.93</v>
      </c>
    </row>
    <row r="40" spans="1:5">
      <c r="A40" s="3">
        <v>1989</v>
      </c>
      <c r="B40" s="3">
        <v>179.36</v>
      </c>
      <c r="C40" s="3">
        <v>20.190000000000001</v>
      </c>
      <c r="D40" s="3">
        <v>11.63</v>
      </c>
      <c r="E40" s="30">
        <v>10.28</v>
      </c>
    </row>
    <row r="41" spans="1:5">
      <c r="A41" s="3">
        <v>1990</v>
      </c>
      <c r="B41" s="3">
        <v>163.9</v>
      </c>
      <c r="C41" s="3">
        <v>20.2</v>
      </c>
      <c r="D41" s="3">
        <v>10.47</v>
      </c>
      <c r="E41" s="30">
        <v>7.93</v>
      </c>
    </row>
    <row r="42" spans="1:5">
      <c r="A42" s="3">
        <v>1991</v>
      </c>
      <c r="B42" s="3">
        <v>154.6</v>
      </c>
      <c r="C42" s="3">
        <v>19.34</v>
      </c>
      <c r="D42" s="3">
        <v>10.17</v>
      </c>
      <c r="E42" s="30">
        <v>6.91</v>
      </c>
    </row>
    <row r="43" spans="1:5">
      <c r="A43" s="3">
        <v>1992</v>
      </c>
      <c r="B43" s="3">
        <v>143.83000000000001</v>
      </c>
      <c r="C43" s="3">
        <v>17.920000000000002</v>
      </c>
      <c r="D43" s="3">
        <v>9.66</v>
      </c>
      <c r="E43" s="30">
        <v>7.69</v>
      </c>
    </row>
    <row r="44" spans="1:5">
      <c r="A44" s="3">
        <v>1993</v>
      </c>
      <c r="B44" s="3">
        <v>147.84</v>
      </c>
      <c r="C44" s="3">
        <v>21.25</v>
      </c>
      <c r="D44" s="3">
        <v>9.34</v>
      </c>
      <c r="E44" s="30">
        <v>7.23</v>
      </c>
    </row>
    <row r="45" spans="1:5">
      <c r="A45" s="3">
        <v>1994</v>
      </c>
      <c r="B45" s="3">
        <v>154.63999999999999</v>
      </c>
      <c r="C45" s="3">
        <v>21.79</v>
      </c>
      <c r="D45" s="3">
        <v>9.61</v>
      </c>
      <c r="E45" s="30">
        <v>6.97</v>
      </c>
    </row>
    <row r="46" spans="1:5">
      <c r="A46" s="3">
        <v>1995</v>
      </c>
      <c r="B46" s="3">
        <v>157.13999999999999</v>
      </c>
      <c r="C46" s="3">
        <v>24.54</v>
      </c>
      <c r="D46" s="3">
        <v>9</v>
      </c>
      <c r="E46" s="30">
        <v>8.44</v>
      </c>
    </row>
    <row r="47" spans="1:5">
      <c r="A47" s="3">
        <v>1996</v>
      </c>
      <c r="B47" s="3">
        <v>149.09</v>
      </c>
      <c r="C47" s="3">
        <v>21.28</v>
      </c>
      <c r="D47" s="3">
        <v>10.11</v>
      </c>
      <c r="E47" s="30">
        <v>8.56</v>
      </c>
    </row>
    <row r="48" spans="1:5">
      <c r="A48" s="3">
        <v>1997</v>
      </c>
      <c r="B48" s="3">
        <v>149.49</v>
      </c>
      <c r="C48" s="3">
        <v>22.56</v>
      </c>
      <c r="D48" s="3">
        <v>8.89</v>
      </c>
      <c r="E48" s="30">
        <v>10.17</v>
      </c>
    </row>
    <row r="49" spans="1:5">
      <c r="A49" s="3">
        <v>1998</v>
      </c>
      <c r="B49" s="3">
        <v>142.65</v>
      </c>
      <c r="C49" s="3">
        <v>20.41</v>
      </c>
      <c r="D49" s="3">
        <v>7.89</v>
      </c>
      <c r="E49" s="30">
        <v>10.08</v>
      </c>
    </row>
    <row r="50" spans="1:5">
      <c r="A50" s="3">
        <v>1999</v>
      </c>
      <c r="B50" s="3">
        <v>141.01</v>
      </c>
      <c r="C50" s="3">
        <v>23.48</v>
      </c>
      <c r="D50" s="3">
        <v>8</v>
      </c>
      <c r="E50" s="30">
        <v>9.5</v>
      </c>
    </row>
    <row r="51" spans="1:5">
      <c r="A51" s="3">
        <v>2000</v>
      </c>
      <c r="B51" s="3">
        <v>135.1</v>
      </c>
      <c r="C51" s="3">
        <v>21.72</v>
      </c>
      <c r="D51" s="3">
        <v>8.6199999999999992</v>
      </c>
      <c r="E51" s="30">
        <v>11.41</v>
      </c>
    </row>
    <row r="52" spans="1:5">
      <c r="A52" s="3">
        <v>2001</v>
      </c>
      <c r="B52" s="3">
        <v>129.51</v>
      </c>
      <c r="C52" s="3">
        <v>22.4</v>
      </c>
      <c r="D52" s="3">
        <v>8.5299999999999994</v>
      </c>
      <c r="E52" s="30">
        <v>13.65</v>
      </c>
    </row>
    <row r="53" spans="1:5">
      <c r="A53" s="3">
        <v>2002</v>
      </c>
      <c r="B53" s="3">
        <v>136.80000000000001</v>
      </c>
      <c r="C53" s="3">
        <v>23.15</v>
      </c>
      <c r="D53" s="3">
        <v>8.16</v>
      </c>
      <c r="E53" s="30">
        <v>13.85</v>
      </c>
    </row>
    <row r="54" spans="1:5">
      <c r="A54" s="3">
        <v>2003</v>
      </c>
      <c r="B54" s="3">
        <v>144.06</v>
      </c>
      <c r="C54" s="3">
        <v>23.66</v>
      </c>
      <c r="D54" s="3">
        <v>8.26</v>
      </c>
      <c r="E54" s="30">
        <v>14.51</v>
      </c>
    </row>
    <row r="55" spans="1:5">
      <c r="A55" s="3">
        <v>2004</v>
      </c>
      <c r="B55" s="3">
        <v>154.07</v>
      </c>
      <c r="C55" s="3">
        <v>24.98</v>
      </c>
      <c r="D55" s="3">
        <v>8.89</v>
      </c>
      <c r="E55" s="30">
        <v>15.56</v>
      </c>
    </row>
    <row r="56" spans="1:5">
      <c r="A56" s="3">
        <v>2005</v>
      </c>
      <c r="B56" s="3">
        <v>159.44999999999999</v>
      </c>
      <c r="C56" s="3">
        <v>25.3</v>
      </c>
      <c r="D56" s="3">
        <v>7.77</v>
      </c>
      <c r="E56" s="30">
        <v>13.22</v>
      </c>
    </row>
    <row r="57" spans="1:5">
      <c r="A57" s="3">
        <v>2006</v>
      </c>
      <c r="B57" s="3">
        <v>160.85</v>
      </c>
      <c r="C57" s="3">
        <v>25.3</v>
      </c>
      <c r="D57" s="3">
        <v>8.7200000000000006</v>
      </c>
      <c r="E57" s="30">
        <v>14.1</v>
      </c>
    </row>
    <row r="58" spans="1:5">
      <c r="A58" s="3">
        <v>2007</v>
      </c>
      <c r="B58" s="3">
        <v>176.65</v>
      </c>
      <c r="C58" s="3">
        <v>25.75</v>
      </c>
      <c r="D58" s="3">
        <v>9.51</v>
      </c>
      <c r="E58" s="30">
        <v>11.68</v>
      </c>
    </row>
    <row r="59" spans="1:5">
      <c r="A59" s="3">
        <v>2008</v>
      </c>
      <c r="B59" s="3">
        <v>148.01</v>
      </c>
      <c r="C59" s="3">
        <v>22.04</v>
      </c>
      <c r="D59" s="3">
        <v>7.47</v>
      </c>
      <c r="E59" s="30">
        <v>9.81</v>
      </c>
    </row>
    <row r="60" spans="1:5">
      <c r="A60" s="3">
        <v>2009</v>
      </c>
      <c r="B60" s="3">
        <v>124.97</v>
      </c>
      <c r="C60" s="3">
        <v>17.649999999999999</v>
      </c>
      <c r="D60" s="3">
        <v>6.35</v>
      </c>
      <c r="E60" s="30">
        <v>8.17</v>
      </c>
    </row>
    <row r="61" spans="1:5">
      <c r="A61" s="3">
        <v>2010</v>
      </c>
      <c r="B61" s="3">
        <v>106.72</v>
      </c>
      <c r="C61" s="3">
        <v>16.940000000000001</v>
      </c>
      <c r="D61" s="3">
        <v>5.61</v>
      </c>
      <c r="E61" s="30">
        <v>6.72</v>
      </c>
    </row>
    <row r="62" spans="1:5">
      <c r="A62" s="3">
        <v>2011</v>
      </c>
      <c r="B62" s="3">
        <v>114.02</v>
      </c>
      <c r="C62" s="3">
        <v>15.28</v>
      </c>
      <c r="D62" s="3">
        <v>5.66</v>
      </c>
      <c r="E62" s="30">
        <v>5.75</v>
      </c>
    </row>
    <row r="63" spans="1:5">
      <c r="A63" s="3">
        <v>2012</v>
      </c>
      <c r="B63" s="3">
        <v>115.59</v>
      </c>
      <c r="C63" s="3">
        <v>15.02</v>
      </c>
      <c r="D63" s="3">
        <v>5.43</v>
      </c>
      <c r="E63" s="30">
        <v>5.54</v>
      </c>
    </row>
    <row r="64" spans="1:5">
      <c r="A64" s="3">
        <v>2013</v>
      </c>
      <c r="B64" s="3">
        <v>109.44</v>
      </c>
      <c r="C64" s="3">
        <v>15.13</v>
      </c>
      <c r="D64" s="3">
        <v>5.61</v>
      </c>
      <c r="E64" s="30">
        <v>5.41</v>
      </c>
    </row>
    <row r="65" spans="1:5">
      <c r="A65" s="3">
        <v>2014</v>
      </c>
      <c r="B65" s="3">
        <v>117.81</v>
      </c>
      <c r="C65" s="3">
        <v>15.61</v>
      </c>
      <c r="D65" s="3">
        <v>6.18</v>
      </c>
      <c r="E65" s="30">
        <v>5.52</v>
      </c>
    </row>
    <row r="66" spans="1:5">
      <c r="A66" s="3">
        <v>2015</v>
      </c>
    </row>
  </sheetData>
  <phoneticPr fontId="1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4CEF-8BD6-4DAE-9965-DA7F087F6A49}">
  <dimension ref="A1:M68"/>
  <sheetViews>
    <sheetView zoomScale="55" zoomScaleNormal="55" workbookViewId="0"/>
  </sheetViews>
  <sheetFormatPr defaultColWidth="8.77734375" defaultRowHeight="13.8"/>
  <cols>
    <col min="1" max="1" width="8.77734375" style="1" bestFit="1" customWidth="1"/>
    <col min="2" max="2" width="10.77734375" style="1" bestFit="1" customWidth="1"/>
    <col min="3" max="3" width="11.77734375" style="1" bestFit="1" customWidth="1"/>
    <col min="4" max="4" width="8.77734375" style="1" bestFit="1" customWidth="1"/>
    <col min="5" max="5" width="10.77734375" style="1" bestFit="1" customWidth="1"/>
    <col min="6" max="6" width="12.21875" style="1" bestFit="1" customWidth="1"/>
    <col min="7" max="7" width="12.21875" style="1" customWidth="1"/>
    <col min="8" max="8" width="8.77734375" style="1" bestFit="1" customWidth="1"/>
    <col min="9" max="9" width="11.44140625" style="1" bestFit="1" customWidth="1"/>
    <col min="10" max="10" width="11.77734375" style="1" bestFit="1" customWidth="1"/>
    <col min="11" max="11" width="8.77734375" style="1" bestFit="1" customWidth="1"/>
    <col min="12" max="12" width="10.77734375" style="1" bestFit="1" customWidth="1"/>
    <col min="13" max="13" width="12.21875" style="1" bestFit="1" customWidth="1"/>
    <col min="14" max="16384" width="8.77734375" style="1"/>
  </cols>
  <sheetData>
    <row r="1" spans="1:13" ht="15.6">
      <c r="A1" s="4" t="s">
        <v>0</v>
      </c>
      <c r="B1" s="18" t="s">
        <v>12</v>
      </c>
      <c r="C1" s="19" t="s">
        <v>13</v>
      </c>
      <c r="D1" s="23" t="s">
        <v>14</v>
      </c>
      <c r="E1" s="21" t="s">
        <v>15</v>
      </c>
      <c r="F1" s="4" t="s">
        <v>16</v>
      </c>
      <c r="G1" s="4"/>
      <c r="H1" s="4" t="s">
        <v>0</v>
      </c>
      <c r="I1" s="18" t="s">
        <v>12</v>
      </c>
      <c r="J1" s="19" t="s">
        <v>13</v>
      </c>
      <c r="K1" s="23" t="s">
        <v>14</v>
      </c>
      <c r="L1" s="21" t="s">
        <v>15</v>
      </c>
      <c r="M1" s="4" t="s">
        <v>16</v>
      </c>
    </row>
    <row r="2" spans="1:13" ht="15.6">
      <c r="A2" s="4">
        <v>1950</v>
      </c>
      <c r="B2" s="6">
        <f>'Data Sheet 10'!C290/1000000</f>
        <v>0</v>
      </c>
      <c r="C2" s="6">
        <f>'Data Sheet 11'!C290/1000000</f>
        <v>0</v>
      </c>
      <c r="D2" s="6">
        <f>'Data Sheet 12'!C290/1000000</f>
        <v>0</v>
      </c>
      <c r="E2" s="6">
        <f>'Data Sheet 13'!C290/1000000</f>
        <v>0</v>
      </c>
      <c r="F2" s="4">
        <f>SUM(B2:E2)</f>
        <v>0</v>
      </c>
      <c r="G2" s="4"/>
      <c r="H2" s="4">
        <v>1950</v>
      </c>
      <c r="I2" s="6">
        <f>B2/1000</f>
        <v>0</v>
      </c>
      <c r="J2" s="6">
        <f t="shared" ref="J2:M2" si="0">C2/1000</f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 ht="15.6">
      <c r="A3" s="4">
        <v>1951</v>
      </c>
      <c r="B3" s="6">
        <f>'Data Sheet 10'!C291/1000000</f>
        <v>8872.6792877310672</v>
      </c>
      <c r="C3" s="6">
        <f>'Data Sheet 11'!C291/1000000</f>
        <v>1282.7856024641042</v>
      </c>
      <c r="D3" s="6">
        <f>'Data Sheet 12'!C291/1000000</f>
        <v>500.37661169035198</v>
      </c>
      <c r="E3" s="6">
        <f>'Data Sheet 13'!C291/1000000</f>
        <v>386.8511768014277</v>
      </c>
      <c r="F3" s="4">
        <f t="shared" ref="F3:F66" si="1">SUM(B3:E3)</f>
        <v>11042.69267868695</v>
      </c>
      <c r="G3" s="4"/>
      <c r="H3" s="4">
        <v>1951</v>
      </c>
      <c r="I3" s="6">
        <f t="shared" ref="I3:I66" si="2">B3/1000</f>
        <v>8.8726792877310672</v>
      </c>
      <c r="J3" s="6">
        <f t="shared" ref="J3:J66" si="3">C3/1000</f>
        <v>1.2827856024641042</v>
      </c>
      <c r="K3" s="6">
        <f t="shared" ref="K3:K66" si="4">D3/1000</f>
        <v>0.50037661169035197</v>
      </c>
      <c r="L3" s="6">
        <f t="shared" ref="L3:L66" si="5">E3/1000</f>
        <v>0.38685117680142772</v>
      </c>
      <c r="M3" s="6">
        <f t="shared" ref="M3:M66" si="6">F3/1000</f>
        <v>11.042692678686949</v>
      </c>
    </row>
    <row r="4" spans="1:13" ht="15.6">
      <c r="A4" s="4">
        <v>1952</v>
      </c>
      <c r="B4" s="6">
        <f>'Data Sheet 10'!C292/1000000</f>
        <v>-16300.152180762623</v>
      </c>
      <c r="C4" s="6">
        <f>'Data Sheet 11'!C292/1000000</f>
        <v>-2363.1225912112168</v>
      </c>
      <c r="D4" s="6">
        <f>'Data Sheet 12'!C292/1000000</f>
        <v>-969.49251680515488</v>
      </c>
      <c r="E4" s="6">
        <f>'Data Sheet 13'!C292/1000000</f>
        <v>-698.21067461848929</v>
      </c>
      <c r="F4" s="4">
        <f t="shared" si="1"/>
        <v>-20330.977963397487</v>
      </c>
      <c r="G4" s="4"/>
      <c r="H4" s="4">
        <v>1952</v>
      </c>
      <c r="I4" s="6">
        <f t="shared" si="2"/>
        <v>-16.300152180762623</v>
      </c>
      <c r="J4" s="6">
        <f t="shared" si="3"/>
        <v>-2.3631225912112166</v>
      </c>
      <c r="K4" s="6">
        <f t="shared" si="4"/>
        <v>-0.96949251680515491</v>
      </c>
      <c r="L4" s="6">
        <f t="shared" si="5"/>
        <v>-0.69821067461848929</v>
      </c>
      <c r="M4" s="6">
        <f t="shared" si="6"/>
        <v>-20.330977963397487</v>
      </c>
    </row>
    <row r="5" spans="1:13" ht="15.6">
      <c r="A5" s="4">
        <v>1953</v>
      </c>
      <c r="B5" s="6">
        <f>'Data Sheet 10'!C293/1000000</f>
        <v>-21817.464315574012</v>
      </c>
      <c r="C5" s="6">
        <f>'Data Sheet 11'!C293/1000000</f>
        <v>-3270.6713443864714</v>
      </c>
      <c r="D5" s="6">
        <f>'Data Sheet 12'!C293/1000000</f>
        <v>-1298.4601485471355</v>
      </c>
      <c r="E5" s="6">
        <f>'Data Sheet 13'!C293/1000000</f>
        <v>-787.48925527531787</v>
      </c>
      <c r="F5" s="4">
        <f t="shared" si="1"/>
        <v>-27174.085063782939</v>
      </c>
      <c r="G5" s="4"/>
      <c r="H5" s="4">
        <v>1953</v>
      </c>
      <c r="I5" s="6">
        <f t="shared" si="2"/>
        <v>-21.817464315574011</v>
      </c>
      <c r="J5" s="6">
        <f t="shared" si="3"/>
        <v>-3.2706713443864714</v>
      </c>
      <c r="K5" s="6">
        <f t="shared" si="4"/>
        <v>-1.2984601485471354</v>
      </c>
      <c r="L5" s="6">
        <f t="shared" si="5"/>
        <v>-0.78748925527531788</v>
      </c>
      <c r="M5" s="6">
        <f t="shared" si="6"/>
        <v>-27.17408506378294</v>
      </c>
    </row>
    <row r="6" spans="1:13" ht="15.6">
      <c r="A6" s="4">
        <v>1954</v>
      </c>
      <c r="B6" s="6">
        <f>'Data Sheet 10'!C294/1000000</f>
        <v>-3733.644473861003</v>
      </c>
      <c r="C6" s="6">
        <f>'Data Sheet 11'!C294/1000000</f>
        <v>-516.58111283277424</v>
      </c>
      <c r="D6" s="6">
        <f>'Data Sheet 12'!C294/1000000</f>
        <v>-209.47858605740606</v>
      </c>
      <c r="E6" s="6">
        <f>'Data Sheet 13'!C294/1000000</f>
        <v>-96.119916955774755</v>
      </c>
      <c r="F6" s="4">
        <f t="shared" si="1"/>
        <v>-4555.8240897069581</v>
      </c>
      <c r="G6" s="4"/>
      <c r="H6" s="4">
        <v>1954</v>
      </c>
      <c r="I6" s="6">
        <f t="shared" si="2"/>
        <v>-3.7336444738610028</v>
      </c>
      <c r="J6" s="6">
        <f t="shared" si="3"/>
        <v>-0.51658111283277419</v>
      </c>
      <c r="K6" s="6">
        <f t="shared" si="4"/>
        <v>-0.20947858605740607</v>
      </c>
      <c r="L6" s="6">
        <f t="shared" si="5"/>
        <v>-9.6119916955774751E-2</v>
      </c>
      <c r="M6" s="6">
        <f t="shared" si="6"/>
        <v>-4.5558240897069577</v>
      </c>
    </row>
    <row r="7" spans="1:13" ht="15.6">
      <c r="A7" s="4">
        <v>1955</v>
      </c>
      <c r="B7" s="6">
        <f>'Data Sheet 10'!C295/1000000</f>
        <v>15550.906660553195</v>
      </c>
      <c r="C7" s="6">
        <f>'Data Sheet 11'!C295/1000000</f>
        <v>1983.7837775326248</v>
      </c>
      <c r="D7" s="6">
        <f>'Data Sheet 12'!C295/1000000</f>
        <v>800.36514394398921</v>
      </c>
      <c r="E7" s="6">
        <f>'Data Sheet 13'!C295/1000000</f>
        <v>370.98881484211176</v>
      </c>
      <c r="F7" s="4">
        <f t="shared" si="1"/>
        <v>18706.044396871923</v>
      </c>
      <c r="G7" s="4"/>
      <c r="H7" s="4">
        <v>1955</v>
      </c>
      <c r="I7" s="6">
        <f t="shared" si="2"/>
        <v>15.550906660553196</v>
      </c>
      <c r="J7" s="6">
        <f t="shared" si="3"/>
        <v>1.9837837775326248</v>
      </c>
      <c r="K7" s="6">
        <f t="shared" si="4"/>
        <v>0.80036514394398917</v>
      </c>
      <c r="L7" s="6">
        <f t="shared" si="5"/>
        <v>0.37098881484211177</v>
      </c>
      <c r="M7" s="6">
        <f t="shared" si="6"/>
        <v>18.706044396871924</v>
      </c>
    </row>
    <row r="8" spans="1:13" ht="15.6">
      <c r="A8" s="4">
        <v>1956</v>
      </c>
      <c r="B8" s="6">
        <f>'Data Sheet 10'!C296/1000000</f>
        <v>11753.848998257641</v>
      </c>
      <c r="C8" s="6">
        <f>'Data Sheet 11'!C296/1000000</f>
        <v>1461.5047944540945</v>
      </c>
      <c r="D8" s="6">
        <f>'Data Sheet 12'!C296/1000000</f>
        <v>580.01810993021115</v>
      </c>
      <c r="E8" s="6">
        <f>'Data Sheet 13'!C296/1000000</f>
        <v>317.05548296506879</v>
      </c>
      <c r="F8" s="4">
        <f t="shared" si="1"/>
        <v>14112.427385607016</v>
      </c>
      <c r="G8" s="4"/>
      <c r="H8" s="4">
        <v>1956</v>
      </c>
      <c r="I8" s="6">
        <f t="shared" si="2"/>
        <v>11.753848998257642</v>
      </c>
      <c r="J8" s="6">
        <f t="shared" si="3"/>
        <v>1.4615047944540944</v>
      </c>
      <c r="K8" s="6">
        <f t="shared" si="4"/>
        <v>0.58001810993021119</v>
      </c>
      <c r="L8" s="6">
        <f t="shared" si="5"/>
        <v>0.3170554829650688</v>
      </c>
      <c r="M8" s="6">
        <f t="shared" si="6"/>
        <v>14.112427385607015</v>
      </c>
    </row>
    <row r="9" spans="1:13" ht="15.6">
      <c r="A9" s="4">
        <v>1957</v>
      </c>
      <c r="B9" s="6">
        <f>'Data Sheet 10'!C297/1000000</f>
        <v>-6940.8226692807912</v>
      </c>
      <c r="C9" s="6">
        <f>'Data Sheet 11'!C297/1000000</f>
        <v>-869.05411908138944</v>
      </c>
      <c r="D9" s="6">
        <f>'Data Sheet 12'!C297/1000000</f>
        <v>-338.97472594938017</v>
      </c>
      <c r="E9" s="6">
        <f>'Data Sheet 13'!C297/1000000</f>
        <v>-185.30041837802531</v>
      </c>
      <c r="F9" s="4">
        <f t="shared" si="1"/>
        <v>-8334.151932689585</v>
      </c>
      <c r="G9" s="4"/>
      <c r="H9" s="4">
        <v>1957</v>
      </c>
      <c r="I9" s="6">
        <f t="shared" si="2"/>
        <v>-6.9408226692807915</v>
      </c>
      <c r="J9" s="6">
        <f t="shared" si="3"/>
        <v>-0.86905411908138941</v>
      </c>
      <c r="K9" s="6">
        <f t="shared" si="4"/>
        <v>-0.33897472594938016</v>
      </c>
      <c r="L9" s="6">
        <f t="shared" si="5"/>
        <v>-0.1853004183780253</v>
      </c>
      <c r="M9" s="6">
        <f t="shared" si="6"/>
        <v>-8.3341519326895845</v>
      </c>
    </row>
    <row r="10" spans="1:13" ht="15.6">
      <c r="A10" s="4">
        <v>1958</v>
      </c>
      <c r="B10" s="6">
        <f>'Data Sheet 10'!C298/1000000</f>
        <v>10511.831212511193</v>
      </c>
      <c r="C10" s="6">
        <f>'Data Sheet 11'!C298/1000000</f>
        <v>1399.7327659519635</v>
      </c>
      <c r="D10" s="6">
        <f>'Data Sheet 12'!C298/1000000</f>
        <v>491.87495464531423</v>
      </c>
      <c r="E10" s="6">
        <f>'Data Sheet 13'!C298/1000000</f>
        <v>248.12071438560653</v>
      </c>
      <c r="F10" s="4">
        <f t="shared" si="1"/>
        <v>12651.559647494078</v>
      </c>
      <c r="G10" s="4"/>
      <c r="H10" s="4">
        <v>1958</v>
      </c>
      <c r="I10" s="6">
        <f t="shared" si="2"/>
        <v>10.511831212511193</v>
      </c>
      <c r="J10" s="6">
        <f t="shared" si="3"/>
        <v>1.3997327659519636</v>
      </c>
      <c r="K10" s="6">
        <f t="shared" si="4"/>
        <v>0.49187495464531422</v>
      </c>
      <c r="L10" s="6">
        <f t="shared" si="5"/>
        <v>0.24812071438560654</v>
      </c>
      <c r="M10" s="6">
        <f t="shared" si="6"/>
        <v>12.651559647494077</v>
      </c>
    </row>
    <row r="11" spans="1:13" ht="15.6">
      <c r="A11" s="4">
        <v>1959</v>
      </c>
      <c r="B11" s="6">
        <f>'Data Sheet 10'!C299/1000000</f>
        <v>11694.606754480128</v>
      </c>
      <c r="C11" s="6">
        <f>'Data Sheet 11'!C299/1000000</f>
        <v>1488.0682408076725</v>
      </c>
      <c r="D11" s="6">
        <f>'Data Sheet 12'!C299/1000000</f>
        <v>533.5853605373336</v>
      </c>
      <c r="E11" s="6">
        <f>'Data Sheet 13'!C299/1000000</f>
        <v>248.39956654707015</v>
      </c>
      <c r="F11" s="4">
        <f t="shared" si="1"/>
        <v>13964.659922372204</v>
      </c>
      <c r="G11" s="4"/>
      <c r="H11" s="4">
        <v>1959</v>
      </c>
      <c r="I11" s="6">
        <f t="shared" si="2"/>
        <v>11.694606754480128</v>
      </c>
      <c r="J11" s="6">
        <f t="shared" si="3"/>
        <v>1.4880682408076724</v>
      </c>
      <c r="K11" s="6">
        <f t="shared" si="4"/>
        <v>0.53358536053733363</v>
      </c>
      <c r="L11" s="6">
        <f t="shared" si="5"/>
        <v>0.24839956654707016</v>
      </c>
      <c r="M11" s="6">
        <f t="shared" si="6"/>
        <v>13.964659922372205</v>
      </c>
    </row>
    <row r="12" spans="1:13" ht="15.6">
      <c r="A12" s="4">
        <v>1960</v>
      </c>
      <c r="B12" s="6">
        <f>'Data Sheet 10'!C300/1000000</f>
        <v>1241.2170365113579</v>
      </c>
      <c r="C12" s="6">
        <f>'Data Sheet 11'!C300/1000000</f>
        <v>141.91554316387337</v>
      </c>
      <c r="D12" s="6">
        <f>'Data Sheet 12'!C300/1000000</f>
        <v>56.938945478100173</v>
      </c>
      <c r="E12" s="6">
        <f>'Data Sheet 13'!C300/1000000</f>
        <v>28.688604481906989</v>
      </c>
      <c r="F12" s="4">
        <f t="shared" si="1"/>
        <v>1468.7601296352384</v>
      </c>
      <c r="G12" s="4"/>
      <c r="H12" s="4">
        <v>1960</v>
      </c>
      <c r="I12" s="6">
        <f t="shared" si="2"/>
        <v>1.241217036511358</v>
      </c>
      <c r="J12" s="6">
        <f t="shared" si="3"/>
        <v>0.14191554316387336</v>
      </c>
      <c r="K12" s="6">
        <f t="shared" si="4"/>
        <v>5.6938945478100175E-2</v>
      </c>
      <c r="L12" s="6">
        <f t="shared" si="5"/>
        <v>2.868860448190699E-2</v>
      </c>
      <c r="M12" s="6">
        <f t="shared" si="6"/>
        <v>1.4687601296352384</v>
      </c>
    </row>
    <row r="13" spans="1:13" ht="15.6">
      <c r="A13" s="4">
        <v>1961</v>
      </c>
      <c r="B13" s="6">
        <f>'Data Sheet 10'!C301/1000000</f>
        <v>16852.62153138531</v>
      </c>
      <c r="C13" s="6">
        <f>'Data Sheet 11'!C301/1000000</f>
        <v>1868.5620974669612</v>
      </c>
      <c r="D13" s="6">
        <f>'Data Sheet 12'!C301/1000000</f>
        <v>813.93285990090203</v>
      </c>
      <c r="E13" s="6">
        <f>'Data Sheet 13'!C301/1000000</f>
        <v>453.40578639548676</v>
      </c>
      <c r="F13" s="4">
        <f t="shared" si="1"/>
        <v>19988.522275148662</v>
      </c>
      <c r="G13" s="4"/>
      <c r="H13" s="4">
        <v>1961</v>
      </c>
      <c r="I13" s="6">
        <f t="shared" si="2"/>
        <v>16.85262153138531</v>
      </c>
      <c r="J13" s="6">
        <f t="shared" si="3"/>
        <v>1.8685620974669612</v>
      </c>
      <c r="K13" s="6">
        <f t="shared" si="4"/>
        <v>0.81393285990090203</v>
      </c>
      <c r="L13" s="6">
        <f t="shared" si="5"/>
        <v>0.45340578639548673</v>
      </c>
      <c r="M13" s="6">
        <f t="shared" si="6"/>
        <v>19.988522275148661</v>
      </c>
    </row>
    <row r="14" spans="1:13" ht="15.6">
      <c r="A14" s="4">
        <v>1962</v>
      </c>
      <c r="B14" s="6">
        <f>'Data Sheet 10'!C302/1000000</f>
        <v>-5137.9274541752138</v>
      </c>
      <c r="C14" s="6">
        <f>'Data Sheet 11'!C302/1000000</f>
        <v>-548.3756362647257</v>
      </c>
      <c r="D14" s="6">
        <f>'Data Sheet 12'!C302/1000000</f>
        <v>-281.08971132910506</v>
      </c>
      <c r="E14" s="6">
        <f>'Data Sheet 13'!C302/1000000</f>
        <v>-154.69685760999093</v>
      </c>
      <c r="F14" s="4">
        <f t="shared" si="1"/>
        <v>-6122.0896593790349</v>
      </c>
      <c r="G14" s="4"/>
      <c r="H14" s="4">
        <v>1962</v>
      </c>
      <c r="I14" s="6">
        <f t="shared" si="2"/>
        <v>-5.1379274541752142</v>
      </c>
      <c r="J14" s="6">
        <f t="shared" si="3"/>
        <v>-0.54837563626472574</v>
      </c>
      <c r="K14" s="6">
        <f t="shared" si="4"/>
        <v>-0.28108971132910504</v>
      </c>
      <c r="L14" s="6">
        <f t="shared" si="5"/>
        <v>-0.15469685760999094</v>
      </c>
      <c r="M14" s="6">
        <f t="shared" si="6"/>
        <v>-6.1220896593790348</v>
      </c>
    </row>
    <row r="15" spans="1:13" ht="15.6">
      <c r="A15" s="4">
        <v>1963</v>
      </c>
      <c r="B15" s="6">
        <f>'Data Sheet 10'!C303/1000000</f>
        <v>-1193.4851104869026</v>
      </c>
      <c r="C15" s="6">
        <f>'Data Sheet 11'!C303/1000000</f>
        <v>-130.35318378153153</v>
      </c>
      <c r="D15" s="6">
        <f>'Data Sheet 12'!C303/1000000</f>
        <v>-68.937981388877546</v>
      </c>
      <c r="E15" s="6">
        <f>'Data Sheet 13'!C303/1000000</f>
        <v>-40.155877635744041</v>
      </c>
      <c r="F15" s="4">
        <f t="shared" si="1"/>
        <v>-1432.9321532930555</v>
      </c>
      <c r="G15" s="4"/>
      <c r="H15" s="4">
        <v>1963</v>
      </c>
      <c r="I15" s="6">
        <f t="shared" si="2"/>
        <v>-1.1934851104869026</v>
      </c>
      <c r="J15" s="6">
        <f t="shared" si="3"/>
        <v>-0.13035318378153152</v>
      </c>
      <c r="K15" s="6">
        <f t="shared" si="4"/>
        <v>-6.8937981388877551E-2</v>
      </c>
      <c r="L15" s="6">
        <f t="shared" si="5"/>
        <v>-4.015587763574404E-2</v>
      </c>
      <c r="M15" s="6">
        <f t="shared" si="6"/>
        <v>-1.4329321532930555</v>
      </c>
    </row>
    <row r="16" spans="1:13" ht="15.6">
      <c r="A16" s="4">
        <v>1964</v>
      </c>
      <c r="B16" s="6">
        <f>'Data Sheet 10'!C304/1000000</f>
        <v>-3042.9168241524449</v>
      </c>
      <c r="C16" s="6">
        <f>'Data Sheet 11'!C304/1000000</f>
        <v>-359.45470119838774</v>
      </c>
      <c r="D16" s="6">
        <f>'Data Sheet 12'!C304/1000000</f>
        <v>-180.47279708915926</v>
      </c>
      <c r="E16" s="6">
        <f>'Data Sheet 13'!C304/1000000</f>
        <v>-100.49780361024561</v>
      </c>
      <c r="F16" s="4">
        <f t="shared" si="1"/>
        <v>-3683.3421260502373</v>
      </c>
      <c r="G16" s="4"/>
      <c r="H16" s="4">
        <v>1964</v>
      </c>
      <c r="I16" s="6">
        <f t="shared" si="2"/>
        <v>-3.0429168241524449</v>
      </c>
      <c r="J16" s="6">
        <f t="shared" si="3"/>
        <v>-0.35945470119838774</v>
      </c>
      <c r="K16" s="6">
        <f t="shared" si="4"/>
        <v>-0.18047279708915925</v>
      </c>
      <c r="L16" s="6">
        <f t="shared" si="5"/>
        <v>-0.10049780361024561</v>
      </c>
      <c r="M16" s="6">
        <f t="shared" si="6"/>
        <v>-3.6833421260502375</v>
      </c>
    </row>
    <row r="17" spans="1:13" ht="15.6">
      <c r="A17" s="4">
        <v>1965</v>
      </c>
      <c r="B17" s="6">
        <f>'Data Sheet 10'!C305/1000000</f>
        <v>6390.6567193931314</v>
      </c>
      <c r="C17" s="6">
        <f>'Data Sheet 11'!C305/1000000</f>
        <v>748.62230019305946</v>
      </c>
      <c r="D17" s="6">
        <f>'Data Sheet 12'!C305/1000000</f>
        <v>395.87497320890157</v>
      </c>
      <c r="E17" s="6">
        <f>'Data Sheet 13'!C305/1000000</f>
        <v>188.5984443148447</v>
      </c>
      <c r="F17" s="4">
        <f t="shared" si="1"/>
        <v>7723.7524371099371</v>
      </c>
      <c r="G17" s="4"/>
      <c r="H17" s="4">
        <v>1965</v>
      </c>
      <c r="I17" s="6">
        <f t="shared" si="2"/>
        <v>6.3906567193931316</v>
      </c>
      <c r="J17" s="6">
        <f t="shared" si="3"/>
        <v>0.74862230019305942</v>
      </c>
      <c r="K17" s="6">
        <f t="shared" si="4"/>
        <v>0.39587497320890158</v>
      </c>
      <c r="L17" s="6">
        <f t="shared" si="5"/>
        <v>0.18859844431484471</v>
      </c>
      <c r="M17" s="6">
        <f t="shared" si="6"/>
        <v>7.7237524371099369</v>
      </c>
    </row>
    <row r="18" spans="1:13" ht="15.6">
      <c r="A18" s="4">
        <v>1966</v>
      </c>
      <c r="B18" s="6">
        <f>'Data Sheet 10'!C306/1000000</f>
        <v>-15513.913554839459</v>
      </c>
      <c r="C18" s="6">
        <f>'Data Sheet 11'!C306/1000000</f>
        <v>-1765.3062688150139</v>
      </c>
      <c r="D18" s="6">
        <f>'Data Sheet 12'!C306/1000000</f>
        <v>-956.17712757766003</v>
      </c>
      <c r="E18" s="6">
        <f>'Data Sheet 13'!C306/1000000</f>
        <v>-473.01866329619901</v>
      </c>
      <c r="F18" s="4">
        <f t="shared" si="1"/>
        <v>-18708.41561452833</v>
      </c>
      <c r="G18" s="4"/>
      <c r="H18" s="4">
        <v>1966</v>
      </c>
      <c r="I18" s="6">
        <f t="shared" si="2"/>
        <v>-15.513913554839458</v>
      </c>
      <c r="J18" s="6">
        <f t="shared" si="3"/>
        <v>-1.7653062688150138</v>
      </c>
      <c r="K18" s="6">
        <f t="shared" si="4"/>
        <v>-0.95617712757766005</v>
      </c>
      <c r="L18" s="6">
        <f t="shared" si="5"/>
        <v>-0.47301866329619902</v>
      </c>
      <c r="M18" s="6">
        <f t="shared" si="6"/>
        <v>-18.708415614528331</v>
      </c>
    </row>
    <row r="19" spans="1:13" ht="15.6">
      <c r="A19" s="4">
        <v>1967</v>
      </c>
      <c r="B19" s="6">
        <f>'Data Sheet 10'!C307/1000000</f>
        <v>-1064.9079356248992</v>
      </c>
      <c r="C19" s="6">
        <f>'Data Sheet 11'!C307/1000000</f>
        <v>-129.59758046835765</v>
      </c>
      <c r="D19" s="6">
        <f>'Data Sheet 12'!C307/1000000</f>
        <v>-65.477557945921092</v>
      </c>
      <c r="E19" s="6">
        <f>'Data Sheet 13'!C307/1000000</f>
        <v>-35.475804357800442</v>
      </c>
      <c r="F19" s="4">
        <f t="shared" si="1"/>
        <v>-1295.4588783969782</v>
      </c>
      <c r="G19" s="4"/>
      <c r="H19" s="4">
        <v>1967</v>
      </c>
      <c r="I19" s="6">
        <f t="shared" si="2"/>
        <v>-1.0649079356248992</v>
      </c>
      <c r="J19" s="6">
        <f t="shared" si="3"/>
        <v>-0.12959758046835765</v>
      </c>
      <c r="K19" s="6">
        <f t="shared" si="4"/>
        <v>-6.5477557945921097E-2</v>
      </c>
      <c r="L19" s="6">
        <f t="shared" si="5"/>
        <v>-3.5475804357800442E-2</v>
      </c>
      <c r="M19" s="6">
        <f t="shared" si="6"/>
        <v>-1.2954588783969783</v>
      </c>
    </row>
    <row r="20" spans="1:13" ht="15.6">
      <c r="A20" s="4">
        <v>1968</v>
      </c>
      <c r="B20" s="6">
        <f>'Data Sheet 10'!C308/1000000</f>
        <v>-184.74854261831226</v>
      </c>
      <c r="C20" s="6">
        <f>'Data Sheet 11'!C308/1000000</f>
        <v>-23.603491908830499</v>
      </c>
      <c r="D20" s="6">
        <f>'Data Sheet 12'!C308/1000000</f>
        <v>-10.984642219724199</v>
      </c>
      <c r="E20" s="6">
        <f>'Data Sheet 13'!C308/1000000</f>
        <v>-6.4188095962295124</v>
      </c>
      <c r="F20" s="4">
        <f t="shared" si="1"/>
        <v>-225.75548634309649</v>
      </c>
      <c r="G20" s="4"/>
      <c r="H20" s="4">
        <v>1968</v>
      </c>
      <c r="I20" s="6">
        <f t="shared" si="2"/>
        <v>-0.18474854261831225</v>
      </c>
      <c r="J20" s="6">
        <f t="shared" si="3"/>
        <v>-2.3603491908830498E-2</v>
      </c>
      <c r="K20" s="6">
        <f t="shared" si="4"/>
        <v>-1.0984642219724198E-2</v>
      </c>
      <c r="L20" s="6">
        <f t="shared" si="5"/>
        <v>-6.4188095962295121E-3</v>
      </c>
      <c r="M20" s="6">
        <f t="shared" si="6"/>
        <v>-0.2257554863430965</v>
      </c>
    </row>
    <row r="21" spans="1:13" ht="15.6">
      <c r="A21" s="4">
        <v>1969</v>
      </c>
      <c r="B21" s="6">
        <f>'Data Sheet 10'!C309/1000000</f>
        <v>14624.931148193953</v>
      </c>
      <c r="C21" s="6">
        <f>'Data Sheet 11'!C309/1000000</f>
        <v>2014.0310719792728</v>
      </c>
      <c r="D21" s="6">
        <f>'Data Sheet 12'!C309/1000000</f>
        <v>854.35786179221077</v>
      </c>
      <c r="E21" s="6">
        <f>'Data Sheet 13'!C309/1000000</f>
        <v>548.68491248713383</v>
      </c>
      <c r="F21" s="4">
        <f t="shared" si="1"/>
        <v>18042.004994452571</v>
      </c>
      <c r="G21" s="4"/>
      <c r="H21" s="4">
        <v>1969</v>
      </c>
      <c r="I21" s="6">
        <f t="shared" si="2"/>
        <v>14.624931148193953</v>
      </c>
      <c r="J21" s="6">
        <f t="shared" si="3"/>
        <v>2.0140310719792729</v>
      </c>
      <c r="K21" s="6">
        <f t="shared" si="4"/>
        <v>0.85435786179221074</v>
      </c>
      <c r="L21" s="6">
        <f t="shared" si="5"/>
        <v>0.5486849124871338</v>
      </c>
      <c r="M21" s="6">
        <f t="shared" si="6"/>
        <v>18.042004994452572</v>
      </c>
    </row>
    <row r="22" spans="1:13" ht="15.6">
      <c r="A22" s="4">
        <v>1970</v>
      </c>
      <c r="B22" s="6">
        <f>'Data Sheet 10'!C310/1000000</f>
        <v>-2089.1501425428505</v>
      </c>
      <c r="C22" s="6">
        <f>'Data Sheet 11'!C310/1000000</f>
        <v>-322.1313885687282</v>
      </c>
      <c r="D22" s="6">
        <f>'Data Sheet 12'!C310/1000000</f>
        <v>-120.98570343959304</v>
      </c>
      <c r="E22" s="6">
        <f>'Data Sheet 13'!C310/1000000</f>
        <v>-85.370946235162975</v>
      </c>
      <c r="F22" s="4">
        <f t="shared" si="1"/>
        <v>-2617.6381807863349</v>
      </c>
      <c r="G22" s="4"/>
      <c r="H22" s="4">
        <v>1970</v>
      </c>
      <c r="I22" s="6">
        <f t="shared" si="2"/>
        <v>-2.0891501425428505</v>
      </c>
      <c r="J22" s="6">
        <f t="shared" si="3"/>
        <v>-0.32213138856872819</v>
      </c>
      <c r="K22" s="6">
        <f t="shared" si="4"/>
        <v>-0.12098570343959304</v>
      </c>
      <c r="L22" s="6">
        <f t="shared" si="5"/>
        <v>-8.5370946235162976E-2</v>
      </c>
      <c r="M22" s="6">
        <f t="shared" si="6"/>
        <v>-2.6176381807863351</v>
      </c>
    </row>
    <row r="23" spans="1:13" ht="15.6">
      <c r="A23" s="4">
        <v>1971</v>
      </c>
      <c r="B23" s="6">
        <f>'Data Sheet 10'!C311/1000000</f>
        <v>6340.5480543446756</v>
      </c>
      <c r="C23" s="6">
        <f>'Data Sheet 11'!C311/1000000</f>
        <v>981.02135326375492</v>
      </c>
      <c r="D23" s="6">
        <f>'Data Sheet 12'!C311/1000000</f>
        <v>351.09518858296019</v>
      </c>
      <c r="E23" s="6">
        <f>'Data Sheet 13'!C311/1000000</f>
        <v>291.90780171261611</v>
      </c>
      <c r="F23" s="4">
        <f t="shared" si="1"/>
        <v>7964.5723979040067</v>
      </c>
      <c r="G23" s="4"/>
      <c r="H23" s="4">
        <v>1971</v>
      </c>
      <c r="I23" s="6">
        <f t="shared" si="2"/>
        <v>6.3405480543446755</v>
      </c>
      <c r="J23" s="6">
        <f t="shared" si="3"/>
        <v>0.98102135326375495</v>
      </c>
      <c r="K23" s="6">
        <f t="shared" si="4"/>
        <v>0.35109518858296018</v>
      </c>
      <c r="L23" s="6">
        <f t="shared" si="5"/>
        <v>0.2919078017126161</v>
      </c>
      <c r="M23" s="6">
        <f t="shared" si="6"/>
        <v>7.9645723979040071</v>
      </c>
    </row>
    <row r="24" spans="1:13" ht="15.6">
      <c r="A24" s="4">
        <v>1972</v>
      </c>
      <c r="B24" s="6">
        <f>'Data Sheet 10'!C312/1000000</f>
        <v>22076.09097679552</v>
      </c>
      <c r="C24" s="6">
        <f>'Data Sheet 11'!C312/1000000</f>
        <v>3061.3199945802762</v>
      </c>
      <c r="D24" s="6">
        <f>'Data Sheet 12'!C312/1000000</f>
        <v>1240.4780277518348</v>
      </c>
      <c r="E24" s="6">
        <f>'Data Sheet 13'!C312/1000000</f>
        <v>1045.2959404409812</v>
      </c>
      <c r="F24" s="4">
        <f t="shared" si="1"/>
        <v>27423.184939568611</v>
      </c>
      <c r="G24" s="4"/>
      <c r="H24" s="4">
        <v>1972</v>
      </c>
      <c r="I24" s="6">
        <f t="shared" si="2"/>
        <v>22.07609097679552</v>
      </c>
      <c r="J24" s="6">
        <f t="shared" si="3"/>
        <v>3.061319994580276</v>
      </c>
      <c r="K24" s="6">
        <f t="shared" si="4"/>
        <v>1.2404780277518348</v>
      </c>
      <c r="L24" s="6">
        <f t="shared" si="5"/>
        <v>1.0452959404409812</v>
      </c>
      <c r="M24" s="6">
        <f t="shared" si="6"/>
        <v>27.42318493956861</v>
      </c>
    </row>
    <row r="25" spans="1:13" ht="15.6">
      <c r="A25" s="4">
        <v>1973</v>
      </c>
      <c r="B25" s="6">
        <f>'Data Sheet 10'!C313/1000000</f>
        <v>30355.788844262424</v>
      </c>
      <c r="C25" s="6">
        <f>'Data Sheet 11'!C313/1000000</f>
        <v>3941.8677068293132</v>
      </c>
      <c r="D25" s="6">
        <f>'Data Sheet 12'!C313/1000000</f>
        <v>1810.8319268778844</v>
      </c>
      <c r="E25" s="6">
        <f>'Data Sheet 13'!C313/1000000</f>
        <v>1364.085762325142</v>
      </c>
      <c r="F25" s="4">
        <f t="shared" si="1"/>
        <v>37472.574240294765</v>
      </c>
      <c r="G25" s="4"/>
      <c r="H25" s="4">
        <v>1973</v>
      </c>
      <c r="I25" s="6">
        <f t="shared" si="2"/>
        <v>30.355788844262424</v>
      </c>
      <c r="J25" s="6">
        <f t="shared" si="3"/>
        <v>3.9418677068293131</v>
      </c>
      <c r="K25" s="6">
        <f t="shared" si="4"/>
        <v>1.8108319268778843</v>
      </c>
      <c r="L25" s="6">
        <f t="shared" si="5"/>
        <v>1.3640857623251421</v>
      </c>
      <c r="M25" s="6">
        <f t="shared" si="6"/>
        <v>37.472574240294769</v>
      </c>
    </row>
    <row r="26" spans="1:13" ht="15.6">
      <c r="A26" s="4">
        <v>1974</v>
      </c>
      <c r="B26" s="6">
        <f>'Data Sheet 10'!C314/1000000</f>
        <v>-2184.2358879195335</v>
      </c>
      <c r="C26" s="6">
        <f>'Data Sheet 11'!C314/1000000</f>
        <v>-292.24465032988792</v>
      </c>
      <c r="D26" s="6">
        <f>'Data Sheet 12'!C314/1000000</f>
        <v>-127.72555706302964</v>
      </c>
      <c r="E26" s="6">
        <f>'Data Sheet 13'!C314/1000000</f>
        <v>-99.766709725139407</v>
      </c>
      <c r="F26" s="4">
        <f t="shared" si="1"/>
        <v>-2703.9728050375902</v>
      </c>
      <c r="G26" s="4"/>
      <c r="H26" s="4">
        <v>1974</v>
      </c>
      <c r="I26" s="6">
        <f t="shared" si="2"/>
        <v>-2.1842358879195336</v>
      </c>
      <c r="J26" s="6">
        <f t="shared" si="3"/>
        <v>-0.29224465032988794</v>
      </c>
      <c r="K26" s="6">
        <f t="shared" si="4"/>
        <v>-0.12772555706302963</v>
      </c>
      <c r="L26" s="6">
        <f t="shared" si="5"/>
        <v>-9.9766709725139402E-2</v>
      </c>
      <c r="M26" s="6">
        <f t="shared" si="6"/>
        <v>-2.7039728050375902</v>
      </c>
    </row>
    <row r="27" spans="1:13" ht="15.6">
      <c r="A27" s="4">
        <v>1975</v>
      </c>
      <c r="B27" s="6">
        <f>'Data Sheet 10'!C315/1000000</f>
        <v>-36615.559546998069</v>
      </c>
      <c r="C27" s="6">
        <f>'Data Sheet 11'!C315/1000000</f>
        <v>-5141.0704682776122</v>
      </c>
      <c r="D27" s="6">
        <f>'Data Sheet 12'!C315/1000000</f>
        <v>-2304.6830287088842</v>
      </c>
      <c r="E27" s="6">
        <f>'Data Sheet 13'!C315/1000000</f>
        <v>-1513.5569186406121</v>
      </c>
      <c r="F27" s="4">
        <f t="shared" si="1"/>
        <v>-45574.869962625176</v>
      </c>
      <c r="G27" s="4"/>
      <c r="H27" s="4">
        <v>1975</v>
      </c>
      <c r="I27" s="6">
        <f t="shared" si="2"/>
        <v>-36.615559546998071</v>
      </c>
      <c r="J27" s="6">
        <f t="shared" si="3"/>
        <v>-5.1410704682776123</v>
      </c>
      <c r="K27" s="6">
        <f t="shared" si="4"/>
        <v>-2.304683028708884</v>
      </c>
      <c r="L27" s="6">
        <f t="shared" si="5"/>
        <v>-1.5135569186406121</v>
      </c>
      <c r="M27" s="6">
        <f t="shared" si="6"/>
        <v>-45.574869962625179</v>
      </c>
    </row>
    <row r="28" spans="1:13" ht="15.6">
      <c r="A28" s="4">
        <v>1976</v>
      </c>
      <c r="B28" s="6">
        <f>'Data Sheet 10'!C316/1000000</f>
        <v>-14728.680809295192</v>
      </c>
      <c r="C28" s="6">
        <f>'Data Sheet 11'!C316/1000000</f>
        <v>-2199.9312693580814</v>
      </c>
      <c r="D28" s="6">
        <f>'Data Sheet 12'!C316/1000000</f>
        <v>-985.18270055577591</v>
      </c>
      <c r="E28" s="6">
        <f>'Data Sheet 13'!C316/1000000</f>
        <v>-553.5446952294318</v>
      </c>
      <c r="F28" s="4">
        <f t="shared" si="1"/>
        <v>-18467.339474438482</v>
      </c>
      <c r="G28" s="4"/>
      <c r="H28" s="4">
        <v>1976</v>
      </c>
      <c r="I28" s="6">
        <f t="shared" si="2"/>
        <v>-14.728680809295192</v>
      </c>
      <c r="J28" s="6">
        <f t="shared" si="3"/>
        <v>-2.1999312693580815</v>
      </c>
      <c r="K28" s="6">
        <f t="shared" si="4"/>
        <v>-0.98518270055577595</v>
      </c>
      <c r="L28" s="6">
        <f t="shared" si="5"/>
        <v>-0.55354469522943184</v>
      </c>
      <c r="M28" s="6">
        <f t="shared" si="6"/>
        <v>-18.467339474438482</v>
      </c>
    </row>
    <row r="29" spans="1:13" ht="15.6">
      <c r="A29" s="4">
        <v>1977</v>
      </c>
      <c r="B29" s="6">
        <f>'Data Sheet 10'!C317/1000000</f>
        <v>-4490.5787073807587</v>
      </c>
      <c r="C29" s="6">
        <f>'Data Sheet 11'!C317/1000000</f>
        <v>-603.22922291367649</v>
      </c>
      <c r="D29" s="6">
        <f>'Data Sheet 12'!C317/1000000</f>
        <v>-274.917848924265</v>
      </c>
      <c r="E29" s="6">
        <f>'Data Sheet 13'!C317/1000000</f>
        <v>-186.03598134357247</v>
      </c>
      <c r="F29" s="4">
        <f t="shared" si="1"/>
        <v>-5554.7617605622727</v>
      </c>
      <c r="G29" s="4"/>
      <c r="H29" s="4">
        <v>1977</v>
      </c>
      <c r="I29" s="6">
        <f t="shared" si="2"/>
        <v>-4.4905787073807586</v>
      </c>
      <c r="J29" s="6">
        <f t="shared" si="3"/>
        <v>-0.60322922291367653</v>
      </c>
      <c r="K29" s="6">
        <f t="shared" si="4"/>
        <v>-0.27491784892426502</v>
      </c>
      <c r="L29" s="6">
        <f t="shared" si="5"/>
        <v>-0.18603598134357247</v>
      </c>
      <c r="M29" s="6">
        <f t="shared" si="6"/>
        <v>-5.5547617605622728</v>
      </c>
    </row>
    <row r="30" spans="1:13" ht="15.6">
      <c r="A30" s="4">
        <v>1978</v>
      </c>
      <c r="B30" s="6">
        <f>'Data Sheet 10'!C318/1000000</f>
        <v>16564.896131200654</v>
      </c>
      <c r="C30" s="6">
        <f>'Data Sheet 11'!C318/1000000</f>
        <v>1952.3437511723862</v>
      </c>
      <c r="D30" s="6">
        <f>'Data Sheet 12'!C318/1000000</f>
        <v>967.08477524078182</v>
      </c>
      <c r="E30" s="6">
        <f>'Data Sheet 13'!C318/1000000</f>
        <v>691.0322754382961</v>
      </c>
      <c r="F30" s="4">
        <f t="shared" si="1"/>
        <v>20175.35693305212</v>
      </c>
      <c r="G30" s="4"/>
      <c r="H30" s="4">
        <v>1978</v>
      </c>
      <c r="I30" s="6">
        <f t="shared" si="2"/>
        <v>16.564896131200655</v>
      </c>
      <c r="J30" s="6">
        <f t="shared" si="3"/>
        <v>1.9523437511723862</v>
      </c>
      <c r="K30" s="6">
        <f t="shared" si="4"/>
        <v>0.96708477524078185</v>
      </c>
      <c r="L30" s="6">
        <f t="shared" si="5"/>
        <v>0.69103227543829615</v>
      </c>
      <c r="M30" s="6">
        <f t="shared" si="6"/>
        <v>20.175356933052122</v>
      </c>
    </row>
    <row r="31" spans="1:13" ht="15.6">
      <c r="A31" s="4">
        <v>1979</v>
      </c>
      <c r="B31" s="6">
        <f>'Data Sheet 10'!C319/1000000</f>
        <v>27919.16745354699</v>
      </c>
      <c r="C31" s="6">
        <f>'Data Sheet 11'!C319/1000000</f>
        <v>3443.4700838203325</v>
      </c>
      <c r="D31" s="6">
        <f>'Data Sheet 12'!C319/1000000</f>
        <v>1613.7689631319552</v>
      </c>
      <c r="E31" s="6">
        <f>'Data Sheet 13'!C319/1000000</f>
        <v>1071.784426829867</v>
      </c>
      <c r="F31" s="4">
        <f t="shared" si="1"/>
        <v>34048.190927329139</v>
      </c>
      <c r="G31" s="4"/>
      <c r="H31" s="4">
        <v>1979</v>
      </c>
      <c r="I31" s="6">
        <f t="shared" si="2"/>
        <v>27.91916745354699</v>
      </c>
      <c r="J31" s="6">
        <f t="shared" si="3"/>
        <v>3.4434700838203325</v>
      </c>
      <c r="K31" s="6">
        <f t="shared" si="4"/>
        <v>1.6137689631319552</v>
      </c>
      <c r="L31" s="6">
        <f t="shared" si="5"/>
        <v>1.0717844268298671</v>
      </c>
      <c r="M31" s="6">
        <f t="shared" si="6"/>
        <v>34.048190927329138</v>
      </c>
    </row>
    <row r="32" spans="1:13" ht="15.6">
      <c r="A32" s="4">
        <v>1980</v>
      </c>
      <c r="B32" s="6">
        <f>'Data Sheet 10'!C320/1000000</f>
        <v>-3101.3336531155705</v>
      </c>
      <c r="C32" s="6">
        <f>'Data Sheet 11'!C320/1000000</f>
        <v>-373.0735027131372</v>
      </c>
      <c r="D32" s="6">
        <f>'Data Sheet 12'!C320/1000000</f>
        <v>-177.8739122886864</v>
      </c>
      <c r="E32" s="6">
        <f>'Data Sheet 13'!C320/1000000</f>
        <v>-110.97901577735152</v>
      </c>
      <c r="F32" s="4">
        <f t="shared" si="1"/>
        <v>-3763.2600838947455</v>
      </c>
      <c r="G32" s="4"/>
      <c r="H32" s="4">
        <v>1980</v>
      </c>
      <c r="I32" s="6">
        <f t="shared" si="2"/>
        <v>-3.1013336531155704</v>
      </c>
      <c r="J32" s="6">
        <f t="shared" si="3"/>
        <v>-0.37307350271313722</v>
      </c>
      <c r="K32" s="6">
        <f t="shared" si="4"/>
        <v>-0.1778739122886864</v>
      </c>
      <c r="L32" s="6">
        <f t="shared" si="5"/>
        <v>-0.11097901577735152</v>
      </c>
      <c r="M32" s="6">
        <f t="shared" si="6"/>
        <v>-3.7632600838947456</v>
      </c>
    </row>
    <row r="33" spans="1:13" ht="15.6">
      <c r="A33" s="4">
        <v>1981</v>
      </c>
      <c r="B33" s="6">
        <f>'Data Sheet 10'!C321/1000000</f>
        <v>5611.9717361650082</v>
      </c>
      <c r="C33" s="6">
        <f>'Data Sheet 11'!C321/1000000</f>
        <v>686.91368245849708</v>
      </c>
      <c r="D33" s="6">
        <f>'Data Sheet 12'!C321/1000000</f>
        <v>321.24896865570571</v>
      </c>
      <c r="E33" s="6">
        <f>'Data Sheet 13'!C321/1000000</f>
        <v>216.52034888710233</v>
      </c>
      <c r="F33" s="4">
        <f t="shared" si="1"/>
        <v>6836.6547361663133</v>
      </c>
      <c r="G33" s="4"/>
      <c r="H33" s="4">
        <v>1981</v>
      </c>
      <c r="I33" s="6">
        <f t="shared" si="2"/>
        <v>5.6119717361650086</v>
      </c>
      <c r="J33" s="6">
        <f t="shared" si="3"/>
        <v>0.68691368245849704</v>
      </c>
      <c r="K33" s="6">
        <f t="shared" si="4"/>
        <v>0.32124896865570574</v>
      </c>
      <c r="L33" s="6">
        <f t="shared" si="5"/>
        <v>0.21652034888710234</v>
      </c>
      <c r="M33" s="6">
        <f t="shared" si="6"/>
        <v>6.836654736166313</v>
      </c>
    </row>
    <row r="34" spans="1:13" ht="15.6">
      <c r="A34" s="4">
        <v>1982</v>
      </c>
      <c r="B34" s="6">
        <f>'Data Sheet 10'!C322/1000000</f>
        <v>21711.695649813973</v>
      </c>
      <c r="C34" s="6">
        <f>'Data Sheet 11'!C322/1000000</f>
        <v>2763.1862018436168</v>
      </c>
      <c r="D34" s="6">
        <f>'Data Sheet 12'!C322/1000000</f>
        <v>1238.114070262827</v>
      </c>
      <c r="E34" s="6">
        <f>'Data Sheet 13'!C322/1000000</f>
        <v>1020.0808437846896</v>
      </c>
      <c r="F34" s="4">
        <f t="shared" si="1"/>
        <v>26733.076765705107</v>
      </c>
      <c r="G34" s="4"/>
      <c r="H34" s="4">
        <v>1982</v>
      </c>
      <c r="I34" s="6">
        <f t="shared" si="2"/>
        <v>21.711695649813972</v>
      </c>
      <c r="J34" s="6">
        <f t="shared" si="3"/>
        <v>2.7631862018436166</v>
      </c>
      <c r="K34" s="6">
        <f t="shared" si="4"/>
        <v>1.238114070262827</v>
      </c>
      <c r="L34" s="6">
        <f t="shared" si="5"/>
        <v>1.0200808437846896</v>
      </c>
      <c r="M34" s="6">
        <f t="shared" si="6"/>
        <v>26.733076765705107</v>
      </c>
    </row>
    <row r="35" spans="1:13" ht="15.6">
      <c r="A35" s="4">
        <v>1983</v>
      </c>
      <c r="B35" s="6">
        <f>'Data Sheet 10'!C323/1000000</f>
        <v>-11783.902145173779</v>
      </c>
      <c r="C35" s="6">
        <f>'Data Sheet 11'!C323/1000000</f>
        <v>-1409.8211914296053</v>
      </c>
      <c r="D35" s="6">
        <f>'Data Sheet 12'!C323/1000000</f>
        <v>-608.98304512348545</v>
      </c>
      <c r="E35" s="6">
        <f>'Data Sheet 13'!C323/1000000</f>
        <v>-656.90941304145508</v>
      </c>
      <c r="F35" s="4">
        <f t="shared" si="1"/>
        <v>-14459.615794768324</v>
      </c>
      <c r="G35" s="4"/>
      <c r="H35" s="4">
        <v>1983</v>
      </c>
      <c r="I35" s="6">
        <f t="shared" si="2"/>
        <v>-11.783902145173778</v>
      </c>
      <c r="J35" s="6">
        <f t="shared" si="3"/>
        <v>-1.4098211914296053</v>
      </c>
      <c r="K35" s="6">
        <f t="shared" si="4"/>
        <v>-0.60898304512348544</v>
      </c>
      <c r="L35" s="6">
        <f t="shared" si="5"/>
        <v>-0.65690941304145511</v>
      </c>
      <c r="M35" s="6">
        <f t="shared" si="6"/>
        <v>-14.459615794768323</v>
      </c>
    </row>
    <row r="36" spans="1:13" ht="15.6">
      <c r="A36" s="4">
        <v>1984</v>
      </c>
      <c r="B36" s="6">
        <f>'Data Sheet 10'!C324/1000000</f>
        <v>-5206.4751352031826</v>
      </c>
      <c r="C36" s="6">
        <f>'Data Sheet 11'!C324/1000000</f>
        <v>-610.17217289597068</v>
      </c>
      <c r="D36" s="6">
        <f>'Data Sheet 12'!C324/1000000</f>
        <v>-264.77319636374887</v>
      </c>
      <c r="E36" s="6">
        <f>'Data Sheet 13'!C324/1000000</f>
        <v>-323.74409561789258</v>
      </c>
      <c r="F36" s="4">
        <f t="shared" si="1"/>
        <v>-6405.164600080795</v>
      </c>
      <c r="G36" s="4"/>
      <c r="H36" s="4">
        <v>1984</v>
      </c>
      <c r="I36" s="6">
        <f t="shared" si="2"/>
        <v>-5.2064751352031831</v>
      </c>
      <c r="J36" s="6">
        <f t="shared" si="3"/>
        <v>-0.6101721728959707</v>
      </c>
      <c r="K36" s="6">
        <f t="shared" si="4"/>
        <v>-0.26477319636374885</v>
      </c>
      <c r="L36" s="6">
        <f t="shared" si="5"/>
        <v>-0.32374409561789258</v>
      </c>
      <c r="M36" s="6">
        <f t="shared" si="6"/>
        <v>-6.4051646000807949</v>
      </c>
    </row>
    <row r="37" spans="1:13" ht="15.6">
      <c r="A37" s="4">
        <v>1985</v>
      </c>
      <c r="B37" s="6">
        <f>'Data Sheet 10'!C325/1000000</f>
        <v>9341.1944623217387</v>
      </c>
      <c r="C37" s="6">
        <f>'Data Sheet 11'!C325/1000000</f>
        <v>1123.1975976542121</v>
      </c>
      <c r="D37" s="6">
        <f>'Data Sheet 12'!C325/1000000</f>
        <v>497.04279921992872</v>
      </c>
      <c r="E37" s="6">
        <f>'Data Sheet 13'!C325/1000000</f>
        <v>621.14394010401463</v>
      </c>
      <c r="F37" s="4">
        <f t="shared" si="1"/>
        <v>11582.578799299896</v>
      </c>
      <c r="G37" s="4"/>
      <c r="H37" s="4">
        <v>1985</v>
      </c>
      <c r="I37" s="6">
        <f t="shared" si="2"/>
        <v>9.341194462321738</v>
      </c>
      <c r="J37" s="6">
        <f t="shared" si="3"/>
        <v>1.1231975976542121</v>
      </c>
      <c r="K37" s="6">
        <f t="shared" si="4"/>
        <v>0.49704279921992872</v>
      </c>
      <c r="L37" s="6">
        <f t="shared" si="5"/>
        <v>0.62114394010401464</v>
      </c>
      <c r="M37" s="6">
        <f t="shared" si="6"/>
        <v>11.582578799299895</v>
      </c>
    </row>
    <row r="38" spans="1:13" ht="15.6">
      <c r="A38" s="4">
        <v>1986</v>
      </c>
      <c r="B38" s="6">
        <f>'Data Sheet 10'!C326/1000000</f>
        <v>-6552.9670345285658</v>
      </c>
      <c r="C38" s="6">
        <f>'Data Sheet 11'!C326/1000000</f>
        <v>-791.20763901074338</v>
      </c>
      <c r="D38" s="6">
        <f>'Data Sheet 12'!C326/1000000</f>
        <v>-342.13404900024591</v>
      </c>
      <c r="E38" s="6">
        <f>'Data Sheet 13'!C326/1000000</f>
        <v>-435.43372285059036</v>
      </c>
      <c r="F38" s="4">
        <f t="shared" si="1"/>
        <v>-8121.7424453901449</v>
      </c>
      <c r="G38" s="4"/>
      <c r="H38" s="4">
        <v>1986</v>
      </c>
      <c r="I38" s="6">
        <f t="shared" si="2"/>
        <v>-6.5529670345285655</v>
      </c>
      <c r="J38" s="6">
        <f t="shared" si="3"/>
        <v>-0.79120763901074342</v>
      </c>
      <c r="K38" s="6">
        <f t="shared" si="4"/>
        <v>-0.34213404900024591</v>
      </c>
      <c r="L38" s="6">
        <f t="shared" si="5"/>
        <v>-0.43543372285059034</v>
      </c>
      <c r="M38" s="6">
        <f t="shared" si="6"/>
        <v>-8.1217424453901454</v>
      </c>
    </row>
    <row r="39" spans="1:13" ht="15.6">
      <c r="A39" s="4">
        <v>1987</v>
      </c>
      <c r="B39" s="6">
        <f>'Data Sheet 10'!C327/1000000</f>
        <v>6822.3679062516067</v>
      </c>
      <c r="C39" s="6">
        <f>'Data Sheet 11'!C327/1000000</f>
        <v>766.22763426386996</v>
      </c>
      <c r="D39" s="6">
        <f>'Data Sheet 12'!C327/1000000</f>
        <v>360.81031509574495</v>
      </c>
      <c r="E39" s="6">
        <f>'Data Sheet 13'!C327/1000000</f>
        <v>411.12088344723855</v>
      </c>
      <c r="F39" s="4">
        <f t="shared" si="1"/>
        <v>8360.5267390584595</v>
      </c>
      <c r="G39" s="4"/>
      <c r="H39" s="4">
        <v>1987</v>
      </c>
      <c r="I39" s="6">
        <f t="shared" si="2"/>
        <v>6.8223679062516069</v>
      </c>
      <c r="J39" s="6">
        <f t="shared" si="3"/>
        <v>0.76622763426386997</v>
      </c>
      <c r="K39" s="6">
        <f t="shared" si="4"/>
        <v>0.36081031509574496</v>
      </c>
      <c r="L39" s="6">
        <f t="shared" si="5"/>
        <v>0.41112088344723857</v>
      </c>
      <c r="M39" s="6">
        <f t="shared" si="6"/>
        <v>8.360526739058459</v>
      </c>
    </row>
    <row r="40" spans="1:13" ht="15.6">
      <c r="A40" s="4">
        <v>1988</v>
      </c>
      <c r="B40" s="6">
        <f>'Data Sheet 10'!C328/1000000</f>
        <v>30676.803474528511</v>
      </c>
      <c r="C40" s="6">
        <f>'Data Sheet 11'!C328/1000000</f>
        <v>3206.6186529161973</v>
      </c>
      <c r="D40" s="6">
        <f>'Data Sheet 12'!C328/1000000</f>
        <v>1745.6056658168663</v>
      </c>
      <c r="E40" s="6">
        <f>'Data Sheet 13'!C328/1000000</f>
        <v>1719.577617128517</v>
      </c>
      <c r="F40" s="4">
        <f t="shared" si="1"/>
        <v>37348.605410390097</v>
      </c>
      <c r="G40" s="4"/>
      <c r="H40" s="4">
        <v>1988</v>
      </c>
      <c r="I40" s="6">
        <f t="shared" si="2"/>
        <v>30.676803474528512</v>
      </c>
      <c r="J40" s="6">
        <f t="shared" si="3"/>
        <v>3.2066186529161973</v>
      </c>
      <c r="K40" s="6">
        <f t="shared" si="4"/>
        <v>1.7456056658168664</v>
      </c>
      <c r="L40" s="6">
        <f t="shared" si="5"/>
        <v>1.7195776171285169</v>
      </c>
      <c r="M40" s="6">
        <f t="shared" si="6"/>
        <v>37.3486054103901</v>
      </c>
    </row>
    <row r="41" spans="1:13" ht="15.6">
      <c r="A41" s="4">
        <v>1989</v>
      </c>
      <c r="B41" s="6">
        <f>'Data Sheet 10'!C329/1000000</f>
        <v>41833.919159412682</v>
      </c>
      <c r="C41" s="6">
        <f>'Data Sheet 11'!C329/1000000</f>
        <v>4818.5181406226084</v>
      </c>
      <c r="D41" s="6">
        <f>'Data Sheet 12'!C329/1000000</f>
        <v>2707.7025573963015</v>
      </c>
      <c r="E41" s="6">
        <f>'Data Sheet 13'!C329/1000000</f>
        <v>2484.3185545558022</v>
      </c>
      <c r="F41" s="4">
        <f t="shared" si="1"/>
        <v>51844.458411987398</v>
      </c>
      <c r="G41" s="4"/>
      <c r="H41" s="4">
        <v>1989</v>
      </c>
      <c r="I41" s="6">
        <f t="shared" si="2"/>
        <v>41.83391915941268</v>
      </c>
      <c r="J41" s="6">
        <f t="shared" si="3"/>
        <v>4.8185181406226087</v>
      </c>
      <c r="K41" s="6">
        <f t="shared" si="4"/>
        <v>2.7077025573963014</v>
      </c>
      <c r="L41" s="6">
        <f t="shared" si="5"/>
        <v>2.4843185545558022</v>
      </c>
      <c r="M41" s="6">
        <f t="shared" si="6"/>
        <v>51.844458411987397</v>
      </c>
    </row>
    <row r="42" spans="1:13" ht="15.6">
      <c r="A42" s="4">
        <v>1990</v>
      </c>
      <c r="B42" s="6">
        <f>'Data Sheet 10'!C330/1000000</f>
        <v>-22988.504563898226</v>
      </c>
      <c r="C42" s="6">
        <f>'Data Sheet 11'!C330/1000000</f>
        <v>-3085.0012504010865</v>
      </c>
      <c r="D42" s="6">
        <f>'Data Sheet 12'!C330/1000000</f>
        <v>-1592.3844490670012</v>
      </c>
      <c r="E42" s="6">
        <f>'Data Sheet 13'!C330/1000000</f>
        <v>-1365.3977996502101</v>
      </c>
      <c r="F42" s="4">
        <f t="shared" si="1"/>
        <v>-29031.288063016527</v>
      </c>
      <c r="G42" s="4"/>
      <c r="H42" s="4">
        <v>1990</v>
      </c>
      <c r="I42" s="6">
        <f t="shared" si="2"/>
        <v>-22.988504563898225</v>
      </c>
      <c r="J42" s="6">
        <f t="shared" si="3"/>
        <v>-3.0850012504010866</v>
      </c>
      <c r="K42" s="6">
        <f t="shared" si="4"/>
        <v>-1.5923844490670012</v>
      </c>
      <c r="L42" s="6">
        <f t="shared" si="5"/>
        <v>-1.36539779965021</v>
      </c>
      <c r="M42" s="6">
        <f t="shared" si="6"/>
        <v>-29.031288063016529</v>
      </c>
    </row>
    <row r="43" spans="1:13" ht="15.6">
      <c r="A43" s="4">
        <v>1991</v>
      </c>
      <c r="B43" s="6">
        <f>'Data Sheet 10'!C331/1000000</f>
        <v>-25998.496409897412</v>
      </c>
      <c r="C43" s="6">
        <f>'Data Sheet 11'!C331/1000000</f>
        <v>-3681.2883803929326</v>
      </c>
      <c r="D43" s="6">
        <f>'Data Sheet 12'!C331/1000000</f>
        <v>-1807.7666780735221</v>
      </c>
      <c r="E43" s="6">
        <f>'Data Sheet 13'!C331/1000000</f>
        <v>-1365.9786266608016</v>
      </c>
      <c r="F43" s="4">
        <f t="shared" si="1"/>
        <v>-32853.530095024667</v>
      </c>
      <c r="G43" s="4"/>
      <c r="H43" s="4">
        <v>1991</v>
      </c>
      <c r="I43" s="6">
        <f t="shared" si="2"/>
        <v>-25.998496409897413</v>
      </c>
      <c r="J43" s="6">
        <f t="shared" si="3"/>
        <v>-3.6812883803929326</v>
      </c>
      <c r="K43" s="6">
        <f t="shared" si="4"/>
        <v>-1.8077666780735222</v>
      </c>
      <c r="L43" s="6">
        <f t="shared" si="5"/>
        <v>-1.3659786266608016</v>
      </c>
      <c r="M43" s="6">
        <f t="shared" si="6"/>
        <v>-32.853530095024666</v>
      </c>
    </row>
    <row r="44" spans="1:13" ht="15.6">
      <c r="A44" s="4">
        <v>1992</v>
      </c>
      <c r="B44" s="6">
        <f>'Data Sheet 10'!C332/1000000</f>
        <v>2498.9331949079024</v>
      </c>
      <c r="C44" s="6">
        <f>'Data Sheet 11'!C332/1000000</f>
        <v>355.76995794006774</v>
      </c>
      <c r="D44" s="6">
        <f>'Data Sheet 12'!C332/1000000</f>
        <v>177.69649413719418</v>
      </c>
      <c r="E44" s="6">
        <f>'Data Sheet 13'!C332/1000000</f>
        <v>138.45754870598552</v>
      </c>
      <c r="F44" s="4">
        <f t="shared" si="1"/>
        <v>3170.8571956911501</v>
      </c>
      <c r="G44" s="4"/>
      <c r="H44" s="4">
        <v>1992</v>
      </c>
      <c r="I44" s="6">
        <f t="shared" si="2"/>
        <v>2.4989331949079023</v>
      </c>
      <c r="J44" s="6">
        <f t="shared" si="3"/>
        <v>0.35576995794006772</v>
      </c>
      <c r="K44" s="6">
        <f t="shared" si="4"/>
        <v>0.17769649413719418</v>
      </c>
      <c r="L44" s="6">
        <f t="shared" si="5"/>
        <v>0.13845754870598551</v>
      </c>
      <c r="M44" s="6">
        <f t="shared" si="6"/>
        <v>3.1708571956911502</v>
      </c>
    </row>
    <row r="45" spans="1:13" ht="15.6">
      <c r="A45" s="4">
        <v>1993</v>
      </c>
      <c r="B45" s="6">
        <f>'Data Sheet 10'!C333/1000000</f>
        <v>-7566.0023824874424</v>
      </c>
      <c r="C45" s="6">
        <f>'Data Sheet 11'!C333/1000000</f>
        <v>-1154.7292030190381</v>
      </c>
      <c r="D45" s="6">
        <f>'Data Sheet 12'!C333/1000000</f>
        <v>-525.66314306284369</v>
      </c>
      <c r="E45" s="6">
        <f>'Data Sheet 13'!C333/1000000</f>
        <v>-440.23243642399575</v>
      </c>
      <c r="F45" s="4">
        <f t="shared" si="1"/>
        <v>-9686.6271649933205</v>
      </c>
      <c r="G45" s="4"/>
      <c r="H45" s="4">
        <v>1993</v>
      </c>
      <c r="I45" s="6">
        <f t="shared" si="2"/>
        <v>-7.5660023824874427</v>
      </c>
      <c r="J45" s="6">
        <f t="shared" si="3"/>
        <v>-1.1547292030190381</v>
      </c>
      <c r="K45" s="6">
        <f t="shared" si="4"/>
        <v>-0.52566314306284367</v>
      </c>
      <c r="L45" s="6">
        <f t="shared" si="5"/>
        <v>-0.44023243642399573</v>
      </c>
      <c r="M45" s="6">
        <f t="shared" si="6"/>
        <v>-9.68662716499332</v>
      </c>
    </row>
    <row r="46" spans="1:13" ht="15.6">
      <c r="A46" s="4">
        <v>1994</v>
      </c>
      <c r="B46" s="6">
        <f>'Data Sheet 10'!C334/1000000</f>
        <v>10851.175134057334</v>
      </c>
      <c r="C46" s="6">
        <f>'Data Sheet 11'!C334/1000000</f>
        <v>1758.5364172861337</v>
      </c>
      <c r="D46" s="6">
        <f>'Data Sheet 12'!C334/1000000</f>
        <v>722.189819506861</v>
      </c>
      <c r="E46" s="6">
        <f>'Data Sheet 13'!C334/1000000</f>
        <v>581.56364894478031</v>
      </c>
      <c r="F46" s="4">
        <f t="shared" si="1"/>
        <v>13913.465019795109</v>
      </c>
      <c r="G46" s="4"/>
      <c r="H46" s="4">
        <v>1994</v>
      </c>
      <c r="I46" s="6">
        <f t="shared" si="2"/>
        <v>10.851175134057334</v>
      </c>
      <c r="J46" s="6">
        <f t="shared" si="3"/>
        <v>1.7585364172861337</v>
      </c>
      <c r="K46" s="6">
        <f t="shared" si="4"/>
        <v>0.72218981950686101</v>
      </c>
      <c r="L46" s="6">
        <f t="shared" si="5"/>
        <v>0.5815636489447803</v>
      </c>
      <c r="M46" s="6">
        <f t="shared" si="6"/>
        <v>13.913465019795108</v>
      </c>
    </row>
    <row r="47" spans="1:13" ht="15.6">
      <c r="A47" s="4">
        <v>1995</v>
      </c>
      <c r="B47" s="6">
        <f>'Data Sheet 10'!C335/1000000</f>
        <v>-15044.225035398744</v>
      </c>
      <c r="C47" s="6">
        <f>'Data Sheet 11'!C335/1000000</f>
        <v>-2538.8416099108222</v>
      </c>
      <c r="D47" s="6">
        <f>'Data Sheet 12'!C335/1000000</f>
        <v>-950.49782072346227</v>
      </c>
      <c r="E47" s="6">
        <f>'Data Sheet 13'!C335/1000000</f>
        <v>-849.17775131343478</v>
      </c>
      <c r="F47" s="4">
        <f t="shared" si="1"/>
        <v>-19382.742217346466</v>
      </c>
      <c r="G47" s="4"/>
      <c r="H47" s="4">
        <v>1995</v>
      </c>
      <c r="I47" s="6">
        <f t="shared" si="2"/>
        <v>-15.044225035398744</v>
      </c>
      <c r="J47" s="6">
        <f t="shared" si="3"/>
        <v>-2.538841609910822</v>
      </c>
      <c r="K47" s="6">
        <f t="shared" si="4"/>
        <v>-0.95049782072346223</v>
      </c>
      <c r="L47" s="6">
        <f t="shared" si="5"/>
        <v>-0.84917775131343476</v>
      </c>
      <c r="M47" s="6">
        <f t="shared" si="6"/>
        <v>-19.382742217346465</v>
      </c>
    </row>
    <row r="48" spans="1:13" ht="15.6">
      <c r="A48" s="4">
        <v>1996</v>
      </c>
      <c r="B48" s="6">
        <f>'Data Sheet 10'!C336/1000000</f>
        <v>-20764.796129695747</v>
      </c>
      <c r="C48" s="6">
        <f>'Data Sheet 11'!C336/1000000</f>
        <v>-3530.0823640792964</v>
      </c>
      <c r="D48" s="6">
        <f>'Data Sheet 12'!C336/1000000</f>
        <v>-1361.1713570550248</v>
      </c>
      <c r="E48" s="6">
        <f>'Data Sheet 13'!C336/1000000</f>
        <v>-1326.932858981954</v>
      </c>
      <c r="F48" s="4">
        <f t="shared" si="1"/>
        <v>-26982.982709812019</v>
      </c>
      <c r="G48" s="4"/>
      <c r="H48" s="4">
        <v>1996</v>
      </c>
      <c r="I48" s="6">
        <f t="shared" si="2"/>
        <v>-20.764796129695746</v>
      </c>
      <c r="J48" s="6">
        <f t="shared" si="3"/>
        <v>-3.5300823640792967</v>
      </c>
      <c r="K48" s="6">
        <f t="shared" si="4"/>
        <v>-1.3611713570550248</v>
      </c>
      <c r="L48" s="6">
        <f t="shared" si="5"/>
        <v>-1.326932858981954</v>
      </c>
      <c r="M48" s="6">
        <f t="shared" si="6"/>
        <v>-26.982982709812017</v>
      </c>
    </row>
    <row r="49" spans="1:13" ht="15.6">
      <c r="A49" s="4">
        <v>1997</v>
      </c>
      <c r="B49" s="6">
        <f>'Data Sheet 10'!C337/1000000</f>
        <v>-210.13364548278759</v>
      </c>
      <c r="C49" s="6">
        <f>'Data Sheet 11'!C337/1000000</f>
        <v>-35.010203817839354</v>
      </c>
      <c r="D49" s="6">
        <f>'Data Sheet 12'!C337/1000000</f>
        <v>-14.003433056582249</v>
      </c>
      <c r="E49" s="6">
        <f>'Data Sheet 13'!C337/1000000</f>
        <v>-15.213313630228445</v>
      </c>
      <c r="F49" s="4">
        <f t="shared" si="1"/>
        <v>-274.36059598743765</v>
      </c>
      <c r="G49" s="4"/>
      <c r="H49" s="4">
        <v>1997</v>
      </c>
      <c r="I49" s="6">
        <f t="shared" si="2"/>
        <v>-0.2101336454827876</v>
      </c>
      <c r="J49" s="6">
        <f t="shared" si="3"/>
        <v>-3.5010203817839355E-2</v>
      </c>
      <c r="K49" s="6">
        <f t="shared" si="4"/>
        <v>-1.400343305658225E-2</v>
      </c>
      <c r="L49" s="6">
        <f t="shared" si="5"/>
        <v>-1.5213313630228445E-2</v>
      </c>
      <c r="M49" s="6">
        <f t="shared" si="6"/>
        <v>-0.27436059598743767</v>
      </c>
    </row>
    <row r="50" spans="1:13" ht="15.6">
      <c r="A50" s="4">
        <v>1998</v>
      </c>
      <c r="B50" s="6">
        <f>'Data Sheet 10'!C338/1000000</f>
        <v>3616.2766001686036</v>
      </c>
      <c r="C50" s="6">
        <f>'Data Sheet 11'!C338/1000000</f>
        <v>602.33502054966675</v>
      </c>
      <c r="D50" s="6">
        <f>'Data Sheet 12'!C338/1000000</f>
        <v>216.49150964617198</v>
      </c>
      <c r="E50" s="6">
        <f>'Data Sheet 13'!C338/1000000</f>
        <v>291.33580593982879</v>
      </c>
      <c r="F50" s="4">
        <f t="shared" si="1"/>
        <v>4726.438936304271</v>
      </c>
      <c r="G50" s="4"/>
      <c r="H50" s="4">
        <v>1998</v>
      </c>
      <c r="I50" s="6">
        <f t="shared" si="2"/>
        <v>3.6162766001686037</v>
      </c>
      <c r="J50" s="6">
        <f t="shared" si="3"/>
        <v>0.6023350205496667</v>
      </c>
      <c r="K50" s="6">
        <f t="shared" si="4"/>
        <v>0.21649150964617198</v>
      </c>
      <c r="L50" s="6">
        <f t="shared" si="5"/>
        <v>0.29133580593982877</v>
      </c>
      <c r="M50" s="6">
        <f t="shared" si="6"/>
        <v>4.7264389363042714</v>
      </c>
    </row>
    <row r="51" spans="1:13" ht="15.6">
      <c r="A51" s="4">
        <v>1999</v>
      </c>
      <c r="B51" s="6">
        <f>'Data Sheet 10'!C339/1000000</f>
        <v>2766.0687164709211</v>
      </c>
      <c r="C51" s="6">
        <f>'Data Sheet 11'!C339/1000000</f>
        <v>483.59969302297282</v>
      </c>
      <c r="D51" s="6">
        <f>'Data Sheet 12'!C339/1000000</f>
        <v>160.84762424841279</v>
      </c>
      <c r="E51" s="6">
        <f>'Data Sheet 13'!C339/1000000</f>
        <v>222.73601741678976</v>
      </c>
      <c r="F51" s="4">
        <f t="shared" si="1"/>
        <v>3633.2520511590965</v>
      </c>
      <c r="G51" s="4"/>
      <c r="H51" s="4">
        <v>1999</v>
      </c>
      <c r="I51" s="6">
        <f t="shared" si="2"/>
        <v>2.766068716470921</v>
      </c>
      <c r="J51" s="6">
        <f t="shared" si="3"/>
        <v>0.48359969302297279</v>
      </c>
      <c r="K51" s="6">
        <f t="shared" si="4"/>
        <v>0.16084762424841278</v>
      </c>
      <c r="L51" s="6">
        <f t="shared" si="5"/>
        <v>0.22273601741678978</v>
      </c>
      <c r="M51" s="6">
        <f t="shared" si="6"/>
        <v>3.6332520511590967</v>
      </c>
    </row>
    <row r="52" spans="1:13" ht="15.6">
      <c r="A52" s="4">
        <v>2000</v>
      </c>
      <c r="B52" s="6">
        <f>'Data Sheet 10'!C340/1000000</f>
        <v>-22151.785935317086</v>
      </c>
      <c r="C52" s="6">
        <f>'Data Sheet 11'!C340/1000000</f>
        <v>-4096.4294451044871</v>
      </c>
      <c r="D52" s="6">
        <f>'Data Sheet 12'!C340/1000000</f>
        <v>-1373.500558918819</v>
      </c>
      <c r="E52" s="6">
        <f>'Data Sheet 13'!C340/1000000</f>
        <v>-1954.2207248247698</v>
      </c>
      <c r="F52" s="4">
        <f t="shared" si="1"/>
        <v>-29575.936664165161</v>
      </c>
      <c r="G52" s="4"/>
      <c r="H52" s="4">
        <v>2000</v>
      </c>
      <c r="I52" s="6">
        <f t="shared" si="2"/>
        <v>-22.151785935317086</v>
      </c>
      <c r="J52" s="6">
        <f t="shared" si="3"/>
        <v>-4.0964294451044871</v>
      </c>
      <c r="K52" s="6">
        <f t="shared" si="4"/>
        <v>-1.3735005589188189</v>
      </c>
      <c r="L52" s="6">
        <f t="shared" si="5"/>
        <v>-1.9542207248247698</v>
      </c>
      <c r="M52" s="6">
        <f t="shared" si="6"/>
        <v>-29.575936664165162</v>
      </c>
    </row>
    <row r="53" spans="1:13" ht="15.6">
      <c r="A53" s="4">
        <v>2001</v>
      </c>
      <c r="B53" s="6">
        <f>'Data Sheet 10'!C341/1000000</f>
        <v>3018.3607704086803</v>
      </c>
      <c r="C53" s="6">
        <f>'Data Sheet 11'!C341/1000000</f>
        <v>567.422050811144</v>
      </c>
      <c r="D53" s="6">
        <f>'Data Sheet 12'!C341/1000000</f>
        <v>200.82127009027096</v>
      </c>
      <c r="E53" s="6">
        <f>'Data Sheet 13'!C341/1000000</f>
        <v>336.02573574110454</v>
      </c>
      <c r="F53" s="4">
        <f t="shared" si="1"/>
        <v>4122.6298270511998</v>
      </c>
      <c r="G53" s="4"/>
      <c r="H53" s="4">
        <v>2001</v>
      </c>
      <c r="I53" s="6">
        <f t="shared" si="2"/>
        <v>3.0183607704086803</v>
      </c>
      <c r="J53" s="6">
        <f t="shared" si="3"/>
        <v>0.56742205081114405</v>
      </c>
      <c r="K53" s="6">
        <f t="shared" si="4"/>
        <v>0.20082127009027095</v>
      </c>
      <c r="L53" s="6">
        <f t="shared" si="5"/>
        <v>0.33602573574110456</v>
      </c>
      <c r="M53" s="6">
        <f t="shared" si="6"/>
        <v>4.1226298270511998</v>
      </c>
    </row>
    <row r="54" spans="1:13" ht="15.6">
      <c r="A54" s="4">
        <v>2002</v>
      </c>
      <c r="B54" s="6">
        <f>'Data Sheet 10'!C342/1000000</f>
        <v>-2211.6403132614241</v>
      </c>
      <c r="C54" s="6">
        <f>'Data Sheet 11'!C342/1000000</f>
        <v>-425.59056390560772</v>
      </c>
      <c r="D54" s="6">
        <f>'Data Sheet 12'!C342/1000000</f>
        <v>-141.42895637229304</v>
      </c>
      <c r="E54" s="6">
        <f>'Data Sheet 13'!C342/1000000</f>
        <v>-270.25567533029079</v>
      </c>
      <c r="F54" s="4">
        <f t="shared" si="1"/>
        <v>-3048.9155088696157</v>
      </c>
      <c r="G54" s="4"/>
      <c r="H54" s="4">
        <v>2002</v>
      </c>
      <c r="I54" s="6">
        <f t="shared" si="2"/>
        <v>-2.211640313261424</v>
      </c>
      <c r="J54" s="6">
        <f t="shared" si="3"/>
        <v>-0.42559056390560773</v>
      </c>
      <c r="K54" s="6">
        <f t="shared" si="4"/>
        <v>-0.14142895637229305</v>
      </c>
      <c r="L54" s="6">
        <f t="shared" si="5"/>
        <v>-0.27025567533029077</v>
      </c>
      <c r="M54" s="6">
        <f t="shared" si="6"/>
        <v>-3.0489155088696158</v>
      </c>
    </row>
    <row r="55" spans="1:13" ht="15.6">
      <c r="A55" s="4">
        <v>2003</v>
      </c>
      <c r="B55" s="6">
        <f>'Data Sheet 10'!C343/1000000</f>
        <v>-3568.0893893158077</v>
      </c>
      <c r="C55" s="6">
        <f>'Data Sheet 11'!C343/1000000</f>
        <v>-667.67587722451856</v>
      </c>
      <c r="D55" s="6">
        <f>'Data Sheet 12'!C343/1000000</f>
        <v>-211.51821442808122</v>
      </c>
      <c r="E55" s="6">
        <f>'Data Sheet 13'!C343/1000000</f>
        <v>-428.24321317313479</v>
      </c>
      <c r="F55" s="4">
        <f t="shared" si="1"/>
        <v>-4875.526694141543</v>
      </c>
      <c r="G55" s="4"/>
      <c r="H55" s="4">
        <v>2003</v>
      </c>
      <c r="I55" s="6">
        <f t="shared" si="2"/>
        <v>-3.5680893893158077</v>
      </c>
      <c r="J55" s="6">
        <f t="shared" si="3"/>
        <v>-0.6676758772245186</v>
      </c>
      <c r="K55" s="6">
        <f t="shared" si="4"/>
        <v>-0.21151821442808122</v>
      </c>
      <c r="L55" s="6">
        <f t="shared" si="5"/>
        <v>-0.4282432131731348</v>
      </c>
      <c r="M55" s="6">
        <f t="shared" si="6"/>
        <v>-4.8755266941415432</v>
      </c>
    </row>
    <row r="56" spans="1:13" ht="15.6">
      <c r="A56" s="4">
        <v>2004</v>
      </c>
      <c r="B56" s="6">
        <f>'Data Sheet 10'!C344/1000000</f>
        <v>-4967.4712293694101</v>
      </c>
      <c r="C56" s="6">
        <f>'Data Sheet 11'!C344/1000000</f>
        <v>-907.84924727799944</v>
      </c>
      <c r="D56" s="6">
        <f>'Data Sheet 12'!C344/1000000</f>
        <v>-287.72370388110176</v>
      </c>
      <c r="E56" s="6">
        <f>'Data Sheet 13'!C344/1000000</f>
        <v>-598.29227590002404</v>
      </c>
      <c r="F56" s="4">
        <f t="shared" si="1"/>
        <v>-6761.3364564285357</v>
      </c>
      <c r="G56" s="4"/>
      <c r="H56" s="4">
        <v>2004</v>
      </c>
      <c r="I56" s="6">
        <f t="shared" si="2"/>
        <v>-4.9674712293694103</v>
      </c>
      <c r="J56" s="6">
        <f t="shared" si="3"/>
        <v>-0.90784924727799943</v>
      </c>
      <c r="K56" s="6">
        <f t="shared" si="4"/>
        <v>-0.28772370388110174</v>
      </c>
      <c r="L56" s="6">
        <f t="shared" si="5"/>
        <v>-0.59829227590002398</v>
      </c>
      <c r="M56" s="6">
        <f t="shared" si="6"/>
        <v>-6.7613364564285359</v>
      </c>
    </row>
    <row r="57" spans="1:13" ht="15.6">
      <c r="A57" s="4">
        <v>2005</v>
      </c>
      <c r="B57" s="6">
        <f>'Data Sheet 10'!C345/1000000</f>
        <v>-6989.8274662694903</v>
      </c>
      <c r="C57" s="6">
        <f>'Data Sheet 11'!C345/1000000</f>
        <v>-1252.9321960067093</v>
      </c>
      <c r="D57" s="6">
        <f>'Data Sheet 12'!C345/1000000</f>
        <v>-371.32520041267355</v>
      </c>
      <c r="E57" s="6">
        <f>'Data Sheet 13'!C345/1000000</f>
        <v>-768.98534360185215</v>
      </c>
      <c r="F57" s="4">
        <f t="shared" si="1"/>
        <v>-9383.0702062907258</v>
      </c>
      <c r="G57" s="4"/>
      <c r="H57" s="4">
        <v>2005</v>
      </c>
      <c r="I57" s="6">
        <f t="shared" si="2"/>
        <v>-6.9898274662694906</v>
      </c>
      <c r="J57" s="6">
        <f t="shared" si="3"/>
        <v>-1.2529321960067092</v>
      </c>
      <c r="K57" s="6">
        <f t="shared" si="4"/>
        <v>-0.37132520041267353</v>
      </c>
      <c r="L57" s="6">
        <f t="shared" si="5"/>
        <v>-0.76898534360185211</v>
      </c>
      <c r="M57" s="6">
        <f t="shared" si="6"/>
        <v>-9.383070206290725</v>
      </c>
    </row>
    <row r="58" spans="1:13" ht="15.6">
      <c r="A58" s="4">
        <v>2006</v>
      </c>
      <c r="B58" s="6">
        <f>'Data Sheet 10'!C346/1000000</f>
        <v>577.51852498928417</v>
      </c>
      <c r="C58" s="6">
        <f>'Data Sheet 11'!C346/1000000</f>
        <v>101.72276653593516</v>
      </c>
      <c r="D58" s="6">
        <f>'Data Sheet 12'!C346/1000000</f>
        <v>29.496179783759427</v>
      </c>
      <c r="E58" s="6">
        <f>'Data Sheet 13'!C346/1000000</f>
        <v>59.379909934408289</v>
      </c>
      <c r="F58" s="4">
        <f t="shared" si="1"/>
        <v>768.11738124338706</v>
      </c>
      <c r="G58" s="4"/>
      <c r="H58" s="4">
        <v>2006</v>
      </c>
      <c r="I58" s="6">
        <f t="shared" si="2"/>
        <v>0.57751852498928413</v>
      </c>
      <c r="J58" s="6">
        <f t="shared" si="3"/>
        <v>0.10172276653593516</v>
      </c>
      <c r="K58" s="6">
        <f t="shared" si="4"/>
        <v>2.9496179783759426E-2</v>
      </c>
      <c r="L58" s="6">
        <f t="shared" si="5"/>
        <v>5.9379909934408288E-2</v>
      </c>
      <c r="M58" s="6">
        <f t="shared" si="6"/>
        <v>0.76811738124338702</v>
      </c>
    </row>
    <row r="59" spans="1:13" ht="15.6">
      <c r="A59" s="4">
        <v>2007</v>
      </c>
      <c r="B59" s="6">
        <f>'Data Sheet 10'!C347/1000000</f>
        <v>205.88608055499679</v>
      </c>
      <c r="C59" s="6">
        <f>'Data Sheet 11'!C347/1000000</f>
        <v>34.666645328339413</v>
      </c>
      <c r="D59" s="6">
        <f>'Data Sheet 12'!C347/1000000</f>
        <v>10.964960996604388</v>
      </c>
      <c r="E59" s="6">
        <f>'Data Sheet 13'!C347/1000000</f>
        <v>19.010052228551764</v>
      </c>
      <c r="F59" s="4">
        <f t="shared" si="1"/>
        <v>270.52773910849237</v>
      </c>
      <c r="G59" s="4"/>
      <c r="H59" s="4">
        <v>2007</v>
      </c>
      <c r="I59" s="6">
        <f t="shared" si="2"/>
        <v>0.2058860805549968</v>
      </c>
      <c r="J59" s="6">
        <f t="shared" si="3"/>
        <v>3.4666645328339414E-2</v>
      </c>
      <c r="K59" s="6">
        <f t="shared" si="4"/>
        <v>1.0964960996604389E-2</v>
      </c>
      <c r="L59" s="6">
        <f t="shared" si="5"/>
        <v>1.9010052228551764E-2</v>
      </c>
      <c r="M59" s="6">
        <f t="shared" si="6"/>
        <v>0.27052773910849237</v>
      </c>
    </row>
    <row r="60" spans="1:13" ht="15.6">
      <c r="A60" s="4">
        <v>2008</v>
      </c>
      <c r="B60" s="6">
        <f>'Data Sheet 10'!C348/1000000</f>
        <v>2196.2467622839404</v>
      </c>
      <c r="C60" s="6">
        <f>'Data Sheet 11'!C348/1000000</f>
        <v>359.07118700181826</v>
      </c>
      <c r="D60" s="6">
        <f>'Data Sheet 12'!C348/1000000</f>
        <v>112.1552149497093</v>
      </c>
      <c r="E60" s="6">
        <f>'Data Sheet 13'!C348/1000000</f>
        <v>177.05168094023117</v>
      </c>
      <c r="F60" s="4">
        <f t="shared" si="1"/>
        <v>2844.5248451756988</v>
      </c>
      <c r="G60" s="4"/>
      <c r="H60" s="4">
        <v>2008</v>
      </c>
      <c r="I60" s="6">
        <f t="shared" si="2"/>
        <v>2.1962467622839403</v>
      </c>
      <c r="J60" s="6">
        <f t="shared" si="3"/>
        <v>0.35907118700181828</v>
      </c>
      <c r="K60" s="6">
        <f t="shared" si="4"/>
        <v>0.1121552149497093</v>
      </c>
      <c r="L60" s="6">
        <f t="shared" si="5"/>
        <v>0.17705168094023116</v>
      </c>
      <c r="M60" s="6">
        <f t="shared" si="6"/>
        <v>2.844524845175699</v>
      </c>
    </row>
    <row r="61" spans="1:13" ht="15.6">
      <c r="A61" s="4">
        <v>2009</v>
      </c>
      <c r="B61" s="6">
        <f>'Data Sheet 10'!C349/1000000</f>
        <v>-5874.4258093112367</v>
      </c>
      <c r="C61" s="6">
        <f>'Data Sheet 11'!C349/1000000</f>
        <v>-944.62785381191043</v>
      </c>
      <c r="D61" s="6">
        <f>'Data Sheet 12'!C349/1000000</f>
        <v>-288.89527063977522</v>
      </c>
      <c r="E61" s="6">
        <f>'Data Sheet 13'!C349/1000000</f>
        <v>-473.44873474578156</v>
      </c>
      <c r="F61" s="4">
        <f t="shared" si="1"/>
        <v>-7581.3976685087036</v>
      </c>
      <c r="G61" s="4"/>
      <c r="H61" s="4">
        <v>2009</v>
      </c>
      <c r="I61" s="6">
        <f t="shared" si="2"/>
        <v>-5.8744258093112363</v>
      </c>
      <c r="J61" s="6">
        <f t="shared" si="3"/>
        <v>-0.94462785381191039</v>
      </c>
      <c r="K61" s="6">
        <f t="shared" si="4"/>
        <v>-0.28889527063977521</v>
      </c>
      <c r="L61" s="6">
        <f t="shared" si="5"/>
        <v>-0.47344873474578159</v>
      </c>
      <c r="M61" s="6">
        <f t="shared" si="6"/>
        <v>-7.5813976685087034</v>
      </c>
    </row>
    <row r="62" spans="1:13" ht="15.6">
      <c r="A62" s="4">
        <v>2010</v>
      </c>
      <c r="B62" s="6">
        <f>'Data Sheet 10'!C350/1000000</f>
        <v>11539.727478626457</v>
      </c>
      <c r="C62" s="6">
        <f>'Data Sheet 11'!C350/1000000</f>
        <v>1910.4471626446589</v>
      </c>
      <c r="D62" s="6">
        <f>'Data Sheet 12'!C350/1000000</f>
        <v>574.64057348207177</v>
      </c>
      <c r="E62" s="6">
        <f>'Data Sheet 13'!C350/1000000</f>
        <v>911.18978104797395</v>
      </c>
      <c r="F62" s="4">
        <f t="shared" si="1"/>
        <v>14936.00499580116</v>
      </c>
      <c r="G62" s="4"/>
      <c r="H62" s="4">
        <v>2010</v>
      </c>
      <c r="I62" s="6">
        <f t="shared" si="2"/>
        <v>11.539727478626457</v>
      </c>
      <c r="J62" s="6">
        <f t="shared" si="3"/>
        <v>1.9104471626446589</v>
      </c>
      <c r="K62" s="6">
        <f t="shared" si="4"/>
        <v>0.57464057348207176</v>
      </c>
      <c r="L62" s="6">
        <f t="shared" si="5"/>
        <v>0.91118978104797399</v>
      </c>
      <c r="M62" s="6">
        <f t="shared" si="6"/>
        <v>14.936004995801161</v>
      </c>
    </row>
    <row r="63" spans="1:13" ht="15.6">
      <c r="A63" s="4">
        <v>2011</v>
      </c>
      <c r="B63" s="6">
        <f>'Data Sheet 10'!C351/1000000</f>
        <v>-16734.246603276431</v>
      </c>
      <c r="C63" s="6">
        <f>'Data Sheet 11'!C351/1000000</f>
        <v>-2701.2765551023172</v>
      </c>
      <c r="D63" s="6">
        <f>'Data Sheet 12'!C351/1000000</f>
        <v>-817.89004085006047</v>
      </c>
      <c r="E63" s="6">
        <f>'Data Sheet 13'!C351/1000000</f>
        <v>-1172.2928467196846</v>
      </c>
      <c r="F63" s="4">
        <f t="shared" si="1"/>
        <v>-21425.706045948493</v>
      </c>
      <c r="G63" s="4"/>
      <c r="H63" s="4">
        <v>2011</v>
      </c>
      <c r="I63" s="6">
        <f t="shared" si="2"/>
        <v>-16.734246603276432</v>
      </c>
      <c r="J63" s="6">
        <f t="shared" si="3"/>
        <v>-2.701276555102317</v>
      </c>
      <c r="K63" s="6">
        <f t="shared" si="4"/>
        <v>-0.81789004085006045</v>
      </c>
      <c r="L63" s="6">
        <f t="shared" si="5"/>
        <v>-1.1722928467196845</v>
      </c>
      <c r="M63" s="6">
        <f t="shared" si="6"/>
        <v>-21.425706045948491</v>
      </c>
    </row>
    <row r="64" spans="1:13" ht="15.6">
      <c r="A64" s="4">
        <v>2012</v>
      </c>
      <c r="B64" s="6">
        <f>'Data Sheet 10'!C352/1000000</f>
        <v>13095.155098272064</v>
      </c>
      <c r="C64" s="6">
        <f>'Data Sheet 11'!C352/1000000</f>
        <v>1901.37682011892</v>
      </c>
      <c r="D64" s="6">
        <f>'Data Sheet 12'!C352/1000000</f>
        <v>598.95303987401439</v>
      </c>
      <c r="E64" s="6">
        <f>'Data Sheet 13'!C352/1000000</f>
        <v>800.36071020705072</v>
      </c>
      <c r="F64" s="4">
        <f t="shared" si="1"/>
        <v>16395.845668472048</v>
      </c>
      <c r="G64" s="4"/>
      <c r="H64" s="4">
        <v>2012</v>
      </c>
      <c r="I64" s="6">
        <f t="shared" si="2"/>
        <v>13.095155098272064</v>
      </c>
      <c r="J64" s="6">
        <f t="shared" si="3"/>
        <v>1.9013768201189201</v>
      </c>
      <c r="K64" s="6">
        <f t="shared" si="4"/>
        <v>0.59895303987401438</v>
      </c>
      <c r="L64" s="6">
        <f t="shared" si="5"/>
        <v>0.80036071020705069</v>
      </c>
      <c r="M64" s="6">
        <f t="shared" si="6"/>
        <v>16.395845668472049</v>
      </c>
    </row>
    <row r="65" spans="1:13" ht="15.6">
      <c r="A65" s="4">
        <v>2013</v>
      </c>
      <c r="B65" s="6">
        <f>'Data Sheet 10'!C353/1000000</f>
        <v>12206.214224786901</v>
      </c>
      <c r="C65" s="6">
        <f>'Data Sheet 11'!C353/1000000</f>
        <v>1798.8998824632743</v>
      </c>
      <c r="D65" s="6">
        <f>'Data Sheet 12'!C353/1000000</f>
        <v>563.56929173148433</v>
      </c>
      <c r="E65" s="6">
        <f>'Data Sheet 13'!C353/1000000</f>
        <v>743.49931028659512</v>
      </c>
      <c r="F65" s="4">
        <f t="shared" si="1"/>
        <v>15312.182709268256</v>
      </c>
      <c r="G65" s="4"/>
      <c r="H65" s="4">
        <v>2013</v>
      </c>
      <c r="I65" s="6">
        <f t="shared" si="2"/>
        <v>12.206214224786901</v>
      </c>
      <c r="J65" s="6">
        <f t="shared" si="3"/>
        <v>1.7988998824632743</v>
      </c>
      <c r="K65" s="6">
        <f t="shared" si="4"/>
        <v>0.56356929173148429</v>
      </c>
      <c r="L65" s="6">
        <f t="shared" si="5"/>
        <v>0.74349931028659511</v>
      </c>
      <c r="M65" s="6">
        <f t="shared" si="6"/>
        <v>15.312182709268257</v>
      </c>
    </row>
    <row r="66" spans="1:13" ht="15.6">
      <c r="A66" s="4">
        <v>2014</v>
      </c>
      <c r="B66" s="6">
        <f>'Data Sheet 10'!C354/1000000</f>
        <v>9501.6661319210107</v>
      </c>
      <c r="C66" s="6">
        <f>'Data Sheet 11'!C354/1000000</f>
        <v>1410.1413052405774</v>
      </c>
      <c r="D66" s="6">
        <f>'Data Sheet 12'!C354/1000000</f>
        <v>459.35585100697875</v>
      </c>
      <c r="E66" s="6">
        <f>'Data Sheet 13'!C354/1000000</f>
        <v>575.00301446616538</v>
      </c>
      <c r="F66" s="4">
        <f t="shared" si="1"/>
        <v>11946.166302634731</v>
      </c>
      <c r="G66" s="4"/>
      <c r="H66" s="4">
        <v>2014</v>
      </c>
      <c r="I66" s="6">
        <f t="shared" si="2"/>
        <v>9.5016661319210112</v>
      </c>
      <c r="J66" s="6">
        <f t="shared" si="3"/>
        <v>1.4101413052405773</v>
      </c>
      <c r="K66" s="6">
        <f t="shared" si="4"/>
        <v>0.45935585100697873</v>
      </c>
      <c r="L66" s="6">
        <f t="shared" si="5"/>
        <v>0.57500301446616542</v>
      </c>
      <c r="M66" s="6">
        <f t="shared" si="6"/>
        <v>11.946166302634731</v>
      </c>
    </row>
    <row r="67" spans="1:13">
      <c r="I67" s="1">
        <f>MAX(I3:I66)</f>
        <v>41.83391915941268</v>
      </c>
      <c r="J67" s="1">
        <f t="shared" ref="J67:M67" si="7">MAX(J3:J66)</f>
        <v>4.8185181406226087</v>
      </c>
      <c r="K67" s="1">
        <f t="shared" si="7"/>
        <v>2.7077025573963014</v>
      </c>
      <c r="L67" s="1">
        <f t="shared" si="7"/>
        <v>2.4843185545558022</v>
      </c>
      <c r="M67" s="1">
        <f t="shared" si="7"/>
        <v>51.844458411987397</v>
      </c>
    </row>
    <row r="68" spans="1:13">
      <c r="I68" s="1">
        <f t="shared" ref="I68:L68" si="8">MIN(I3:I66)</f>
        <v>-36.615559546998071</v>
      </c>
      <c r="J68" s="1">
        <f t="shared" si="8"/>
        <v>-5.1410704682776123</v>
      </c>
      <c r="K68" s="1">
        <f t="shared" si="8"/>
        <v>-2.304683028708884</v>
      </c>
      <c r="L68" s="1">
        <f t="shared" si="8"/>
        <v>-1.9542207248247698</v>
      </c>
      <c r="M68" s="1">
        <f>MIN(M3:M66)</f>
        <v>-45.574869962625179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47B6-A64C-49FC-8E6B-ACD8A2E4F56E}">
  <dimension ref="A1:G74"/>
  <sheetViews>
    <sheetView zoomScale="55" zoomScaleNormal="55" workbookViewId="0"/>
  </sheetViews>
  <sheetFormatPr defaultColWidth="8.77734375" defaultRowHeight="15.6"/>
  <cols>
    <col min="1" max="16384" width="8.77734375" style="3"/>
  </cols>
  <sheetData>
    <row r="1" spans="1:7" ht="46.8">
      <c r="A1" s="4" t="s">
        <v>55</v>
      </c>
      <c r="B1" s="18" t="s">
        <v>50</v>
      </c>
      <c r="C1" s="19" t="s">
        <v>51</v>
      </c>
      <c r="D1" s="23" t="s">
        <v>52</v>
      </c>
      <c r="E1" s="21" t="s">
        <v>53</v>
      </c>
      <c r="G1" s="22" t="s">
        <v>136</v>
      </c>
    </row>
    <row r="2" spans="1:7">
      <c r="A2" s="3">
        <v>1946</v>
      </c>
      <c r="B2" s="3">
        <v>49250</v>
      </c>
      <c r="C2" s="3">
        <v>4310</v>
      </c>
      <c r="D2" s="3">
        <v>1840</v>
      </c>
      <c r="G2" s="70" t="s">
        <v>137</v>
      </c>
    </row>
    <row r="3" spans="1:7">
      <c r="A3" s="3">
        <v>1947</v>
      </c>
      <c r="B3" s="3">
        <v>120860</v>
      </c>
      <c r="C3" s="3">
        <v>12150</v>
      </c>
      <c r="D3" s="3">
        <v>6680</v>
      </c>
    </row>
    <row r="4" spans="1:7">
      <c r="A4" s="3">
        <v>1948</v>
      </c>
      <c r="B4" s="3">
        <v>193590</v>
      </c>
      <c r="C4" s="3">
        <v>21210</v>
      </c>
      <c r="D4" s="3">
        <v>12790</v>
      </c>
    </row>
    <row r="5" spans="1:7">
      <c r="A5" s="3">
        <v>1949</v>
      </c>
      <c r="B5" s="3">
        <v>162110</v>
      </c>
      <c r="C5" s="3">
        <v>25850</v>
      </c>
      <c r="D5" s="3">
        <v>9670</v>
      </c>
      <c r="E5" s="3">
        <v>7630</v>
      </c>
      <c r="F5" s="3">
        <f>SUM(B5:E5)</f>
        <v>205260</v>
      </c>
    </row>
    <row r="6" spans="1:7">
      <c r="A6" s="3">
        <v>1950</v>
      </c>
      <c r="B6" s="3">
        <v>163340</v>
      </c>
      <c r="C6" s="3">
        <v>25810</v>
      </c>
      <c r="D6" s="3">
        <v>9020</v>
      </c>
      <c r="E6" s="30">
        <v>7260</v>
      </c>
    </row>
    <row r="7" spans="1:7">
      <c r="A7" s="3">
        <v>1951</v>
      </c>
      <c r="B7" s="3">
        <v>162290</v>
      </c>
      <c r="C7" s="3">
        <v>22930</v>
      </c>
      <c r="D7" s="3">
        <v>9620</v>
      </c>
      <c r="E7" s="30">
        <v>7030</v>
      </c>
    </row>
    <row r="8" spans="1:7">
      <c r="A8" s="3">
        <v>1952</v>
      </c>
      <c r="B8" s="3">
        <v>196930</v>
      </c>
      <c r="C8" s="3">
        <v>30950</v>
      </c>
      <c r="D8" s="3">
        <v>12050</v>
      </c>
      <c r="E8" s="30">
        <v>8400</v>
      </c>
    </row>
    <row r="9" spans="1:7">
      <c r="A9" s="3">
        <v>1953</v>
      </c>
      <c r="B9" s="3">
        <v>263680</v>
      </c>
      <c r="C9" s="3">
        <v>39550</v>
      </c>
      <c r="D9" s="3">
        <v>15570</v>
      </c>
      <c r="E9" s="30">
        <v>8030</v>
      </c>
    </row>
    <row r="10" spans="1:7">
      <c r="A10" s="3">
        <v>1954</v>
      </c>
      <c r="B10" s="3">
        <v>293110</v>
      </c>
      <c r="C10" s="3">
        <v>38850</v>
      </c>
      <c r="D10" s="3">
        <v>15840</v>
      </c>
      <c r="E10" s="30">
        <v>6320</v>
      </c>
    </row>
    <row r="11" spans="1:7">
      <c r="A11" s="3">
        <v>1955</v>
      </c>
      <c r="B11" s="3">
        <v>270010</v>
      </c>
      <c r="C11" s="3">
        <v>34070</v>
      </c>
      <c r="D11" s="3">
        <v>13320</v>
      </c>
      <c r="E11" s="30">
        <v>7030</v>
      </c>
    </row>
    <row r="12" spans="1:7">
      <c r="A12" s="3">
        <v>1956</v>
      </c>
      <c r="B12" s="3">
        <v>256100</v>
      </c>
      <c r="C12" s="3">
        <v>31900</v>
      </c>
      <c r="D12" s="3">
        <v>12630</v>
      </c>
      <c r="E12" s="30">
        <v>7050</v>
      </c>
    </row>
    <row r="13" spans="1:7">
      <c r="A13" s="3">
        <v>1957</v>
      </c>
      <c r="B13" s="3">
        <v>256360</v>
      </c>
      <c r="C13" s="3">
        <v>32440</v>
      </c>
      <c r="D13" s="3">
        <v>12290</v>
      </c>
      <c r="E13" s="30">
        <v>6500</v>
      </c>
    </row>
    <row r="14" spans="1:7">
      <c r="A14" s="3">
        <v>1958</v>
      </c>
      <c r="B14" s="3">
        <v>231150</v>
      </c>
      <c r="C14" s="3">
        <v>32170</v>
      </c>
      <c r="D14" s="3">
        <v>10380</v>
      </c>
      <c r="E14" s="30">
        <v>4940</v>
      </c>
    </row>
    <row r="15" spans="1:7">
      <c r="A15" s="3">
        <v>1959</v>
      </c>
      <c r="B15" s="3">
        <v>238600</v>
      </c>
      <c r="C15" s="3">
        <v>27290</v>
      </c>
      <c r="D15" s="3">
        <v>10790</v>
      </c>
      <c r="E15" s="30">
        <v>4890</v>
      </c>
    </row>
    <row r="16" spans="1:7">
      <c r="A16" s="3">
        <v>1960</v>
      </c>
      <c r="B16" s="3">
        <v>257620</v>
      </c>
      <c r="C16" s="3">
        <v>28590</v>
      </c>
      <c r="D16" s="3">
        <v>11600</v>
      </c>
      <c r="E16" s="30">
        <v>6440</v>
      </c>
    </row>
    <row r="17" spans="1:5">
      <c r="A17" s="3">
        <v>1961</v>
      </c>
      <c r="B17" s="3">
        <v>256160</v>
      </c>
      <c r="C17" s="3">
        <v>27230</v>
      </c>
      <c r="D17" s="3">
        <v>12700</v>
      </c>
      <c r="E17" s="30">
        <v>7100</v>
      </c>
    </row>
    <row r="18" spans="1:5">
      <c r="A18" s="3">
        <v>1962</v>
      </c>
      <c r="B18" s="3">
        <v>263560</v>
      </c>
      <c r="C18" s="3">
        <v>26760</v>
      </c>
      <c r="D18" s="3">
        <v>15110</v>
      </c>
      <c r="E18" s="30">
        <v>8220</v>
      </c>
    </row>
    <row r="19" spans="1:5">
      <c r="A19" s="3">
        <v>1963</v>
      </c>
      <c r="B19" s="3">
        <v>256580</v>
      </c>
      <c r="C19" s="3">
        <v>28220</v>
      </c>
      <c r="D19" s="3">
        <v>14080</v>
      </c>
      <c r="E19" s="30">
        <v>8840</v>
      </c>
    </row>
    <row r="20" spans="1:5">
      <c r="A20" s="3">
        <v>1964</v>
      </c>
      <c r="B20" s="3">
        <v>317540</v>
      </c>
      <c r="C20" s="3">
        <v>37170</v>
      </c>
      <c r="D20" s="3">
        <v>18970</v>
      </c>
      <c r="E20" s="30">
        <v>9520</v>
      </c>
    </row>
    <row r="21" spans="1:5">
      <c r="A21" s="3">
        <v>1965</v>
      </c>
      <c r="B21" s="3">
        <v>327660</v>
      </c>
      <c r="C21" s="3">
        <v>35120</v>
      </c>
      <c r="D21" s="3">
        <v>19520</v>
      </c>
      <c r="E21" s="30">
        <v>8940</v>
      </c>
    </row>
    <row r="22" spans="1:5">
      <c r="A22" s="3">
        <v>1966</v>
      </c>
      <c r="B22" s="3">
        <v>330120</v>
      </c>
      <c r="C22" s="3">
        <v>36030</v>
      </c>
      <c r="D22" s="3">
        <v>19360</v>
      </c>
      <c r="E22" s="30">
        <v>10500</v>
      </c>
    </row>
    <row r="23" spans="1:5">
      <c r="A23" s="3">
        <v>1967</v>
      </c>
      <c r="B23" s="3">
        <v>342740</v>
      </c>
      <c r="C23" s="3">
        <v>41460</v>
      </c>
      <c r="D23" s="3">
        <v>20160</v>
      </c>
      <c r="E23" s="30">
        <v>11100</v>
      </c>
    </row>
    <row r="24" spans="1:5">
      <c r="A24" s="3">
        <v>1968</v>
      </c>
      <c r="B24" s="3">
        <v>352540</v>
      </c>
      <c r="C24" s="3">
        <v>41990</v>
      </c>
      <c r="D24" s="3">
        <v>19180</v>
      </c>
      <c r="E24" s="30">
        <v>12120</v>
      </c>
    </row>
    <row r="25" spans="1:5">
      <c r="A25" s="3">
        <v>1969</v>
      </c>
      <c r="B25" s="3">
        <v>306860</v>
      </c>
      <c r="C25" s="3">
        <v>42630</v>
      </c>
      <c r="D25" s="3">
        <v>17300</v>
      </c>
      <c r="E25" s="30">
        <v>11530</v>
      </c>
    </row>
    <row r="26" spans="1:5">
      <c r="A26" s="3">
        <v>1970</v>
      </c>
      <c r="B26" s="3">
        <v>291790</v>
      </c>
      <c r="C26" s="3">
        <v>43130</v>
      </c>
      <c r="D26" s="3">
        <v>15470</v>
      </c>
      <c r="E26" s="30">
        <v>11830</v>
      </c>
    </row>
    <row r="27" spans="1:5">
      <c r="A27" s="3">
        <v>1971</v>
      </c>
      <c r="B27" s="3">
        <v>294680</v>
      </c>
      <c r="C27" s="3">
        <v>40780</v>
      </c>
      <c r="D27" s="3">
        <v>15100</v>
      </c>
      <c r="E27" s="30">
        <v>13920</v>
      </c>
    </row>
    <row r="28" spans="1:5">
      <c r="A28" s="3">
        <v>1972</v>
      </c>
      <c r="B28" s="3">
        <v>272520</v>
      </c>
      <c r="C28" s="3">
        <v>31990</v>
      </c>
      <c r="D28" s="3">
        <v>14770</v>
      </c>
      <c r="E28" s="30">
        <v>11650</v>
      </c>
    </row>
    <row r="29" spans="1:5">
      <c r="A29" s="3">
        <v>1973</v>
      </c>
      <c r="B29" s="3">
        <v>249710</v>
      </c>
      <c r="C29" s="3">
        <v>30030</v>
      </c>
      <c r="D29" s="3">
        <v>14330</v>
      </c>
      <c r="E29" s="30">
        <v>10560</v>
      </c>
    </row>
    <row r="30" spans="1:5">
      <c r="A30" s="3">
        <v>1974</v>
      </c>
      <c r="B30" s="3">
        <v>229360</v>
      </c>
      <c r="C30" s="3">
        <v>28340</v>
      </c>
      <c r="D30" s="3">
        <v>11860</v>
      </c>
      <c r="E30" s="30">
        <v>10070</v>
      </c>
    </row>
    <row r="31" spans="1:5">
      <c r="A31" s="3">
        <v>1975</v>
      </c>
      <c r="B31" s="3">
        <v>261460</v>
      </c>
      <c r="C31" s="3">
        <v>34320</v>
      </c>
      <c r="D31" s="3">
        <v>17300</v>
      </c>
      <c r="E31" s="30">
        <v>8920</v>
      </c>
    </row>
    <row r="32" spans="1:5">
      <c r="A32" s="3">
        <v>1976</v>
      </c>
      <c r="B32" s="3">
        <v>263430</v>
      </c>
      <c r="C32" s="3">
        <v>36530</v>
      </c>
      <c r="D32" s="3">
        <v>15300</v>
      </c>
      <c r="E32" s="30">
        <v>9580</v>
      </c>
    </row>
    <row r="33" spans="1:5">
      <c r="A33" s="3">
        <v>1977</v>
      </c>
      <c r="B33" s="3">
        <v>261600</v>
      </c>
      <c r="C33" s="3">
        <v>27320</v>
      </c>
      <c r="D33" s="3">
        <v>14480</v>
      </c>
      <c r="E33" s="30">
        <v>10760</v>
      </c>
    </row>
    <row r="34" spans="1:5">
      <c r="A34" s="3">
        <v>1978</v>
      </c>
      <c r="B34" s="3">
        <v>241360</v>
      </c>
      <c r="C34" s="3">
        <v>25780</v>
      </c>
      <c r="D34" s="3">
        <v>12710</v>
      </c>
      <c r="E34" s="30">
        <v>8840</v>
      </c>
    </row>
    <row r="35" spans="1:5">
      <c r="A35" s="3">
        <v>1979</v>
      </c>
      <c r="B35" s="3">
        <v>209460</v>
      </c>
      <c r="C35" s="3">
        <v>23780</v>
      </c>
      <c r="D35" s="3">
        <v>11330</v>
      </c>
      <c r="E35" s="30">
        <v>7250</v>
      </c>
    </row>
    <row r="36" spans="1:5">
      <c r="A36" s="3">
        <v>1980</v>
      </c>
      <c r="B36" s="3">
        <v>204370</v>
      </c>
      <c r="C36" s="3">
        <v>20610</v>
      </c>
      <c r="D36" s="3">
        <v>10570</v>
      </c>
      <c r="E36" s="30">
        <v>6450</v>
      </c>
    </row>
    <row r="37" spans="1:5">
      <c r="A37" s="3">
        <v>1981</v>
      </c>
      <c r="B37" s="3">
        <v>170600</v>
      </c>
      <c r="C37" s="3">
        <v>20010</v>
      </c>
      <c r="D37" s="3">
        <v>9190</v>
      </c>
      <c r="E37" s="30">
        <v>6830</v>
      </c>
    </row>
    <row r="38" spans="1:5">
      <c r="A38" s="3">
        <v>1982</v>
      </c>
      <c r="B38" s="3">
        <v>151630</v>
      </c>
      <c r="C38" s="3">
        <v>16420</v>
      </c>
      <c r="D38" s="3">
        <v>7770</v>
      </c>
      <c r="E38" s="30">
        <v>7020</v>
      </c>
    </row>
    <row r="39" spans="1:5">
      <c r="A39" s="3">
        <v>1983</v>
      </c>
      <c r="B39" s="3">
        <v>173720</v>
      </c>
      <c r="C39" s="3">
        <v>17930</v>
      </c>
      <c r="D39" s="3">
        <v>7680</v>
      </c>
      <c r="E39" s="30">
        <v>9700</v>
      </c>
    </row>
    <row r="40" spans="1:5">
      <c r="A40" s="3">
        <v>1984</v>
      </c>
      <c r="B40" s="3">
        <v>182080</v>
      </c>
      <c r="C40" s="3">
        <v>18840</v>
      </c>
      <c r="D40" s="3">
        <v>9030</v>
      </c>
      <c r="E40" s="30">
        <v>10460</v>
      </c>
    </row>
    <row r="41" spans="1:5">
      <c r="A41" s="3">
        <v>1985</v>
      </c>
      <c r="B41" s="3">
        <v>170040</v>
      </c>
      <c r="C41" s="3">
        <v>18410</v>
      </c>
      <c r="D41" s="3">
        <v>8250</v>
      </c>
      <c r="E41" s="30">
        <v>10770</v>
      </c>
    </row>
    <row r="42" spans="1:5">
      <c r="A42" s="3">
        <v>1986</v>
      </c>
      <c r="B42" s="3">
        <v>179140</v>
      </c>
      <c r="C42" s="3">
        <v>18640</v>
      </c>
      <c r="D42" s="3">
        <v>8570</v>
      </c>
      <c r="E42" s="30">
        <v>10200</v>
      </c>
    </row>
    <row r="43" spans="1:5">
      <c r="A43" s="3">
        <v>1987</v>
      </c>
      <c r="B43" s="3">
        <v>189300</v>
      </c>
      <c r="C43" s="3">
        <v>17710</v>
      </c>
      <c r="D43" s="3">
        <v>9440</v>
      </c>
      <c r="E43" s="30">
        <v>9800</v>
      </c>
    </row>
    <row r="44" spans="1:5">
      <c r="A44" s="3">
        <v>1988</v>
      </c>
      <c r="B44" s="3">
        <v>202930</v>
      </c>
      <c r="C44" s="3">
        <v>18270</v>
      </c>
      <c r="D44" s="3">
        <v>11230</v>
      </c>
      <c r="E44" s="30">
        <v>9930</v>
      </c>
    </row>
    <row r="45" spans="1:5">
      <c r="A45" s="3">
        <v>1989</v>
      </c>
      <c r="B45" s="3">
        <v>179360</v>
      </c>
      <c r="C45" s="3">
        <v>20190</v>
      </c>
      <c r="D45" s="3">
        <v>11630</v>
      </c>
      <c r="E45" s="30">
        <v>10280</v>
      </c>
    </row>
    <row r="46" spans="1:5">
      <c r="A46" s="3">
        <v>1990</v>
      </c>
      <c r="B46" s="3">
        <v>163900</v>
      </c>
      <c r="C46" s="3">
        <v>20200</v>
      </c>
      <c r="D46" s="3">
        <v>10470</v>
      </c>
      <c r="E46" s="30">
        <v>7930</v>
      </c>
    </row>
    <row r="47" spans="1:5">
      <c r="A47" s="3">
        <v>1991</v>
      </c>
      <c r="B47" s="3">
        <v>154600</v>
      </c>
      <c r="C47" s="3">
        <v>19340</v>
      </c>
      <c r="D47" s="3">
        <v>10170</v>
      </c>
      <c r="E47" s="30">
        <v>6910</v>
      </c>
    </row>
    <row r="48" spans="1:5">
      <c r="A48" s="3">
        <v>1992</v>
      </c>
      <c r="B48" s="3">
        <v>143830</v>
      </c>
      <c r="C48" s="3">
        <v>17920</v>
      </c>
      <c r="D48" s="3">
        <v>9660</v>
      </c>
      <c r="E48" s="30">
        <v>7690</v>
      </c>
    </row>
    <row r="49" spans="1:5">
      <c r="A49" s="3">
        <v>1993</v>
      </c>
      <c r="B49" s="3">
        <v>147840</v>
      </c>
      <c r="C49" s="3">
        <v>21250</v>
      </c>
      <c r="D49" s="3">
        <v>9340</v>
      </c>
      <c r="E49" s="30">
        <v>7230</v>
      </c>
    </row>
    <row r="50" spans="1:5">
      <c r="A50" s="3">
        <v>1994</v>
      </c>
      <c r="B50" s="3">
        <v>154640</v>
      </c>
      <c r="C50" s="3">
        <v>21790</v>
      </c>
      <c r="D50" s="3">
        <v>9610</v>
      </c>
      <c r="E50" s="30">
        <v>6970</v>
      </c>
    </row>
    <row r="51" spans="1:5">
      <c r="A51" s="3">
        <v>1995</v>
      </c>
      <c r="B51" s="3">
        <v>157140</v>
      </c>
      <c r="C51" s="3">
        <v>24540</v>
      </c>
      <c r="D51" s="3">
        <v>9000</v>
      </c>
      <c r="E51" s="30">
        <v>8440</v>
      </c>
    </row>
    <row r="52" spans="1:5">
      <c r="A52" s="3">
        <v>1996</v>
      </c>
      <c r="B52" s="3">
        <v>149090</v>
      </c>
      <c r="C52" s="3">
        <v>21280</v>
      </c>
      <c r="D52" s="3">
        <v>10110</v>
      </c>
      <c r="E52" s="30">
        <v>8560</v>
      </c>
    </row>
    <row r="53" spans="1:5">
      <c r="A53" s="3">
        <v>1997</v>
      </c>
      <c r="B53" s="3">
        <v>149490</v>
      </c>
      <c r="C53" s="3">
        <v>22560</v>
      </c>
      <c r="D53" s="3">
        <v>8890</v>
      </c>
      <c r="E53" s="30">
        <v>10170</v>
      </c>
    </row>
    <row r="54" spans="1:5">
      <c r="A54" s="3">
        <v>1998</v>
      </c>
      <c r="B54" s="3">
        <v>142650</v>
      </c>
      <c r="C54" s="3">
        <v>20410</v>
      </c>
      <c r="D54" s="3">
        <v>7890</v>
      </c>
      <c r="E54" s="30">
        <v>10080</v>
      </c>
    </row>
    <row r="55" spans="1:5">
      <c r="A55" s="3">
        <v>1999</v>
      </c>
      <c r="B55" s="3">
        <v>141010</v>
      </c>
      <c r="C55" s="3">
        <v>23480</v>
      </c>
      <c r="D55" s="3">
        <v>8000</v>
      </c>
      <c r="E55" s="30">
        <v>9500</v>
      </c>
    </row>
    <row r="56" spans="1:5">
      <c r="A56" s="3">
        <v>2000</v>
      </c>
      <c r="B56" s="3">
        <v>135100</v>
      </c>
      <c r="C56" s="3">
        <v>21720</v>
      </c>
      <c r="D56" s="3">
        <v>8620</v>
      </c>
      <c r="E56" s="30">
        <v>11410</v>
      </c>
    </row>
    <row r="57" spans="1:5">
      <c r="A57" s="3">
        <v>2001</v>
      </c>
      <c r="B57" s="3">
        <v>129510</v>
      </c>
      <c r="C57" s="3">
        <v>22400</v>
      </c>
      <c r="D57" s="3">
        <v>8530</v>
      </c>
      <c r="E57" s="30">
        <v>13650</v>
      </c>
    </row>
    <row r="58" spans="1:5">
      <c r="A58" s="3">
        <v>2002</v>
      </c>
      <c r="B58" s="3">
        <v>136800</v>
      </c>
      <c r="C58" s="3">
        <v>23150</v>
      </c>
      <c r="D58" s="3">
        <v>8160</v>
      </c>
      <c r="E58" s="30">
        <v>13850</v>
      </c>
    </row>
    <row r="59" spans="1:5">
      <c r="A59" s="3">
        <v>2003</v>
      </c>
      <c r="B59" s="3">
        <v>144060</v>
      </c>
      <c r="C59" s="3">
        <v>23660</v>
      </c>
      <c r="D59" s="3">
        <v>8260</v>
      </c>
      <c r="E59" s="30">
        <v>14510</v>
      </c>
    </row>
    <row r="60" spans="1:5">
      <c r="A60" s="3">
        <v>2004</v>
      </c>
      <c r="B60" s="3">
        <v>154070</v>
      </c>
      <c r="C60" s="3">
        <v>24980</v>
      </c>
      <c r="D60" s="3">
        <v>8890</v>
      </c>
      <c r="E60" s="30">
        <v>15560</v>
      </c>
    </row>
    <row r="61" spans="1:5">
      <c r="A61" s="3">
        <v>2005</v>
      </c>
      <c r="B61" s="3">
        <v>159450</v>
      </c>
      <c r="C61" s="3">
        <v>25300</v>
      </c>
      <c r="D61" s="3">
        <v>7770</v>
      </c>
      <c r="E61" s="30">
        <v>13220</v>
      </c>
    </row>
    <row r="62" spans="1:5">
      <c r="A62" s="3">
        <v>2006</v>
      </c>
      <c r="B62" s="3">
        <v>160850</v>
      </c>
      <c r="C62" s="3">
        <v>25300</v>
      </c>
      <c r="D62" s="3">
        <v>8720</v>
      </c>
      <c r="E62" s="30">
        <v>14100</v>
      </c>
    </row>
    <row r="63" spans="1:5">
      <c r="A63" s="3">
        <v>2007</v>
      </c>
      <c r="B63" s="3">
        <v>176650</v>
      </c>
      <c r="C63" s="3">
        <v>25750</v>
      </c>
      <c r="D63" s="3">
        <v>9510</v>
      </c>
      <c r="E63" s="30">
        <v>11680</v>
      </c>
    </row>
    <row r="64" spans="1:5">
      <c r="A64" s="3">
        <v>2008</v>
      </c>
      <c r="B64" s="3">
        <v>148010</v>
      </c>
      <c r="C64" s="3">
        <v>22040</v>
      </c>
      <c r="D64" s="3">
        <v>7470</v>
      </c>
      <c r="E64" s="30">
        <v>9810</v>
      </c>
    </row>
    <row r="65" spans="1:5">
      <c r="A65" s="3">
        <v>2009</v>
      </c>
      <c r="B65" s="3">
        <v>124970</v>
      </c>
      <c r="C65" s="3">
        <v>17650</v>
      </c>
      <c r="D65" s="3">
        <v>6350</v>
      </c>
      <c r="E65" s="30">
        <v>8170</v>
      </c>
    </row>
    <row r="66" spans="1:5">
      <c r="A66" s="3">
        <v>2010</v>
      </c>
      <c r="B66" s="3">
        <v>106720</v>
      </c>
      <c r="C66" s="3">
        <v>16940</v>
      </c>
      <c r="D66" s="3">
        <v>5610</v>
      </c>
      <c r="E66" s="30">
        <v>6720</v>
      </c>
    </row>
    <row r="67" spans="1:5">
      <c r="A67" s="3">
        <v>2011</v>
      </c>
      <c r="B67" s="3">
        <v>114020</v>
      </c>
      <c r="C67" s="3">
        <v>15280</v>
      </c>
      <c r="D67" s="3">
        <v>5660</v>
      </c>
      <c r="E67" s="30">
        <v>5750</v>
      </c>
    </row>
    <row r="68" spans="1:5">
      <c r="A68" s="3">
        <v>2012</v>
      </c>
      <c r="B68" s="3">
        <v>115590</v>
      </c>
      <c r="C68" s="3">
        <v>15020</v>
      </c>
      <c r="D68" s="3">
        <v>5430</v>
      </c>
      <c r="E68" s="30">
        <v>5540</v>
      </c>
    </row>
    <row r="69" spans="1:5">
      <c r="A69" s="3">
        <v>2013</v>
      </c>
      <c r="B69" s="3">
        <v>109440</v>
      </c>
      <c r="C69" s="3">
        <v>15130</v>
      </c>
      <c r="D69" s="3">
        <v>5610</v>
      </c>
      <c r="E69" s="30">
        <v>5410</v>
      </c>
    </row>
    <row r="70" spans="1:5">
      <c r="A70" s="3">
        <v>2014</v>
      </c>
      <c r="B70" s="3">
        <v>117810</v>
      </c>
      <c r="C70" s="3">
        <v>15610</v>
      </c>
      <c r="D70" s="3">
        <v>6180</v>
      </c>
      <c r="E70" s="30">
        <v>5520</v>
      </c>
    </row>
    <row r="71" spans="1:5">
      <c r="A71" s="3">
        <v>2015</v>
      </c>
      <c r="B71" s="3">
        <v>142470</v>
      </c>
      <c r="C71" s="3">
        <v>17230</v>
      </c>
      <c r="D71" s="3">
        <v>6880</v>
      </c>
      <c r="E71" s="30">
        <v>5410</v>
      </c>
    </row>
    <row r="72" spans="1:5">
      <c r="A72" s="3">
        <v>2016</v>
      </c>
      <c r="B72" s="3">
        <v>141280</v>
      </c>
      <c r="C72" s="3">
        <v>16930</v>
      </c>
      <c r="D72" s="3">
        <v>6620</v>
      </c>
      <c r="E72" s="30">
        <v>6450</v>
      </c>
    </row>
    <row r="73" spans="1:5">
      <c r="A73" s="3">
        <v>2017</v>
      </c>
      <c r="B73" s="3">
        <v>163410</v>
      </c>
      <c r="C73" s="3">
        <v>17590</v>
      </c>
      <c r="D73" s="3">
        <v>6890</v>
      </c>
      <c r="E73" s="30">
        <v>6880</v>
      </c>
    </row>
    <row r="74" spans="1:5">
      <c r="A74" s="3">
        <v>2018</v>
      </c>
      <c r="B74" s="3">
        <v>165210</v>
      </c>
      <c r="C74" s="3">
        <v>20260</v>
      </c>
      <c r="D74" s="3">
        <v>5820</v>
      </c>
      <c r="E74" s="30">
        <v>7640</v>
      </c>
    </row>
  </sheetData>
  <phoneticPr fontId="13" type="noConversion"/>
  <hyperlinks>
    <hyperlink ref="G2" r:id="rId1" xr:uid="{25668324-4000-4B40-912F-1D163FD2DC0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B3A5-D47A-4FF8-B0BF-6702B03F1942}">
  <dimension ref="A1:M66"/>
  <sheetViews>
    <sheetView zoomScale="55" zoomScaleNormal="55" workbookViewId="0"/>
  </sheetViews>
  <sheetFormatPr defaultRowHeight="15.6"/>
  <cols>
    <col min="1" max="13" width="8.77734375" style="6"/>
  </cols>
  <sheetData>
    <row r="1" spans="1:13">
      <c r="A1" s="4" t="s">
        <v>0</v>
      </c>
      <c r="B1" s="18" t="s">
        <v>12</v>
      </c>
      <c r="C1" s="19" t="s">
        <v>13</v>
      </c>
      <c r="D1" s="23" t="s">
        <v>14</v>
      </c>
      <c r="E1" s="21" t="s">
        <v>15</v>
      </c>
      <c r="F1" s="4" t="s">
        <v>16</v>
      </c>
      <c r="G1" s="4"/>
      <c r="H1" s="4" t="s">
        <v>0</v>
      </c>
      <c r="I1" s="18" t="s">
        <v>12</v>
      </c>
      <c r="J1" s="19" t="s">
        <v>13</v>
      </c>
      <c r="K1" s="23" t="s">
        <v>14</v>
      </c>
      <c r="L1" s="21" t="s">
        <v>15</v>
      </c>
      <c r="M1" s="4" t="s">
        <v>16</v>
      </c>
    </row>
    <row r="2" spans="1:13">
      <c r="A2" s="4">
        <v>1950</v>
      </c>
      <c r="B2" s="6">
        <f>'Data Sheet 10'!D290/1000000</f>
        <v>0</v>
      </c>
      <c r="C2" s="6">
        <f>'Data Sheet 11'!D290/1000000</f>
        <v>0</v>
      </c>
      <c r="D2" s="6">
        <f>'Data Sheet 12'!D290/1000000</f>
        <v>0</v>
      </c>
      <c r="E2" s="6">
        <f>'Data Sheet 13'!D290/1000000</f>
        <v>0</v>
      </c>
      <c r="F2" s="6">
        <f>SUM(B2:E2)</f>
        <v>0</v>
      </c>
      <c r="H2" s="4">
        <v>1950</v>
      </c>
      <c r="I2" s="6">
        <f>B2/1000</f>
        <v>0</v>
      </c>
      <c r="J2" s="6">
        <f t="shared" ref="J2:M2" si="0">C2/1000</f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>
      <c r="A3" s="4">
        <v>1951</v>
      </c>
      <c r="B3" s="6">
        <f>'Data Sheet 10'!D291/1000000</f>
        <v>-93.00666423509854</v>
      </c>
      <c r="C3" s="6">
        <f>'Data Sheet 11'!D291/1000000</f>
        <v>-0.11031957231016147</v>
      </c>
      <c r="D3" s="6">
        <f>'Data Sheet 12'!D291/1000000</f>
        <v>9.8685900034317986E-2</v>
      </c>
      <c r="E3" s="6">
        <f>'Data Sheet 13'!D291/1000000</f>
        <v>-3.756019726631822</v>
      </c>
      <c r="F3" s="6">
        <f t="shared" ref="F3:F66" si="1">SUM(B3:E3)</f>
        <v>-96.774317634006209</v>
      </c>
      <c r="H3" s="4">
        <v>1951</v>
      </c>
      <c r="I3" s="6">
        <f t="shared" ref="I3:I66" si="2">B3/1000</f>
        <v>-9.3006664235098541E-2</v>
      </c>
      <c r="J3" s="6">
        <f t="shared" ref="J3:J66" si="3">C3/1000</f>
        <v>-1.1031957231016147E-4</v>
      </c>
      <c r="K3" s="6">
        <f t="shared" ref="K3:K66" si="4">D3/1000</f>
        <v>9.8685900034317984E-5</v>
      </c>
      <c r="L3" s="6">
        <f t="shared" ref="L3:L66" si="5">E3/1000</f>
        <v>-3.7560197266318222E-3</v>
      </c>
      <c r="M3" s="6">
        <f t="shared" ref="M3:M66" si="6">F3/1000</f>
        <v>-9.6774317634006207E-2</v>
      </c>
    </row>
    <row r="4" spans="1:13">
      <c r="A4" s="4">
        <v>1952</v>
      </c>
      <c r="B4" s="6">
        <f>'Data Sheet 10'!D292/1000000</f>
        <v>-99.512857929351028</v>
      </c>
      <c r="C4" s="6">
        <f>'Data Sheet 11'!D292/1000000</f>
        <v>-0.15797650270937769</v>
      </c>
      <c r="D4" s="6">
        <f>'Data Sheet 12'!D292/1000000</f>
        <v>7.2723817944878602E-2</v>
      </c>
      <c r="E4" s="6">
        <f>'Data Sheet 13'!D292/1000000</f>
        <v>-3.9938241008891064</v>
      </c>
      <c r="F4" s="6">
        <f t="shared" si="1"/>
        <v>-103.59193471500463</v>
      </c>
      <c r="H4" s="4">
        <v>1952</v>
      </c>
      <c r="I4" s="6">
        <f t="shared" si="2"/>
        <v>-9.9512857929351023E-2</v>
      </c>
      <c r="J4" s="6">
        <f t="shared" si="3"/>
        <v>-1.579765027093777E-4</v>
      </c>
      <c r="K4" s="6">
        <f t="shared" si="4"/>
        <v>7.2723817944878605E-5</v>
      </c>
      <c r="L4" s="6">
        <f t="shared" si="5"/>
        <v>-3.9938241008891061E-3</v>
      </c>
      <c r="M4" s="6">
        <f t="shared" si="6"/>
        <v>-0.10359193471500462</v>
      </c>
    </row>
    <row r="5" spans="1:13">
      <c r="A5" s="4">
        <v>1953</v>
      </c>
      <c r="B5" s="6">
        <f>'Data Sheet 10'!D293/1000000</f>
        <v>-105.74777649951284</v>
      </c>
      <c r="C5" s="6">
        <f>'Data Sheet 11'!D293/1000000</f>
        <v>-0.19459510321837437</v>
      </c>
      <c r="D5" s="6">
        <f>'Data Sheet 12'!D293/1000000</f>
        <v>4.4526861488020361E-2</v>
      </c>
      <c r="E5" s="6">
        <f>'Data Sheet 13'!D293/1000000</f>
        <v>-3.5878524597724653</v>
      </c>
      <c r="F5" s="6">
        <f t="shared" si="1"/>
        <v>-109.48569720101565</v>
      </c>
      <c r="H5" s="4">
        <v>1953</v>
      </c>
      <c r="I5" s="6">
        <f t="shared" si="2"/>
        <v>-0.10574777649951284</v>
      </c>
      <c r="J5" s="6">
        <f t="shared" si="3"/>
        <v>-1.9459510321837438E-4</v>
      </c>
      <c r="K5" s="6">
        <f t="shared" si="4"/>
        <v>4.4526861488020359E-5</v>
      </c>
      <c r="L5" s="6">
        <f t="shared" si="5"/>
        <v>-3.5878524597724652E-3</v>
      </c>
      <c r="M5" s="6">
        <f t="shared" si="6"/>
        <v>-0.10948569720101566</v>
      </c>
    </row>
    <row r="6" spans="1:13">
      <c r="A6" s="4">
        <v>1954</v>
      </c>
      <c r="B6" s="6">
        <f>'Data Sheet 10'!D294/1000000</f>
        <v>-114.35867167799798</v>
      </c>
      <c r="C6" s="6">
        <f>'Data Sheet 11'!D294/1000000</f>
        <v>-0.20089645653975541</v>
      </c>
      <c r="D6" s="6">
        <f>'Data Sheet 12'!D294/1000000</f>
        <v>1.9505132314683347E-2</v>
      </c>
      <c r="E6" s="6">
        <f>'Data Sheet 13'!D294/1000000</f>
        <v>-2.7749217939959405</v>
      </c>
      <c r="F6" s="6">
        <f t="shared" si="1"/>
        <v>-117.31498479621899</v>
      </c>
      <c r="H6" s="4">
        <v>1954</v>
      </c>
      <c r="I6" s="6">
        <f t="shared" si="2"/>
        <v>-0.11435867167799797</v>
      </c>
      <c r="J6" s="6">
        <f t="shared" si="3"/>
        <v>-2.008964565397554E-4</v>
      </c>
      <c r="K6" s="6">
        <f t="shared" si="4"/>
        <v>1.9505132314683346E-5</v>
      </c>
      <c r="L6" s="6">
        <f t="shared" si="5"/>
        <v>-2.7749217939959407E-3</v>
      </c>
      <c r="M6" s="6">
        <f t="shared" si="6"/>
        <v>-0.11731498479621899</v>
      </c>
    </row>
    <row r="7" spans="1:13">
      <c r="A7" s="4">
        <v>1955</v>
      </c>
      <c r="B7" s="6">
        <f>'Data Sheet 10'!D295/1000000</f>
        <v>-120.882900903245</v>
      </c>
      <c r="C7" s="6">
        <f>'Data Sheet 11'!D295/1000000</f>
        <v>-0.18962613870346831</v>
      </c>
      <c r="D7" s="6">
        <f>'Data Sheet 12'!D295/1000000</f>
        <v>3.2962328005481324E-4</v>
      </c>
      <c r="E7" s="6">
        <f>'Data Sheet 13'!D295/1000000</f>
        <v>-2.7257977736582704</v>
      </c>
      <c r="F7" s="6">
        <f t="shared" si="1"/>
        <v>-123.7979951923267</v>
      </c>
      <c r="H7" s="4">
        <v>1955</v>
      </c>
      <c r="I7" s="6">
        <f t="shared" si="2"/>
        <v>-0.12088290090324501</v>
      </c>
      <c r="J7" s="6">
        <f t="shared" si="3"/>
        <v>-1.8962613870346831E-4</v>
      </c>
      <c r="K7" s="6">
        <f t="shared" si="4"/>
        <v>3.2962328005481325E-7</v>
      </c>
      <c r="L7" s="6">
        <f t="shared" si="5"/>
        <v>-2.7257977736582705E-3</v>
      </c>
      <c r="M7" s="6">
        <f t="shared" si="6"/>
        <v>-0.12379799519232669</v>
      </c>
    </row>
    <row r="8" spans="1:13">
      <c r="A8" s="4">
        <v>1956</v>
      </c>
      <c r="B8" s="6">
        <f>'Data Sheet 10'!D296/1000000</f>
        <v>-125.22626357115062</v>
      </c>
      <c r="C8" s="6">
        <f>'Data Sheet 11'!D296/1000000</f>
        <v>-0.17243176771561886</v>
      </c>
      <c r="D8" s="6">
        <f>'Data Sheet 12'!D296/1000000</f>
        <v>-1.2136913271950212E-2</v>
      </c>
      <c r="E8" s="6">
        <f>'Data Sheet 13'!D296/1000000</f>
        <v>-3.1970626352348184</v>
      </c>
      <c r="F8" s="6">
        <f t="shared" si="1"/>
        <v>-128.60789488737302</v>
      </c>
      <c r="H8" s="4">
        <v>1956</v>
      </c>
      <c r="I8" s="6">
        <f t="shared" si="2"/>
        <v>-0.12522626357115063</v>
      </c>
      <c r="J8" s="6">
        <f t="shared" si="3"/>
        <v>-1.7243176771561885E-4</v>
      </c>
      <c r="K8" s="6">
        <f t="shared" si="4"/>
        <v>-1.2136913271950212E-5</v>
      </c>
      <c r="L8" s="6">
        <f t="shared" si="5"/>
        <v>-3.1970626352348184E-3</v>
      </c>
      <c r="M8" s="6">
        <f t="shared" si="6"/>
        <v>-0.12860789488737301</v>
      </c>
    </row>
    <row r="9" spans="1:13">
      <c r="A9" s="4">
        <v>1957</v>
      </c>
      <c r="B9" s="6">
        <f>'Data Sheet 10'!D297/1000000</f>
        <v>-122.89368010905299</v>
      </c>
      <c r="C9" s="6">
        <f>'Data Sheet 11'!D297/1000000</f>
        <v>-0.1389909515856261</v>
      </c>
      <c r="D9" s="6">
        <f>'Data Sheet 12'!D297/1000000</f>
        <v>-1.8155469791197931E-2</v>
      </c>
      <c r="E9" s="6">
        <f>'Data Sheet 13'!D297/1000000</f>
        <v>-3.1080645983920863</v>
      </c>
      <c r="F9" s="6">
        <f t="shared" si="1"/>
        <v>-126.15889112882191</v>
      </c>
      <c r="H9" s="4">
        <v>1957</v>
      </c>
      <c r="I9" s="6">
        <f t="shared" si="2"/>
        <v>-0.12289368010905299</v>
      </c>
      <c r="J9" s="6">
        <f t="shared" si="3"/>
        <v>-1.389909515856261E-4</v>
      </c>
      <c r="K9" s="6">
        <f t="shared" si="4"/>
        <v>-1.8155469791197929E-5</v>
      </c>
      <c r="L9" s="6">
        <f t="shared" si="5"/>
        <v>-3.1080645983920861E-3</v>
      </c>
      <c r="M9" s="6">
        <f t="shared" si="6"/>
        <v>-0.12615889112882189</v>
      </c>
    </row>
    <row r="10" spans="1:13">
      <c r="A10" s="4">
        <v>1958</v>
      </c>
      <c r="B10" s="6">
        <f>'Data Sheet 10'!D298/1000000</f>
        <v>-116.77062023608561</v>
      </c>
      <c r="C10" s="6">
        <f>'Data Sheet 11'!D298/1000000</f>
        <v>-9.6030304602322925E-2</v>
      </c>
      <c r="D10" s="6">
        <f>'Data Sheet 12'!D298/1000000</f>
        <v>-1.745518716889246E-2</v>
      </c>
      <c r="E10" s="6">
        <f>'Data Sheet 13'!D298/1000000</f>
        <v>-2.6126565165681592</v>
      </c>
      <c r="F10" s="6">
        <f t="shared" si="1"/>
        <v>-119.49676224442499</v>
      </c>
      <c r="H10" s="4">
        <v>1958</v>
      </c>
      <c r="I10" s="6">
        <f t="shared" si="2"/>
        <v>-0.1167706202360856</v>
      </c>
      <c r="J10" s="6">
        <f t="shared" si="3"/>
        <v>-9.6030304602322925E-5</v>
      </c>
      <c r="K10" s="6">
        <f t="shared" si="4"/>
        <v>-1.745518716889246E-5</v>
      </c>
      <c r="L10" s="6">
        <f t="shared" si="5"/>
        <v>-2.6126565165681594E-3</v>
      </c>
      <c r="M10" s="6">
        <f t="shared" si="6"/>
        <v>-0.11949676224442499</v>
      </c>
    </row>
    <row r="11" spans="1:13">
      <c r="A11" s="4">
        <v>1959</v>
      </c>
      <c r="B11" s="6">
        <f>'Data Sheet 10'!D299/1000000</f>
        <v>-120.85802888723313</v>
      </c>
      <c r="C11" s="6">
        <f>'Data Sheet 11'!D299/1000000</f>
        <v>-3.7790378788406999E-2</v>
      </c>
      <c r="D11" s="6">
        <f>'Data Sheet 12'!D299/1000000</f>
        <v>-1.3621126741954358E-2</v>
      </c>
      <c r="E11" s="6">
        <f>'Data Sheet 13'!D299/1000000</f>
        <v>-2.4345028343020338</v>
      </c>
      <c r="F11" s="6">
        <f t="shared" si="1"/>
        <v>-123.34394322706552</v>
      </c>
      <c r="H11" s="4">
        <v>1959</v>
      </c>
      <c r="I11" s="6">
        <f t="shared" si="2"/>
        <v>-0.12085802888723313</v>
      </c>
      <c r="J11" s="6">
        <f t="shared" si="3"/>
        <v>-3.7790378788407001E-5</v>
      </c>
      <c r="K11" s="6">
        <f t="shared" si="4"/>
        <v>-1.3621126741954358E-5</v>
      </c>
      <c r="L11" s="6">
        <f t="shared" si="5"/>
        <v>-2.434502834302034E-3</v>
      </c>
      <c r="M11" s="6">
        <f t="shared" si="6"/>
        <v>-0.12334394322706552</v>
      </c>
    </row>
    <row r="12" spans="1:13">
      <c r="A12" s="4">
        <v>1960</v>
      </c>
      <c r="B12" s="6">
        <f>'Data Sheet 10'!D300/1000000</f>
        <v>-130.9972185210805</v>
      </c>
      <c r="C12" s="6">
        <f>'Data Sheet 11'!D300/1000000</f>
        <v>3.246567193924773E-2</v>
      </c>
      <c r="D12" s="6">
        <f>'Data Sheet 12'!D300/1000000</f>
        <v>-5.0460168590946118E-3</v>
      </c>
      <c r="E12" s="6">
        <f>'Data Sheet 13'!D300/1000000</f>
        <v>-2.8718620402814139</v>
      </c>
      <c r="F12" s="6">
        <f t="shared" si="1"/>
        <v>-133.84166090628179</v>
      </c>
      <c r="H12" s="4">
        <v>1960</v>
      </c>
      <c r="I12" s="6">
        <f t="shared" si="2"/>
        <v>-0.13099721852108051</v>
      </c>
      <c r="J12" s="6">
        <f t="shared" si="3"/>
        <v>3.2465671939247727E-5</v>
      </c>
      <c r="K12" s="6">
        <f t="shared" si="4"/>
        <v>-5.0460168590946118E-6</v>
      </c>
      <c r="L12" s="6">
        <f t="shared" si="5"/>
        <v>-2.8718620402814138E-3</v>
      </c>
      <c r="M12" s="6">
        <f t="shared" si="6"/>
        <v>-0.1338416609062818</v>
      </c>
    </row>
    <row r="13" spans="1:13">
      <c r="A13" s="4">
        <v>1961</v>
      </c>
      <c r="B13" s="6">
        <f>'Data Sheet 10'!D301/1000000</f>
        <v>-140.01467117374278</v>
      </c>
      <c r="C13" s="6">
        <f>'Data Sheet 11'!D301/1000000</f>
        <v>0.12070598858476864</v>
      </c>
      <c r="D13" s="6">
        <f>'Data Sheet 12'!D301/1000000</f>
        <v>1.1691971759789296E-2</v>
      </c>
      <c r="E13" s="6">
        <f>'Data Sheet 13'!D301/1000000</f>
        <v>-3.5713889053866925</v>
      </c>
      <c r="F13" s="6">
        <f t="shared" si="1"/>
        <v>-143.45366211878491</v>
      </c>
      <c r="H13" s="4">
        <v>1961</v>
      </c>
      <c r="I13" s="6">
        <f t="shared" si="2"/>
        <v>-0.14001467117374278</v>
      </c>
      <c r="J13" s="6">
        <f t="shared" si="3"/>
        <v>1.2070598858476864E-4</v>
      </c>
      <c r="K13" s="6">
        <f t="shared" si="4"/>
        <v>1.1691971759789296E-5</v>
      </c>
      <c r="L13" s="6">
        <f t="shared" si="5"/>
        <v>-3.5713889053866927E-3</v>
      </c>
      <c r="M13" s="6">
        <f t="shared" si="6"/>
        <v>-0.14345366211878491</v>
      </c>
    </row>
    <row r="14" spans="1:13">
      <c r="A14" s="4">
        <v>1962</v>
      </c>
      <c r="B14" s="6">
        <f>'Data Sheet 10'!D302/1000000</f>
        <v>-142.48962756736756</v>
      </c>
      <c r="C14" s="6">
        <f>'Data Sheet 11'!D302/1000000</f>
        <v>0.21991076873572205</v>
      </c>
      <c r="D14" s="6">
        <f>'Data Sheet 12'!D302/1000000</f>
        <v>4.1074506459435535E-2</v>
      </c>
      <c r="E14" s="6">
        <f>'Data Sheet 13'!D302/1000000</f>
        <v>-4.0645357749109055</v>
      </c>
      <c r="F14" s="6">
        <f t="shared" si="1"/>
        <v>-146.29317806708329</v>
      </c>
      <c r="H14" s="4">
        <v>1962</v>
      </c>
      <c r="I14" s="6">
        <f t="shared" si="2"/>
        <v>-0.14248962756736755</v>
      </c>
      <c r="J14" s="6">
        <f t="shared" si="3"/>
        <v>2.1991076873572205E-4</v>
      </c>
      <c r="K14" s="6">
        <f t="shared" si="4"/>
        <v>4.1074506459435534E-5</v>
      </c>
      <c r="L14" s="6">
        <f t="shared" si="5"/>
        <v>-4.0645357749109056E-3</v>
      </c>
      <c r="M14" s="6">
        <f t="shared" si="6"/>
        <v>-0.14629317806708328</v>
      </c>
    </row>
    <row r="15" spans="1:13">
      <c r="A15" s="4">
        <v>1963</v>
      </c>
      <c r="B15" s="6">
        <f>'Data Sheet 10'!D303/1000000</f>
        <v>-134.90413804441113</v>
      </c>
      <c r="C15" s="6">
        <f>'Data Sheet 11'!D303/1000000</f>
        <v>0.32988106439694204</v>
      </c>
      <c r="D15" s="6">
        <f>'Data Sheet 12'!D303/1000000</f>
        <v>7.6700781526586617E-2</v>
      </c>
      <c r="E15" s="6">
        <f>'Data Sheet 13'!D303/1000000</f>
        <v>-4.2956147917034686</v>
      </c>
      <c r="F15" s="6">
        <f t="shared" si="1"/>
        <v>-138.79317099019104</v>
      </c>
      <c r="H15" s="4">
        <v>1963</v>
      </c>
      <c r="I15" s="6">
        <f t="shared" si="2"/>
        <v>-0.13490413804441112</v>
      </c>
      <c r="J15" s="6">
        <f t="shared" si="3"/>
        <v>3.2988106439694201E-4</v>
      </c>
      <c r="K15" s="6">
        <f t="shared" si="4"/>
        <v>7.6700781526586618E-5</v>
      </c>
      <c r="L15" s="6">
        <f t="shared" si="5"/>
        <v>-4.295614791703469E-3</v>
      </c>
      <c r="M15" s="6">
        <f t="shared" si="6"/>
        <v>-0.13879317099019103</v>
      </c>
    </row>
    <row r="16" spans="1:13">
      <c r="A16" s="4">
        <v>1964</v>
      </c>
      <c r="B16" s="6">
        <f>'Data Sheet 10'!D304/1000000</f>
        <v>-140.59135661170006</v>
      </c>
      <c r="C16" s="6">
        <f>'Data Sheet 11'!D304/1000000</f>
        <v>0.52725350411843175</v>
      </c>
      <c r="D16" s="6">
        <f>'Data Sheet 12'!D304/1000000</f>
        <v>0.13070947435068014</v>
      </c>
      <c r="E16" s="6">
        <f>'Data Sheet 13'!D304/1000000</f>
        <v>-4.3876409240559147</v>
      </c>
      <c r="F16" s="6">
        <f t="shared" si="1"/>
        <v>-144.32103455728688</v>
      </c>
      <c r="H16" s="4">
        <v>1964</v>
      </c>
      <c r="I16" s="6">
        <f t="shared" si="2"/>
        <v>-0.14059135661170005</v>
      </c>
      <c r="J16" s="6">
        <f t="shared" si="3"/>
        <v>5.2725350411843177E-4</v>
      </c>
      <c r="K16" s="6">
        <f t="shared" si="4"/>
        <v>1.3070947435068014E-4</v>
      </c>
      <c r="L16" s="6">
        <f t="shared" si="5"/>
        <v>-4.3876409240559151E-3</v>
      </c>
      <c r="M16" s="6">
        <f t="shared" si="6"/>
        <v>-0.14432103455728687</v>
      </c>
    </row>
    <row r="17" spans="1:13">
      <c r="A17" s="4">
        <v>1965</v>
      </c>
      <c r="B17" s="6">
        <f>'Data Sheet 10'!D305/1000000</f>
        <v>-152.56638635727637</v>
      </c>
      <c r="C17" s="6">
        <f>'Data Sheet 11'!D305/1000000</f>
        <v>0.76283740040900117</v>
      </c>
      <c r="D17" s="6">
        <f>'Data Sheet 12'!D305/1000000</f>
        <v>0.21496976593688391</v>
      </c>
      <c r="E17" s="6">
        <f>'Data Sheet 13'!D305/1000000</f>
        <v>-4.2470193042286519</v>
      </c>
      <c r="F17" s="6">
        <f t="shared" si="1"/>
        <v>-155.83559849515913</v>
      </c>
      <c r="H17" s="4">
        <v>1965</v>
      </c>
      <c r="I17" s="6">
        <f t="shared" si="2"/>
        <v>-0.15256638635727637</v>
      </c>
      <c r="J17" s="6">
        <f t="shared" si="3"/>
        <v>7.6283740040900114E-4</v>
      </c>
      <c r="K17" s="6">
        <f t="shared" si="4"/>
        <v>2.149697659368839E-4</v>
      </c>
      <c r="L17" s="6">
        <f t="shared" si="5"/>
        <v>-4.2470193042286521E-3</v>
      </c>
      <c r="M17" s="6">
        <f t="shared" si="6"/>
        <v>-0.15583559849515913</v>
      </c>
    </row>
    <row r="18" spans="1:13">
      <c r="A18" s="4">
        <v>1966</v>
      </c>
      <c r="B18" s="6">
        <f>'Data Sheet 10'!D306/1000000</f>
        <v>-144.25956040522863</v>
      </c>
      <c r="C18" s="6">
        <f>'Data Sheet 11'!D306/1000000</f>
        <v>0.91320387930190472</v>
      </c>
      <c r="D18" s="6">
        <f>'Data Sheet 12'!D306/1000000</f>
        <v>0.27888138524534267</v>
      </c>
      <c r="E18" s="6">
        <f>'Data Sheet 13'!D306/1000000</f>
        <v>-4.1399697092891081</v>
      </c>
      <c r="F18" s="6">
        <f t="shared" si="1"/>
        <v>-147.2074448499705</v>
      </c>
      <c r="H18" s="4">
        <v>1966</v>
      </c>
      <c r="I18" s="6">
        <f t="shared" si="2"/>
        <v>-0.14425956040522864</v>
      </c>
      <c r="J18" s="6">
        <f t="shared" si="3"/>
        <v>9.1320387930190474E-4</v>
      </c>
      <c r="K18" s="6">
        <f t="shared" si="4"/>
        <v>2.7888138524534265E-4</v>
      </c>
      <c r="L18" s="6">
        <f t="shared" si="5"/>
        <v>-4.1399697092891078E-3</v>
      </c>
      <c r="M18" s="6">
        <f t="shared" si="6"/>
        <v>-0.1472074448499705</v>
      </c>
    </row>
    <row r="19" spans="1:13">
      <c r="A19" s="4">
        <v>1967</v>
      </c>
      <c r="B19" s="6">
        <f>'Data Sheet 10'!D307/1000000</f>
        <v>-133.3758037306921</v>
      </c>
      <c r="C19" s="6">
        <f>'Data Sheet 11'!D307/1000000</f>
        <v>1.1531107143763333</v>
      </c>
      <c r="D19" s="6">
        <f>'Data Sheet 12'!D307/1000000</f>
        <v>0.34354679584412567</v>
      </c>
      <c r="E19" s="6">
        <f>'Data Sheet 13'!D307/1000000</f>
        <v>-4.1705540082058121</v>
      </c>
      <c r="F19" s="6">
        <f t="shared" si="1"/>
        <v>-136.04970022867744</v>
      </c>
      <c r="H19" s="4">
        <v>1967</v>
      </c>
      <c r="I19" s="6">
        <f t="shared" si="2"/>
        <v>-0.13337580373069211</v>
      </c>
      <c r="J19" s="6">
        <f t="shared" si="3"/>
        <v>1.1531107143763332E-3</v>
      </c>
      <c r="K19" s="6">
        <f t="shared" si="4"/>
        <v>3.4354679584412565E-4</v>
      </c>
      <c r="L19" s="6">
        <f t="shared" si="5"/>
        <v>-4.1705540082058118E-3</v>
      </c>
      <c r="M19" s="6">
        <f t="shared" si="6"/>
        <v>-0.13604970022867743</v>
      </c>
    </row>
    <row r="20" spans="1:13">
      <c r="A20" s="4">
        <v>1968</v>
      </c>
      <c r="B20" s="6">
        <f>'Data Sheet 10'!D308/1000000</f>
        <v>-128.57744027861716</v>
      </c>
      <c r="C20" s="6">
        <f>'Data Sheet 11'!D308/1000000</f>
        <v>1.4681328132935256</v>
      </c>
      <c r="D20" s="6">
        <f>'Data Sheet 12'!D308/1000000</f>
        <v>0.41750079285323116</v>
      </c>
      <c r="E20" s="6">
        <f>'Data Sheet 13'!D308/1000000</f>
        <v>-4.1793337889842048</v>
      </c>
      <c r="F20" s="6">
        <f t="shared" si="1"/>
        <v>-130.87114046145462</v>
      </c>
      <c r="H20" s="4">
        <v>1968</v>
      </c>
      <c r="I20" s="6">
        <f t="shared" si="2"/>
        <v>-0.12857744027861717</v>
      </c>
      <c r="J20" s="6">
        <f t="shared" si="3"/>
        <v>1.4681328132935257E-3</v>
      </c>
      <c r="K20" s="6">
        <f t="shared" si="4"/>
        <v>4.1750079285323116E-4</v>
      </c>
      <c r="L20" s="6">
        <f t="shared" si="5"/>
        <v>-4.1793337889842047E-3</v>
      </c>
      <c r="M20" s="6">
        <f t="shared" si="6"/>
        <v>-0.13087114046145462</v>
      </c>
    </row>
    <row r="21" spans="1:13">
      <c r="A21" s="4">
        <v>1969</v>
      </c>
      <c r="B21" s="6">
        <f>'Data Sheet 10'!D309/1000000</f>
        <v>-117.14433525711014</v>
      </c>
      <c r="C21" s="6">
        <f>'Data Sheet 11'!D309/1000000</f>
        <v>1.8002339490032273</v>
      </c>
      <c r="D21" s="6">
        <f>'Data Sheet 12'!D309/1000000</f>
        <v>0.48034281551636909</v>
      </c>
      <c r="E21" s="6">
        <f>'Data Sheet 13'!D309/1000000</f>
        <v>-4.0953603331290651</v>
      </c>
      <c r="F21" s="6">
        <f t="shared" si="1"/>
        <v>-118.95911882571961</v>
      </c>
      <c r="H21" s="4">
        <v>1969</v>
      </c>
      <c r="I21" s="6">
        <f t="shared" si="2"/>
        <v>-0.11714433525711014</v>
      </c>
      <c r="J21" s="6">
        <f t="shared" si="3"/>
        <v>1.8002339490032274E-3</v>
      </c>
      <c r="K21" s="6">
        <f t="shared" si="4"/>
        <v>4.8034281551636909E-4</v>
      </c>
      <c r="L21" s="6">
        <f t="shared" si="5"/>
        <v>-4.0953603331290653E-3</v>
      </c>
      <c r="M21" s="6">
        <f t="shared" si="6"/>
        <v>-0.11895911882571962</v>
      </c>
    </row>
    <row r="22" spans="1:13">
      <c r="A22" s="4">
        <v>1970</v>
      </c>
      <c r="B22" s="6">
        <f>'Data Sheet 10'!D310/1000000</f>
        <v>-101.04745174772039</v>
      </c>
      <c r="C22" s="6">
        <f>'Data Sheet 11'!D310/1000000</f>
        <v>2.1619393223893324</v>
      </c>
      <c r="D22" s="6">
        <f>'Data Sheet 12'!D310/1000000</f>
        <v>0.52300529375305316</v>
      </c>
      <c r="E22" s="6">
        <f>'Data Sheet 13'!D310/1000000</f>
        <v>-3.8291454829046212</v>
      </c>
      <c r="F22" s="6">
        <f t="shared" si="1"/>
        <v>-102.19165261448262</v>
      </c>
      <c r="H22" s="4">
        <v>1970</v>
      </c>
      <c r="I22" s="6">
        <f t="shared" si="2"/>
        <v>-0.10104745174772038</v>
      </c>
      <c r="J22" s="6">
        <f t="shared" si="3"/>
        <v>2.1619393223893326E-3</v>
      </c>
      <c r="K22" s="6">
        <f t="shared" si="4"/>
        <v>5.2300529375305313E-4</v>
      </c>
      <c r="L22" s="6">
        <f t="shared" si="5"/>
        <v>-3.8291454829046212E-3</v>
      </c>
      <c r="M22" s="6">
        <f t="shared" si="6"/>
        <v>-0.10219165261448263</v>
      </c>
    </row>
    <row r="23" spans="1:13">
      <c r="A23" s="4">
        <v>1971</v>
      </c>
      <c r="B23" s="6">
        <f>'Data Sheet 10'!D311/1000000</f>
        <v>-90.922666750747922</v>
      </c>
      <c r="C23" s="6">
        <f>'Data Sheet 11'!D311/1000000</f>
        <v>2.4294459966731607</v>
      </c>
      <c r="D23" s="6">
        <f>'Data Sheet 12'!D311/1000000</f>
        <v>0.5716326975374042</v>
      </c>
      <c r="E23" s="6">
        <f>'Data Sheet 13'!D311/1000000</f>
        <v>-3.8585038686262685</v>
      </c>
      <c r="F23" s="6">
        <f t="shared" si="1"/>
        <v>-91.780091925163617</v>
      </c>
      <c r="H23" s="4">
        <v>1971</v>
      </c>
      <c r="I23" s="6">
        <f t="shared" si="2"/>
        <v>-9.0922666750747921E-2</v>
      </c>
      <c r="J23" s="6">
        <f t="shared" si="3"/>
        <v>2.4294459966731608E-3</v>
      </c>
      <c r="K23" s="6">
        <f t="shared" si="4"/>
        <v>5.7163269753740423E-4</v>
      </c>
      <c r="L23" s="6">
        <f t="shared" si="5"/>
        <v>-3.8585038686262687E-3</v>
      </c>
      <c r="M23" s="6">
        <f t="shared" si="6"/>
        <v>-9.178009192516362E-2</v>
      </c>
    </row>
    <row r="24" spans="1:13">
      <c r="A24" s="4">
        <v>1972</v>
      </c>
      <c r="B24" s="6">
        <f>'Data Sheet 10'!D312/1000000</f>
        <v>-84.734041727467897</v>
      </c>
      <c r="C24" s="6">
        <f>'Data Sheet 11'!D312/1000000</f>
        <v>2.5383072994587796</v>
      </c>
      <c r="D24" s="6">
        <f>'Data Sheet 12'!D312/1000000</f>
        <v>0.68784948936913803</v>
      </c>
      <c r="E24" s="6">
        <f>'Data Sheet 13'!D312/1000000</f>
        <v>-3.6709087104416169</v>
      </c>
      <c r="F24" s="6">
        <f t="shared" si="1"/>
        <v>-85.178793649081598</v>
      </c>
      <c r="H24" s="4">
        <v>1972</v>
      </c>
      <c r="I24" s="6">
        <f t="shared" si="2"/>
        <v>-8.4734041727467901E-2</v>
      </c>
      <c r="J24" s="6">
        <f t="shared" si="3"/>
        <v>2.5383072994587795E-3</v>
      </c>
      <c r="K24" s="6">
        <f t="shared" si="4"/>
        <v>6.8784948936913802E-4</v>
      </c>
      <c r="L24" s="6">
        <f t="shared" si="5"/>
        <v>-3.6709087104416171E-3</v>
      </c>
      <c r="M24" s="6">
        <f t="shared" si="6"/>
        <v>-8.5178793649081597E-2</v>
      </c>
    </row>
    <row r="25" spans="1:13">
      <c r="A25" s="4">
        <v>1973</v>
      </c>
      <c r="B25" s="6">
        <f>'Data Sheet 10'!D313/1000000</f>
        <v>-78.269990299269153</v>
      </c>
      <c r="C25" s="6">
        <f>'Data Sheet 11'!D313/1000000</f>
        <v>2.7781708578853586</v>
      </c>
      <c r="D25" s="6">
        <f>'Data Sheet 12'!D313/1000000</f>
        <v>0.86481696769920313</v>
      </c>
      <c r="E25" s="6">
        <f>'Data Sheet 13'!D313/1000000</f>
        <v>-3.186791670533796</v>
      </c>
      <c r="F25" s="6">
        <f t="shared" si="1"/>
        <v>-77.813794144218392</v>
      </c>
      <c r="H25" s="4">
        <v>1973</v>
      </c>
      <c r="I25" s="6">
        <f t="shared" si="2"/>
        <v>-7.8269990299269149E-2</v>
      </c>
      <c r="J25" s="6">
        <f t="shared" si="3"/>
        <v>2.7781708578853586E-3</v>
      </c>
      <c r="K25" s="6">
        <f t="shared" si="4"/>
        <v>8.6481696769920313E-4</v>
      </c>
      <c r="L25" s="6">
        <f t="shared" si="5"/>
        <v>-3.186791670533796E-3</v>
      </c>
      <c r="M25" s="6">
        <f t="shared" si="6"/>
        <v>-7.7813794144218393E-2</v>
      </c>
    </row>
    <row r="26" spans="1:13">
      <c r="A26" s="4">
        <v>1974</v>
      </c>
      <c r="B26" s="6">
        <f>'Data Sheet 10'!D314/1000000</f>
        <v>-65.954054864488512</v>
      </c>
      <c r="C26" s="6">
        <f>'Data Sheet 11'!D314/1000000</f>
        <v>3.1037162279941888</v>
      </c>
      <c r="D26" s="6">
        <f>'Data Sheet 12'!D314/1000000</f>
        <v>0.92897265323613321</v>
      </c>
      <c r="E26" s="6">
        <f>'Data Sheet 13'!D314/1000000</f>
        <v>-2.6938562882454336</v>
      </c>
      <c r="F26" s="6">
        <f t="shared" si="1"/>
        <v>-64.615222271503626</v>
      </c>
      <c r="H26" s="4">
        <v>1974</v>
      </c>
      <c r="I26" s="6">
        <f t="shared" si="2"/>
        <v>-6.5954054864488507E-2</v>
      </c>
      <c r="J26" s="6">
        <f t="shared" si="3"/>
        <v>3.1037162279941889E-3</v>
      </c>
      <c r="K26" s="6">
        <f t="shared" si="4"/>
        <v>9.2897265323613318E-4</v>
      </c>
      <c r="L26" s="6">
        <f t="shared" si="5"/>
        <v>-2.6938562882454337E-3</v>
      </c>
      <c r="M26" s="6">
        <f t="shared" si="6"/>
        <v>-6.4615222271503625E-2</v>
      </c>
    </row>
    <row r="27" spans="1:13">
      <c r="A27" s="4">
        <v>1975</v>
      </c>
      <c r="B27" s="6">
        <f>'Data Sheet 10'!D315/1000000</f>
        <v>-50.133107133904964</v>
      </c>
      <c r="C27" s="6">
        <f>'Data Sheet 11'!D315/1000000</f>
        <v>3.2796710849461523</v>
      </c>
      <c r="D27" s="6">
        <f>'Data Sheet 12'!D315/1000000</f>
        <v>1.0172652852476396</v>
      </c>
      <c r="E27" s="6">
        <f>'Data Sheet 13'!D315/1000000</f>
        <v>-1.8189979612005791</v>
      </c>
      <c r="F27" s="6">
        <f t="shared" si="1"/>
        <v>-47.655168724911753</v>
      </c>
      <c r="H27" s="4">
        <v>1975</v>
      </c>
      <c r="I27" s="6">
        <f t="shared" si="2"/>
        <v>-5.0133107133904967E-2</v>
      </c>
      <c r="J27" s="6">
        <f t="shared" si="3"/>
        <v>3.2796710849461522E-3</v>
      </c>
      <c r="K27" s="6">
        <f t="shared" si="4"/>
        <v>1.0172652852476396E-3</v>
      </c>
      <c r="L27" s="6">
        <f t="shared" si="5"/>
        <v>-1.8189979612005791E-3</v>
      </c>
      <c r="M27" s="6">
        <f t="shared" si="6"/>
        <v>-4.7655168724911753E-2</v>
      </c>
    </row>
    <row r="28" spans="1:13">
      <c r="A28" s="4">
        <v>1976</v>
      </c>
      <c r="B28" s="6">
        <f>'Data Sheet 10'!D316/1000000</f>
        <v>-36.470589742861151</v>
      </c>
      <c r="C28" s="6">
        <f>'Data Sheet 11'!D316/1000000</f>
        <v>3.5218653218100937</v>
      </c>
      <c r="D28" s="6">
        <f>'Data Sheet 12'!D316/1000000</f>
        <v>1.098253356729004</v>
      </c>
      <c r="E28" s="6">
        <f>'Data Sheet 13'!D316/1000000</f>
        <v>-1.1672403258027693</v>
      </c>
      <c r="F28" s="6">
        <f t="shared" si="1"/>
        <v>-33.017711390124816</v>
      </c>
      <c r="H28" s="4">
        <v>1976</v>
      </c>
      <c r="I28" s="6">
        <f t="shared" si="2"/>
        <v>-3.6470589742861152E-2</v>
      </c>
      <c r="J28" s="6">
        <f t="shared" si="3"/>
        <v>3.5218653218100937E-3</v>
      </c>
      <c r="K28" s="6">
        <f t="shared" si="4"/>
        <v>1.098253356729004E-3</v>
      </c>
      <c r="L28" s="6">
        <f t="shared" si="5"/>
        <v>-1.1672403258027693E-3</v>
      </c>
      <c r="M28" s="6">
        <f t="shared" si="6"/>
        <v>-3.301771139012482E-2</v>
      </c>
    </row>
    <row r="29" spans="1:13">
      <c r="A29" s="4">
        <v>1977</v>
      </c>
      <c r="B29" s="6">
        <f>'Data Sheet 10'!D317/1000000</f>
        <v>-24.740873724198625</v>
      </c>
      <c r="C29" s="6">
        <f>'Data Sheet 11'!D317/1000000</f>
        <v>3.2367852856337418</v>
      </c>
      <c r="D29" s="6">
        <f>'Data Sheet 12'!D317/1000000</f>
        <v>1.0341996756797196</v>
      </c>
      <c r="E29" s="6">
        <f>'Data Sheet 13'!D317/1000000</f>
        <v>-0.82564384548543368</v>
      </c>
      <c r="F29" s="6">
        <f t="shared" si="1"/>
        <v>-21.2955326083706</v>
      </c>
      <c r="H29" s="4">
        <v>1977</v>
      </c>
      <c r="I29" s="6">
        <f t="shared" si="2"/>
        <v>-2.4740873724198625E-2</v>
      </c>
      <c r="J29" s="6">
        <f t="shared" si="3"/>
        <v>3.2367852856337418E-3</v>
      </c>
      <c r="K29" s="6">
        <f t="shared" si="4"/>
        <v>1.0341996756797196E-3</v>
      </c>
      <c r="L29" s="6">
        <f t="shared" si="5"/>
        <v>-8.2564384548543365E-4</v>
      </c>
      <c r="M29" s="6">
        <f t="shared" si="6"/>
        <v>-2.1295532608370599E-2</v>
      </c>
    </row>
    <row r="30" spans="1:13">
      <c r="A30" s="4">
        <v>1978</v>
      </c>
      <c r="B30" s="6">
        <f>'Data Sheet 10'!D318/1000000</f>
        <v>-14.771499764941364</v>
      </c>
      <c r="C30" s="6">
        <f>'Data Sheet 11'!D318/1000000</f>
        <v>3.0490217267735975</v>
      </c>
      <c r="D30" s="6">
        <f>'Data Sheet 12'!D318/1000000</f>
        <v>1.0629479183128463</v>
      </c>
      <c r="E30" s="6">
        <f>'Data Sheet 13'!D318/1000000</f>
        <v>-0.43109787627477053</v>
      </c>
      <c r="F30" s="6">
        <f t="shared" si="1"/>
        <v>-11.090627996129692</v>
      </c>
      <c r="H30" s="4">
        <v>1978</v>
      </c>
      <c r="I30" s="6">
        <f t="shared" si="2"/>
        <v>-1.4771499764941364E-2</v>
      </c>
      <c r="J30" s="6">
        <f t="shared" si="3"/>
        <v>3.0490217267735973E-3</v>
      </c>
      <c r="K30" s="6">
        <f t="shared" si="4"/>
        <v>1.0629479183128462E-3</v>
      </c>
      <c r="L30" s="6">
        <f t="shared" si="5"/>
        <v>-4.3109787627477054E-4</v>
      </c>
      <c r="M30" s="6">
        <f t="shared" si="6"/>
        <v>-1.1090627996129691E-2</v>
      </c>
    </row>
    <row r="31" spans="1:13">
      <c r="A31" s="4">
        <v>1979</v>
      </c>
      <c r="B31" s="6">
        <f>'Data Sheet 10'!D319/1000000</f>
        <v>-4.877780452121697</v>
      </c>
      <c r="C31" s="6">
        <f>'Data Sheet 11'!D319/1000000</f>
        <v>3.5235252196815541</v>
      </c>
      <c r="D31" s="6">
        <f>'Data Sheet 12'!D319/1000000</f>
        <v>1.165911621801929</v>
      </c>
      <c r="E31" s="6">
        <f>'Data Sheet 13'!D319/1000000</f>
        <v>-2.6677543176982683E-2</v>
      </c>
      <c r="F31" s="6">
        <f t="shared" si="1"/>
        <v>-0.2150211538151966</v>
      </c>
      <c r="H31" s="4">
        <v>1979</v>
      </c>
      <c r="I31" s="6">
        <f t="shared" si="2"/>
        <v>-4.8777804521216968E-3</v>
      </c>
      <c r="J31" s="6">
        <f t="shared" si="3"/>
        <v>3.5235252196815542E-3</v>
      </c>
      <c r="K31" s="6">
        <f t="shared" si="4"/>
        <v>1.1659116218019289E-3</v>
      </c>
      <c r="L31" s="6">
        <f t="shared" si="5"/>
        <v>-2.6677543176982683E-5</v>
      </c>
      <c r="M31" s="6">
        <f t="shared" si="6"/>
        <v>-2.1502115381519661E-4</v>
      </c>
    </row>
    <row r="32" spans="1:13">
      <c r="A32" s="4">
        <v>1980</v>
      </c>
      <c r="B32" s="6">
        <f>'Data Sheet 10'!D320/1000000</f>
        <v>5.5624110610444424</v>
      </c>
      <c r="C32" s="6">
        <f>'Data Sheet 11'!D320/1000000</f>
        <v>3.6528567808845112</v>
      </c>
      <c r="D32" s="6">
        <f>'Data Sheet 12'!D320/1000000</f>
        <v>1.2322537015422292</v>
      </c>
      <c r="E32" s="6">
        <f>'Data Sheet 13'!D320/1000000</f>
        <v>0.33262359078617659</v>
      </c>
      <c r="F32" s="6">
        <f t="shared" si="1"/>
        <v>10.78014513425736</v>
      </c>
      <c r="H32" s="4">
        <v>1980</v>
      </c>
      <c r="I32" s="6">
        <f t="shared" si="2"/>
        <v>5.5624110610444427E-3</v>
      </c>
      <c r="J32" s="6">
        <f t="shared" si="3"/>
        <v>3.652856780884511E-3</v>
      </c>
      <c r="K32" s="6">
        <f t="shared" si="4"/>
        <v>1.2322537015422293E-3</v>
      </c>
      <c r="L32" s="6">
        <f t="shared" si="5"/>
        <v>3.3262359078617659E-4</v>
      </c>
      <c r="M32" s="6">
        <f t="shared" si="6"/>
        <v>1.078014513425736E-2</v>
      </c>
    </row>
    <row r="33" spans="1:13">
      <c r="A33" s="4">
        <v>1981</v>
      </c>
      <c r="B33" s="6">
        <f>'Data Sheet 10'!D321/1000000</f>
        <v>14.705062539356859</v>
      </c>
      <c r="C33" s="6">
        <f>'Data Sheet 11'!D321/1000000</f>
        <v>3.6172162413008557</v>
      </c>
      <c r="D33" s="6">
        <f>'Data Sheet 12'!D321/1000000</f>
        <v>1.1975583678730291</v>
      </c>
      <c r="E33" s="6">
        <f>'Data Sheet 13'!D321/1000000</f>
        <v>0.68335825524868343</v>
      </c>
      <c r="F33" s="6">
        <f t="shared" si="1"/>
        <v>20.203195403779429</v>
      </c>
      <c r="H33" s="4">
        <v>1981</v>
      </c>
      <c r="I33" s="6">
        <f t="shared" si="2"/>
        <v>1.4705062539356859E-2</v>
      </c>
      <c r="J33" s="6">
        <f t="shared" si="3"/>
        <v>3.6172162413008555E-3</v>
      </c>
      <c r="K33" s="6">
        <f t="shared" si="4"/>
        <v>1.197558367873029E-3</v>
      </c>
      <c r="L33" s="6">
        <f t="shared" si="5"/>
        <v>6.8335825524868342E-4</v>
      </c>
      <c r="M33" s="6">
        <f t="shared" si="6"/>
        <v>2.020319540377943E-2</v>
      </c>
    </row>
    <row r="34" spans="1:13">
      <c r="A34" s="4">
        <v>1982</v>
      </c>
      <c r="B34" s="6">
        <f>'Data Sheet 10'!D322/1000000</f>
        <v>23.215600958430613</v>
      </c>
      <c r="C34" s="6">
        <f>'Data Sheet 11'!D322/1000000</f>
        <v>3.7929202281796046</v>
      </c>
      <c r="D34" s="6">
        <f>'Data Sheet 12'!D322/1000000</f>
        <v>1.2031474817194012</v>
      </c>
      <c r="E34" s="6">
        <f>'Data Sheet 13'!D322/1000000</f>
        <v>1.2039436836033459</v>
      </c>
      <c r="F34" s="6">
        <f t="shared" si="1"/>
        <v>29.415612351932964</v>
      </c>
      <c r="H34" s="4">
        <v>1982</v>
      </c>
      <c r="I34" s="6">
        <f t="shared" si="2"/>
        <v>2.3215600958430612E-2</v>
      </c>
      <c r="J34" s="6">
        <f t="shared" si="3"/>
        <v>3.7929202281796045E-3</v>
      </c>
      <c r="K34" s="6">
        <f t="shared" si="4"/>
        <v>1.2031474817194012E-3</v>
      </c>
      <c r="L34" s="6">
        <f t="shared" si="5"/>
        <v>1.2039436836033459E-3</v>
      </c>
      <c r="M34" s="6">
        <f t="shared" si="6"/>
        <v>2.9415612351932963E-2</v>
      </c>
    </row>
    <row r="35" spans="1:13">
      <c r="A35" s="4">
        <v>1983</v>
      </c>
      <c r="B35" s="6">
        <f>'Data Sheet 10'!D323/1000000</f>
        <v>34.14518294588342</v>
      </c>
      <c r="C35" s="6">
        <f>'Data Sheet 11'!D323/1000000</f>
        <v>3.9639525325894431</v>
      </c>
      <c r="D35" s="6">
        <f>'Data Sheet 12'!D323/1000000</f>
        <v>1.21052247784157</v>
      </c>
      <c r="E35" s="6">
        <f>'Data Sheet 13'!D323/1000000</f>
        <v>2.0167044320319421</v>
      </c>
      <c r="F35" s="6">
        <f t="shared" si="1"/>
        <v>41.33636238834638</v>
      </c>
      <c r="H35" s="4">
        <v>1983</v>
      </c>
      <c r="I35" s="6">
        <f t="shared" si="2"/>
        <v>3.4145182945883416E-2</v>
      </c>
      <c r="J35" s="6">
        <f t="shared" si="3"/>
        <v>3.9639525325894428E-3</v>
      </c>
      <c r="K35" s="6">
        <f t="shared" si="4"/>
        <v>1.21052247784157E-3</v>
      </c>
      <c r="L35" s="6">
        <f t="shared" si="5"/>
        <v>2.0167044320319421E-3</v>
      </c>
      <c r="M35" s="6">
        <f t="shared" si="6"/>
        <v>4.1336362388346377E-2</v>
      </c>
    </row>
    <row r="36" spans="1:13">
      <c r="A36" s="4">
        <v>1984</v>
      </c>
      <c r="B36" s="6">
        <f>'Data Sheet 10'!D324/1000000</f>
        <v>45.596254273145533</v>
      </c>
      <c r="C36" s="6">
        <f>'Data Sheet 11'!D324/1000000</f>
        <v>4.252741581508281</v>
      </c>
      <c r="D36" s="6">
        <f>'Data Sheet 12'!D324/1000000</f>
        <v>1.3022553199624507</v>
      </c>
      <c r="E36" s="6">
        <f>'Data Sheet 13'!D324/1000000</f>
        <v>2.9303999049118858</v>
      </c>
      <c r="F36" s="6">
        <f t="shared" si="1"/>
        <v>54.08165107952815</v>
      </c>
      <c r="H36" s="4">
        <v>1984</v>
      </c>
      <c r="I36" s="6">
        <f t="shared" si="2"/>
        <v>4.559625427314553E-2</v>
      </c>
      <c r="J36" s="6">
        <f t="shared" si="3"/>
        <v>4.2527415815082808E-3</v>
      </c>
      <c r="K36" s="6">
        <f t="shared" si="4"/>
        <v>1.3022553199624506E-3</v>
      </c>
      <c r="L36" s="6">
        <f t="shared" si="5"/>
        <v>2.9303999049118856E-3</v>
      </c>
      <c r="M36" s="6">
        <f t="shared" si="6"/>
        <v>5.4081651079528149E-2</v>
      </c>
    </row>
    <row r="37" spans="1:13">
      <c r="A37" s="4">
        <v>1985</v>
      </c>
      <c r="B37" s="6">
        <f>'Data Sheet 10'!D325/1000000</f>
        <v>56.096904041912403</v>
      </c>
      <c r="C37" s="6">
        <f>'Data Sheet 11'!D325/1000000</f>
        <v>4.619751490711244</v>
      </c>
      <c r="D37" s="6">
        <f>'Data Sheet 12'!D325/1000000</f>
        <v>1.4380096447741972</v>
      </c>
      <c r="E37" s="6">
        <f>'Data Sheet 13'!D325/1000000</f>
        <v>3.792499502883544</v>
      </c>
      <c r="F37" s="6">
        <f t="shared" si="1"/>
        <v>65.947164680281389</v>
      </c>
      <c r="H37" s="4">
        <v>1985</v>
      </c>
      <c r="I37" s="6">
        <f t="shared" si="2"/>
        <v>5.60969040419124E-2</v>
      </c>
      <c r="J37" s="6">
        <f t="shared" si="3"/>
        <v>4.6197514907112443E-3</v>
      </c>
      <c r="K37" s="6">
        <f t="shared" si="4"/>
        <v>1.4380096447741972E-3</v>
      </c>
      <c r="L37" s="6">
        <f t="shared" si="5"/>
        <v>3.7924995028835438E-3</v>
      </c>
      <c r="M37" s="6">
        <f t="shared" si="6"/>
        <v>6.5947164680281389E-2</v>
      </c>
    </row>
    <row r="38" spans="1:13">
      <c r="A38" s="4">
        <v>1986</v>
      </c>
      <c r="B38" s="6">
        <f>'Data Sheet 10'!D326/1000000</f>
        <v>66.618244538578296</v>
      </c>
      <c r="C38" s="6">
        <f>'Data Sheet 11'!D326/1000000</f>
        <v>4.8923909470071534</v>
      </c>
      <c r="D38" s="6">
        <f>'Data Sheet 12'!D326/1000000</f>
        <v>1.4825139384016417</v>
      </c>
      <c r="E38" s="6">
        <f>'Data Sheet 13'!D326/1000000</f>
        <v>4.4445346163164068</v>
      </c>
      <c r="F38" s="6">
        <f t="shared" si="1"/>
        <v>77.437684040303495</v>
      </c>
      <c r="H38" s="4">
        <v>1986</v>
      </c>
      <c r="I38" s="6">
        <f t="shared" si="2"/>
        <v>6.66182445385783E-2</v>
      </c>
      <c r="J38" s="6">
        <f t="shared" si="3"/>
        <v>4.8923909470071532E-3</v>
      </c>
      <c r="K38" s="6">
        <f t="shared" si="4"/>
        <v>1.4825139384016417E-3</v>
      </c>
      <c r="L38" s="6">
        <f t="shared" si="5"/>
        <v>4.4445346163164067E-3</v>
      </c>
      <c r="M38" s="6">
        <f t="shared" si="6"/>
        <v>7.7437684040303489E-2</v>
      </c>
    </row>
    <row r="39" spans="1:13">
      <c r="A39" s="4">
        <v>1987</v>
      </c>
      <c r="B39" s="6">
        <f>'Data Sheet 10'!D327/1000000</f>
        <v>81.399157397891855</v>
      </c>
      <c r="C39" s="6">
        <f>'Data Sheet 11'!D327/1000000</f>
        <v>5.0494578245804593</v>
      </c>
      <c r="D39" s="6">
        <f>'Data Sheet 12'!D327/1000000</f>
        <v>1.6585358921450046</v>
      </c>
      <c r="E39" s="6">
        <f>'Data Sheet 13'!D327/1000000</f>
        <v>4.8780918887923708</v>
      </c>
      <c r="F39" s="6">
        <f t="shared" si="1"/>
        <v>92.985243003409693</v>
      </c>
      <c r="H39" s="4">
        <v>1987</v>
      </c>
      <c r="I39" s="6">
        <f t="shared" si="2"/>
        <v>8.1399157397891858E-2</v>
      </c>
      <c r="J39" s="6">
        <f t="shared" si="3"/>
        <v>5.0494578245804597E-3</v>
      </c>
      <c r="K39" s="6">
        <f t="shared" si="4"/>
        <v>1.6585358921450046E-3</v>
      </c>
      <c r="L39" s="6">
        <f t="shared" si="5"/>
        <v>4.8780918887923706E-3</v>
      </c>
      <c r="M39" s="6">
        <f t="shared" si="6"/>
        <v>9.2985243003409698E-2</v>
      </c>
    </row>
    <row r="40" spans="1:13">
      <c r="A40" s="4">
        <v>1988</v>
      </c>
      <c r="B40" s="6">
        <f>'Data Sheet 10'!D328/1000000</f>
        <v>109.12141900942041</v>
      </c>
      <c r="C40" s="6">
        <f>'Data Sheet 11'!D328/1000000</f>
        <v>5.8169032649389543</v>
      </c>
      <c r="D40" s="6">
        <f>'Data Sheet 12'!D328/1000000</f>
        <v>2.196272947614113</v>
      </c>
      <c r="E40" s="6">
        <f>'Data Sheet 13'!D328/1000000</f>
        <v>6.0356366104897035</v>
      </c>
      <c r="F40" s="6">
        <f t="shared" si="1"/>
        <v>123.17023183246319</v>
      </c>
      <c r="H40" s="4">
        <v>1988</v>
      </c>
      <c r="I40" s="6">
        <f t="shared" si="2"/>
        <v>0.10912141900942041</v>
      </c>
      <c r="J40" s="6">
        <f t="shared" si="3"/>
        <v>5.8169032649389545E-3</v>
      </c>
      <c r="K40" s="6">
        <f t="shared" si="4"/>
        <v>2.196272947614113E-3</v>
      </c>
      <c r="L40" s="6">
        <f t="shared" si="5"/>
        <v>6.0356366104897035E-3</v>
      </c>
      <c r="M40" s="6">
        <f t="shared" si="6"/>
        <v>0.12317023183246319</v>
      </c>
    </row>
    <row r="41" spans="1:13">
      <c r="A41" s="4">
        <v>1989</v>
      </c>
      <c r="B41" s="6">
        <f>'Data Sheet 10'!D329/1000000</f>
        <v>141.22295116673965</v>
      </c>
      <c r="C41" s="6">
        <f>'Data Sheet 11'!D329/1000000</f>
        <v>7.757971011451736</v>
      </c>
      <c r="D41" s="6">
        <f>'Data Sheet 12'!D329/1000000</f>
        <v>3.003755145580397</v>
      </c>
      <c r="E41" s="6">
        <f>'Data Sheet 13'!D329/1000000</f>
        <v>8.2220655795701507</v>
      </c>
      <c r="F41" s="6">
        <f t="shared" si="1"/>
        <v>160.2067429033419</v>
      </c>
      <c r="H41" s="4">
        <v>1989</v>
      </c>
      <c r="I41" s="6">
        <f t="shared" si="2"/>
        <v>0.14122295116673964</v>
      </c>
      <c r="J41" s="6">
        <f t="shared" si="3"/>
        <v>7.7579710114517361E-3</v>
      </c>
      <c r="K41" s="6">
        <f t="shared" si="4"/>
        <v>3.003755145580397E-3</v>
      </c>
      <c r="L41" s="6">
        <f t="shared" si="5"/>
        <v>8.2220655795701512E-3</v>
      </c>
      <c r="M41" s="6">
        <f t="shared" si="6"/>
        <v>0.16020674290334191</v>
      </c>
    </row>
    <row r="42" spans="1:13">
      <c r="A42" s="4">
        <v>1990</v>
      </c>
      <c r="B42" s="6">
        <f>'Data Sheet 10'!D330/1000000</f>
        <v>146.31660261020076</v>
      </c>
      <c r="C42" s="6">
        <f>'Data Sheet 11'!D330/1000000</f>
        <v>8.8417710552383095</v>
      </c>
      <c r="D42" s="6">
        <f>'Data Sheet 12'!D330/1000000</f>
        <v>3.1224505873359618</v>
      </c>
      <c r="E42" s="6">
        <f>'Data Sheet 13'!D330/1000000</f>
        <v>8.4669669852503464</v>
      </c>
      <c r="F42" s="6">
        <f t="shared" si="1"/>
        <v>166.74779123802534</v>
      </c>
      <c r="H42" s="4">
        <v>1990</v>
      </c>
      <c r="I42" s="6">
        <f t="shared" si="2"/>
        <v>0.14631660261020077</v>
      </c>
      <c r="J42" s="6">
        <f t="shared" si="3"/>
        <v>8.8417710552383087E-3</v>
      </c>
      <c r="K42" s="6">
        <f t="shared" si="4"/>
        <v>3.1224505873359617E-3</v>
      </c>
      <c r="L42" s="6">
        <f t="shared" si="5"/>
        <v>8.466966985250346E-3</v>
      </c>
      <c r="M42" s="6">
        <f t="shared" si="6"/>
        <v>0.16674779123802536</v>
      </c>
    </row>
    <row r="43" spans="1:13">
      <c r="A43" s="4">
        <v>1991</v>
      </c>
      <c r="B43" s="6">
        <f>'Data Sheet 10'!D331/1000000</f>
        <v>130.81648556793093</v>
      </c>
      <c r="C43" s="6">
        <f>'Data Sheet 11'!D331/1000000</f>
        <v>7.9390405026317072</v>
      </c>
      <c r="D43" s="6">
        <f>'Data Sheet 12'!D331/1000000</f>
        <v>2.646124472176222</v>
      </c>
      <c r="E43" s="6">
        <f>'Data Sheet 13'!D331/1000000</f>
        <v>6.6620847341847584</v>
      </c>
      <c r="F43" s="6">
        <f t="shared" si="1"/>
        <v>148.06373527692361</v>
      </c>
      <c r="H43" s="4">
        <v>1991</v>
      </c>
      <c r="I43" s="6">
        <f t="shared" si="2"/>
        <v>0.13081648556793093</v>
      </c>
      <c r="J43" s="6">
        <f t="shared" si="3"/>
        <v>7.9390405026317067E-3</v>
      </c>
      <c r="K43" s="6">
        <f t="shared" si="4"/>
        <v>2.6461244721762219E-3</v>
      </c>
      <c r="L43" s="6">
        <f t="shared" si="5"/>
        <v>6.6620847341847585E-3</v>
      </c>
      <c r="M43" s="6">
        <f t="shared" si="6"/>
        <v>0.1480637352769236</v>
      </c>
    </row>
    <row r="44" spans="1:13">
      <c r="A44" s="4">
        <v>1992</v>
      </c>
      <c r="B44" s="6">
        <f>'Data Sheet 10'!D332/1000000</f>
        <v>124.47623054437653</v>
      </c>
      <c r="C44" s="6">
        <f>'Data Sheet 11'!D332/1000000</f>
        <v>7.2777666971411721</v>
      </c>
      <c r="D44" s="6">
        <f>'Data Sheet 12'!D332/1000000</f>
        <v>2.4450417244773086</v>
      </c>
      <c r="E44" s="6">
        <f>'Data Sheet 13'!D332/1000000</f>
        <v>6.6549357939576863</v>
      </c>
      <c r="F44" s="6">
        <f t="shared" si="1"/>
        <v>140.85397475995271</v>
      </c>
      <c r="H44" s="4">
        <v>1992</v>
      </c>
      <c r="I44" s="6">
        <f t="shared" si="2"/>
        <v>0.12447623054437654</v>
      </c>
      <c r="J44" s="6">
        <f t="shared" si="3"/>
        <v>7.2777666971411718E-3</v>
      </c>
      <c r="K44" s="6">
        <f t="shared" si="4"/>
        <v>2.4450417244773087E-3</v>
      </c>
      <c r="L44" s="6">
        <f t="shared" si="5"/>
        <v>6.6549357939576859E-3</v>
      </c>
      <c r="M44" s="6">
        <f t="shared" si="6"/>
        <v>0.1408539747599527</v>
      </c>
    </row>
    <row r="45" spans="1:13">
      <c r="A45" s="4">
        <v>1993</v>
      </c>
      <c r="B45" s="6">
        <f>'Data Sheet 10'!D333/1000000</f>
        <v>129.23484928474312</v>
      </c>
      <c r="C45" s="6">
        <f>'Data Sheet 11'!D333/1000000</f>
        <v>7.805230995288114</v>
      </c>
      <c r="D45" s="6">
        <f>'Data Sheet 12'!D333/1000000</f>
        <v>2.3662060009246448</v>
      </c>
      <c r="E45" s="6">
        <f>'Data Sheet 13'!D333/1000000</f>
        <v>7.2221264354881747</v>
      </c>
      <c r="F45" s="6">
        <f t="shared" si="1"/>
        <v>146.62841271644407</v>
      </c>
      <c r="H45" s="4">
        <v>1993</v>
      </c>
      <c r="I45" s="6">
        <f t="shared" si="2"/>
        <v>0.12923484928474313</v>
      </c>
      <c r="J45" s="6">
        <f t="shared" si="3"/>
        <v>7.8052309952881139E-3</v>
      </c>
      <c r="K45" s="6">
        <f t="shared" si="4"/>
        <v>2.3662060009246449E-3</v>
      </c>
      <c r="L45" s="6">
        <f t="shared" si="5"/>
        <v>7.2221264354881748E-3</v>
      </c>
      <c r="M45" s="6">
        <f t="shared" si="6"/>
        <v>0.14662841271644408</v>
      </c>
    </row>
    <row r="46" spans="1:13">
      <c r="A46" s="4">
        <v>1994</v>
      </c>
      <c r="B46" s="6">
        <f>'Data Sheet 10'!D334/1000000</f>
        <v>145.42679640370272</v>
      </c>
      <c r="C46" s="6">
        <f>'Data Sheet 11'!D334/1000000</f>
        <v>9.0263794434317077</v>
      </c>
      <c r="D46" s="6">
        <f>'Data Sheet 12'!D334/1000000</f>
        <v>2.4423148577189968</v>
      </c>
      <c r="E46" s="6">
        <f>'Data Sheet 13'!D334/1000000</f>
        <v>7.4551470996097411</v>
      </c>
      <c r="F46" s="6">
        <f t="shared" si="1"/>
        <v>164.35063780446319</v>
      </c>
      <c r="H46" s="4">
        <v>1994</v>
      </c>
      <c r="I46" s="6">
        <f t="shared" si="2"/>
        <v>0.14542679640370273</v>
      </c>
      <c r="J46" s="6">
        <f t="shared" si="3"/>
        <v>9.0263794434317073E-3</v>
      </c>
      <c r="K46" s="6">
        <f t="shared" si="4"/>
        <v>2.4423148577189966E-3</v>
      </c>
      <c r="L46" s="6">
        <f t="shared" si="5"/>
        <v>7.4551470996097411E-3</v>
      </c>
      <c r="M46" s="6">
        <f t="shared" si="6"/>
        <v>0.16435063780446318</v>
      </c>
    </row>
    <row r="47" spans="1:13">
      <c r="A47" s="4">
        <v>1995</v>
      </c>
      <c r="B47" s="6">
        <f>'Data Sheet 10'!D335/1000000</f>
        <v>158.13062895177978</v>
      </c>
      <c r="C47" s="6">
        <f>'Data Sheet 11'!D335/1000000</f>
        <v>9.9335241485790871</v>
      </c>
      <c r="D47" s="6">
        <f>'Data Sheet 12'!D335/1000000</f>
        <v>2.421954840077428</v>
      </c>
      <c r="E47" s="6">
        <f>'Data Sheet 13'!D335/1000000</f>
        <v>8.5061648515895509</v>
      </c>
      <c r="F47" s="6">
        <f t="shared" si="1"/>
        <v>178.99227279202586</v>
      </c>
      <c r="H47" s="4">
        <v>1995</v>
      </c>
      <c r="I47" s="6">
        <f t="shared" si="2"/>
        <v>0.15813062895177979</v>
      </c>
      <c r="J47" s="6">
        <f t="shared" si="3"/>
        <v>9.9335241485790874E-3</v>
      </c>
      <c r="K47" s="6">
        <f t="shared" si="4"/>
        <v>2.4219548400774278E-3</v>
      </c>
      <c r="L47" s="6">
        <f t="shared" si="5"/>
        <v>8.5061648515895507E-3</v>
      </c>
      <c r="M47" s="6">
        <f t="shared" si="6"/>
        <v>0.17899227279202587</v>
      </c>
    </row>
    <row r="48" spans="1:13">
      <c r="A48" s="4">
        <v>1996</v>
      </c>
      <c r="B48" s="6">
        <f>'Data Sheet 10'!D336/1000000</f>
        <v>146.0655152277281</v>
      </c>
      <c r="C48" s="6">
        <f>'Data Sheet 11'!D336/1000000</f>
        <v>9.0124229511206515</v>
      </c>
      <c r="D48" s="6">
        <f>'Data Sheet 12'!D336/1000000</f>
        <v>2.2351599583256818</v>
      </c>
      <c r="E48" s="6">
        <f>'Data Sheet 13'!D336/1000000</f>
        <v>8.8613462976590842</v>
      </c>
      <c r="F48" s="6">
        <f t="shared" si="1"/>
        <v>166.1744444348335</v>
      </c>
      <c r="H48" s="4">
        <v>1996</v>
      </c>
      <c r="I48" s="6">
        <f t="shared" si="2"/>
        <v>0.14606551522772809</v>
      </c>
      <c r="J48" s="6">
        <f t="shared" si="3"/>
        <v>9.0124229511206518E-3</v>
      </c>
      <c r="K48" s="6">
        <f t="shared" si="4"/>
        <v>2.2351599583256818E-3</v>
      </c>
      <c r="L48" s="6">
        <f t="shared" si="5"/>
        <v>8.861346297659084E-3</v>
      </c>
      <c r="M48" s="6">
        <f t="shared" si="6"/>
        <v>0.16617444443483351</v>
      </c>
    </row>
    <row r="49" spans="1:13">
      <c r="A49" s="4">
        <v>1997</v>
      </c>
      <c r="B49" s="6">
        <f>'Data Sheet 10'!D337/1000000</f>
        <v>139.5183159570216</v>
      </c>
      <c r="C49" s="6">
        <f>'Data Sheet 11'!D337/1000000</f>
        <v>8.2526617615552258</v>
      </c>
      <c r="D49" s="6">
        <f>'Data Sheet 12'!D337/1000000</f>
        <v>2.0937542584645579</v>
      </c>
      <c r="E49" s="6">
        <f>'Data Sheet 13'!D337/1000000</f>
        <v>9.5564671126112586</v>
      </c>
      <c r="F49" s="6">
        <f t="shared" si="1"/>
        <v>159.42119908965265</v>
      </c>
      <c r="H49" s="4">
        <v>1997</v>
      </c>
      <c r="I49" s="6">
        <f t="shared" si="2"/>
        <v>0.1395183159570216</v>
      </c>
      <c r="J49" s="6">
        <f t="shared" si="3"/>
        <v>8.2526617615552265E-3</v>
      </c>
      <c r="K49" s="6">
        <f t="shared" si="4"/>
        <v>2.0937542584645577E-3</v>
      </c>
      <c r="L49" s="6">
        <f t="shared" si="5"/>
        <v>9.5564671126112579E-3</v>
      </c>
      <c r="M49" s="6">
        <f t="shared" si="6"/>
        <v>0.15942119908965263</v>
      </c>
    </row>
    <row r="50" spans="1:13">
      <c r="A50" s="4">
        <v>1998</v>
      </c>
      <c r="B50" s="6">
        <f>'Data Sheet 10'!D338/1000000</f>
        <v>146.0055325378458</v>
      </c>
      <c r="C50" s="6">
        <f>'Data Sheet 11'!D338/1000000</f>
        <v>8.4663302774896998</v>
      </c>
      <c r="D50" s="6">
        <f>'Data Sheet 12'!D338/1000000</f>
        <v>1.9019349956125022</v>
      </c>
      <c r="E50" s="6">
        <f>'Data Sheet 13'!D338/1000000</f>
        <v>11.089356318705258</v>
      </c>
      <c r="F50" s="6">
        <f t="shared" si="1"/>
        <v>167.46315412965325</v>
      </c>
      <c r="H50" s="4">
        <v>1998</v>
      </c>
      <c r="I50" s="6">
        <f t="shared" si="2"/>
        <v>0.14600553253784579</v>
      </c>
      <c r="J50" s="6">
        <f t="shared" si="3"/>
        <v>8.466330277489699E-3</v>
      </c>
      <c r="K50" s="6">
        <f t="shared" si="4"/>
        <v>1.9019349956125023E-3</v>
      </c>
      <c r="L50" s="6">
        <f t="shared" si="5"/>
        <v>1.1089356318705258E-2</v>
      </c>
      <c r="M50" s="6">
        <f t="shared" si="6"/>
        <v>0.16746315412965324</v>
      </c>
    </row>
    <row r="51" spans="1:13">
      <c r="A51" s="4">
        <v>1999</v>
      </c>
      <c r="B51" s="6">
        <f>'Data Sheet 10'!D339/1000000</f>
        <v>153.02351639990147</v>
      </c>
      <c r="C51" s="6">
        <f>'Data Sheet 11'!D339/1000000</f>
        <v>9.1560636278656027</v>
      </c>
      <c r="D51" s="6">
        <f>'Data Sheet 12'!D339/1000000</f>
        <v>1.8728751311906617</v>
      </c>
      <c r="E51" s="6">
        <f>'Data Sheet 13'!D339/1000000</f>
        <v>11.577799177916454</v>
      </c>
      <c r="F51" s="6">
        <f t="shared" si="1"/>
        <v>175.63025433687417</v>
      </c>
      <c r="H51" s="4">
        <v>1999</v>
      </c>
      <c r="I51" s="6">
        <f t="shared" si="2"/>
        <v>0.15302351639990147</v>
      </c>
      <c r="J51" s="6">
        <f t="shared" si="3"/>
        <v>9.1560636278656023E-3</v>
      </c>
      <c r="K51" s="6">
        <f t="shared" si="4"/>
        <v>1.8728751311906618E-3</v>
      </c>
      <c r="L51" s="6">
        <f t="shared" si="5"/>
        <v>1.1577799177916454E-2</v>
      </c>
      <c r="M51" s="6">
        <f t="shared" si="6"/>
        <v>0.17563025433687418</v>
      </c>
    </row>
    <row r="52" spans="1:13">
      <c r="A52" s="4">
        <v>2000</v>
      </c>
      <c r="B52" s="6">
        <f>'Data Sheet 10'!D340/1000000</f>
        <v>143.1701110766756</v>
      </c>
      <c r="C52" s="6">
        <f>'Data Sheet 11'!D340/1000000</f>
        <v>8.9235464766826098</v>
      </c>
      <c r="D52" s="6">
        <f>'Data Sheet 12'!D340/1000000</f>
        <v>1.809337129542681</v>
      </c>
      <c r="E52" s="6">
        <f>'Data Sheet 13'!D340/1000000</f>
        <v>11.831093557181781</v>
      </c>
      <c r="F52" s="6">
        <f t="shared" si="1"/>
        <v>165.73408824008268</v>
      </c>
      <c r="H52" s="4">
        <v>2000</v>
      </c>
      <c r="I52" s="6">
        <f t="shared" si="2"/>
        <v>0.1431701110766756</v>
      </c>
      <c r="J52" s="6">
        <f t="shared" si="3"/>
        <v>8.9235464766826093E-3</v>
      </c>
      <c r="K52" s="6">
        <f t="shared" si="4"/>
        <v>1.8093371295426811E-3</v>
      </c>
      <c r="L52" s="6">
        <f t="shared" si="5"/>
        <v>1.1831093557181781E-2</v>
      </c>
      <c r="M52" s="6">
        <f t="shared" si="6"/>
        <v>0.16573408824008268</v>
      </c>
    </row>
    <row r="53" spans="1:13">
      <c r="A53" s="4">
        <v>2001</v>
      </c>
      <c r="B53" s="6">
        <f>'Data Sheet 10'!D341/1000000</f>
        <v>131.50012378530798</v>
      </c>
      <c r="C53" s="6">
        <f>'Data Sheet 11'!D341/1000000</f>
        <v>8.2222090548054485</v>
      </c>
      <c r="D53" s="6">
        <f>'Data Sheet 12'!D341/1000000</f>
        <v>1.7268859228445042</v>
      </c>
      <c r="E53" s="6">
        <f>'Data Sheet 13'!D341/1000000</f>
        <v>13.670670348519744</v>
      </c>
      <c r="F53" s="6">
        <f t="shared" si="1"/>
        <v>155.11988911147768</v>
      </c>
      <c r="H53" s="4">
        <v>2001</v>
      </c>
      <c r="I53" s="6">
        <f t="shared" si="2"/>
        <v>0.13150012378530798</v>
      </c>
      <c r="J53" s="6">
        <f t="shared" si="3"/>
        <v>8.2222090548054478E-3</v>
      </c>
      <c r="K53" s="6">
        <f t="shared" si="4"/>
        <v>1.7268859228445042E-3</v>
      </c>
      <c r="L53" s="6">
        <f t="shared" si="5"/>
        <v>1.3670670348519744E-2</v>
      </c>
      <c r="M53" s="6">
        <f t="shared" si="6"/>
        <v>0.15511988911147767</v>
      </c>
    </row>
    <row r="54" spans="1:13">
      <c r="A54" s="4">
        <v>2002</v>
      </c>
      <c r="B54" s="6">
        <f>'Data Sheet 10'!D342/1000000</f>
        <v>138.53528187979671</v>
      </c>
      <c r="C54" s="6">
        <f>'Data Sheet 11'!D342/1000000</f>
        <v>8.7632427562660755</v>
      </c>
      <c r="D54" s="6">
        <f>'Data Sheet 12'!D342/1000000</f>
        <v>1.6941423794934125</v>
      </c>
      <c r="E54" s="6">
        <f>'Data Sheet 13'!D342/1000000</f>
        <v>15.756924681781189</v>
      </c>
      <c r="F54" s="6">
        <f t="shared" si="1"/>
        <v>164.74959169733737</v>
      </c>
      <c r="H54" s="4">
        <v>2002</v>
      </c>
      <c r="I54" s="6">
        <f t="shared" si="2"/>
        <v>0.13853528187979672</v>
      </c>
      <c r="J54" s="6">
        <f t="shared" si="3"/>
        <v>8.763242756266075E-3</v>
      </c>
      <c r="K54" s="6">
        <f t="shared" si="4"/>
        <v>1.6941423794934124E-3</v>
      </c>
      <c r="L54" s="6">
        <f t="shared" si="5"/>
        <v>1.5756924681781189E-2</v>
      </c>
      <c r="M54" s="6">
        <f t="shared" si="6"/>
        <v>0.16474959169733736</v>
      </c>
    </row>
    <row r="55" spans="1:13">
      <c r="A55" s="4">
        <v>2003</v>
      </c>
      <c r="B55" s="6">
        <f>'Data Sheet 10'!D343/1000000</f>
        <v>147.64111159901148</v>
      </c>
      <c r="C55" s="6">
        <f>'Data Sheet 11'!D343/1000000</f>
        <v>8.9892210306473856</v>
      </c>
      <c r="D55" s="6">
        <f>'Data Sheet 12'!D343/1000000</f>
        <v>1.6213059209265173</v>
      </c>
      <c r="E55" s="6">
        <f>'Data Sheet 13'!D343/1000000</f>
        <v>16.44421729283842</v>
      </c>
      <c r="F55" s="6">
        <f t="shared" si="1"/>
        <v>174.69585584342383</v>
      </c>
      <c r="H55" s="4">
        <v>2003</v>
      </c>
      <c r="I55" s="6">
        <f t="shared" si="2"/>
        <v>0.14764111159901147</v>
      </c>
      <c r="J55" s="6">
        <f t="shared" si="3"/>
        <v>8.989221030647386E-3</v>
      </c>
      <c r="K55" s="6">
        <f t="shared" si="4"/>
        <v>1.6213059209265173E-3</v>
      </c>
      <c r="L55" s="6">
        <f t="shared" si="5"/>
        <v>1.6444217292838421E-2</v>
      </c>
      <c r="M55" s="6">
        <f t="shared" si="6"/>
        <v>0.17469585584342384</v>
      </c>
    </row>
    <row r="56" spans="1:13">
      <c r="A56" s="4">
        <v>2004</v>
      </c>
      <c r="B56" s="6">
        <f>'Data Sheet 10'!D344/1000000</f>
        <v>155.99259449175975</v>
      </c>
      <c r="C56" s="6">
        <f>'Data Sheet 11'!D344/1000000</f>
        <v>9.194027102448068</v>
      </c>
      <c r="D56" s="6">
        <f>'Data Sheet 12'!D344/1000000</f>
        <v>1.6206442357966104</v>
      </c>
      <c r="E56" s="6">
        <f>'Data Sheet 13'!D344/1000000</f>
        <v>17.383977019293322</v>
      </c>
      <c r="F56" s="6">
        <f t="shared" si="1"/>
        <v>184.19124284929777</v>
      </c>
      <c r="H56" s="4">
        <v>2004</v>
      </c>
      <c r="I56" s="6">
        <f t="shared" si="2"/>
        <v>0.15599259449175976</v>
      </c>
      <c r="J56" s="6">
        <f t="shared" si="3"/>
        <v>9.1940271024480678E-3</v>
      </c>
      <c r="K56" s="6">
        <f t="shared" si="4"/>
        <v>1.6206442357966104E-3</v>
      </c>
      <c r="L56" s="6">
        <f t="shared" si="5"/>
        <v>1.7383977019293322E-2</v>
      </c>
      <c r="M56" s="6">
        <f t="shared" si="6"/>
        <v>0.18419124284929778</v>
      </c>
    </row>
    <row r="57" spans="1:13">
      <c r="A57" s="4">
        <v>2005</v>
      </c>
      <c r="B57" s="6">
        <f>'Data Sheet 10'!D345/1000000</f>
        <v>160.45118352838151</v>
      </c>
      <c r="C57" s="6">
        <f>'Data Sheet 11'!D345/1000000</f>
        <v>9.2040602953328765</v>
      </c>
      <c r="D57" s="6">
        <f>'Data Sheet 12'!D345/1000000</f>
        <v>1.4799881492567584</v>
      </c>
      <c r="E57" s="6">
        <f>'Data Sheet 13'!D345/1000000</f>
        <v>16.282789974669019</v>
      </c>
      <c r="F57" s="6">
        <f t="shared" si="1"/>
        <v>187.41802194764017</v>
      </c>
      <c r="H57" s="4">
        <v>2005</v>
      </c>
      <c r="I57" s="6">
        <f t="shared" si="2"/>
        <v>0.1604511835283815</v>
      </c>
      <c r="J57" s="6">
        <f t="shared" si="3"/>
        <v>9.2040602953328762E-3</v>
      </c>
      <c r="K57" s="6">
        <f t="shared" si="4"/>
        <v>1.4799881492567584E-3</v>
      </c>
      <c r="L57" s="6">
        <f t="shared" si="5"/>
        <v>1.6282789974669018E-2</v>
      </c>
      <c r="M57" s="6">
        <f t="shared" si="6"/>
        <v>0.18741802194764018</v>
      </c>
    </row>
    <row r="58" spans="1:13">
      <c r="A58" s="4">
        <v>2006</v>
      </c>
      <c r="B58" s="6">
        <f>'Data Sheet 10'!D346/1000000</f>
        <v>164.22735653318762</v>
      </c>
      <c r="C58" s="6">
        <f>'Data Sheet 11'!D346/1000000</f>
        <v>9.196044657660547</v>
      </c>
      <c r="D58" s="6">
        <f>'Data Sheet 12'!D346/1000000</f>
        <v>1.4071166364753196</v>
      </c>
      <c r="E58" s="6">
        <f>'Data Sheet 13'!D346/1000000</f>
        <v>15.533917671609947</v>
      </c>
      <c r="F58" s="6">
        <f t="shared" si="1"/>
        <v>190.3644354989334</v>
      </c>
      <c r="H58" s="4">
        <v>2006</v>
      </c>
      <c r="I58" s="6">
        <f t="shared" si="2"/>
        <v>0.16422735653318762</v>
      </c>
      <c r="J58" s="6">
        <f t="shared" si="3"/>
        <v>9.1960446576605463E-3</v>
      </c>
      <c r="K58" s="6">
        <f t="shared" si="4"/>
        <v>1.4071166364753196E-3</v>
      </c>
      <c r="L58" s="6">
        <f t="shared" si="5"/>
        <v>1.5533917671609948E-2</v>
      </c>
      <c r="M58" s="6">
        <f t="shared" si="6"/>
        <v>0.19036443549893339</v>
      </c>
    </row>
    <row r="59" spans="1:13">
      <c r="A59" s="4">
        <v>2007</v>
      </c>
      <c r="B59" s="6">
        <f>'Data Sheet 10'!D347/1000000</f>
        <v>178.90008093138343</v>
      </c>
      <c r="C59" s="6">
        <f>'Data Sheet 11'!D347/1000000</f>
        <v>9.5222929000919851</v>
      </c>
      <c r="D59" s="6">
        <f>'Data Sheet 12'!D347/1000000</f>
        <v>1.5430861831759755</v>
      </c>
      <c r="E59" s="6">
        <f>'Data Sheet 13'!D347/1000000</f>
        <v>15.149906649043533</v>
      </c>
      <c r="F59" s="6">
        <f t="shared" si="1"/>
        <v>205.11536666369494</v>
      </c>
      <c r="H59" s="4">
        <v>2007</v>
      </c>
      <c r="I59" s="6">
        <f t="shared" si="2"/>
        <v>0.17890008093138343</v>
      </c>
      <c r="J59" s="6">
        <f t="shared" si="3"/>
        <v>9.5222929000919852E-3</v>
      </c>
      <c r="K59" s="6">
        <f t="shared" si="4"/>
        <v>1.5430861831759754E-3</v>
      </c>
      <c r="L59" s="6">
        <f t="shared" si="5"/>
        <v>1.5149906649043534E-2</v>
      </c>
      <c r="M59" s="6">
        <f t="shared" si="6"/>
        <v>0.20511536666369495</v>
      </c>
    </row>
    <row r="60" spans="1:13">
      <c r="A60" s="4">
        <v>2008</v>
      </c>
      <c r="B60" s="6">
        <f>'Data Sheet 10'!D348/1000000</f>
        <v>178.58767959167045</v>
      </c>
      <c r="C60" s="6">
        <f>'Data Sheet 11'!D348/1000000</f>
        <v>9.1862789353130534</v>
      </c>
      <c r="D60" s="6">
        <f>'Data Sheet 12'!D348/1000000</f>
        <v>1.4245104793385057</v>
      </c>
      <c r="E60" s="6">
        <f>'Data Sheet 13'!D348/1000000</f>
        <v>13.16811836935033</v>
      </c>
      <c r="F60" s="6">
        <f t="shared" si="1"/>
        <v>202.36658737567234</v>
      </c>
      <c r="H60" s="4">
        <v>2008</v>
      </c>
      <c r="I60" s="6">
        <f t="shared" si="2"/>
        <v>0.17858767959167046</v>
      </c>
      <c r="J60" s="6">
        <f t="shared" si="3"/>
        <v>9.1862789353130535E-3</v>
      </c>
      <c r="K60" s="6">
        <f t="shared" si="4"/>
        <v>1.4245104793385057E-3</v>
      </c>
      <c r="L60" s="6">
        <f t="shared" si="5"/>
        <v>1.3168118369350329E-2</v>
      </c>
      <c r="M60" s="6">
        <f t="shared" si="6"/>
        <v>0.20236658737567234</v>
      </c>
    </row>
    <row r="61" spans="1:13">
      <c r="A61" s="4">
        <v>2009</v>
      </c>
      <c r="B61" s="6">
        <f>'Data Sheet 10'!D349/1000000</f>
        <v>150.97743476208046</v>
      </c>
      <c r="C61" s="6">
        <f>'Data Sheet 11'!D349/1000000</f>
        <v>7.6079945561505236</v>
      </c>
      <c r="D61" s="6">
        <f>'Data Sheet 12'!D349/1000000</f>
        <v>1.1154233191289544</v>
      </c>
      <c r="E61" s="6">
        <f>'Data Sheet 13'!D349/1000000</f>
        <v>11.097759695265173</v>
      </c>
      <c r="F61" s="6">
        <f t="shared" si="1"/>
        <v>170.79861233262511</v>
      </c>
      <c r="H61" s="4">
        <v>2009</v>
      </c>
      <c r="I61" s="6">
        <f t="shared" si="2"/>
        <v>0.15097743476208048</v>
      </c>
      <c r="J61" s="6">
        <f t="shared" si="3"/>
        <v>7.6079945561505239E-3</v>
      </c>
      <c r="K61" s="6">
        <f t="shared" si="4"/>
        <v>1.1154233191289545E-3</v>
      </c>
      <c r="L61" s="6">
        <f t="shared" si="5"/>
        <v>1.1097759695265174E-2</v>
      </c>
      <c r="M61" s="6">
        <f t="shared" si="6"/>
        <v>0.17079861233262511</v>
      </c>
    </row>
    <row r="62" spans="1:13">
      <c r="A62" s="4">
        <v>2010</v>
      </c>
      <c r="B62" s="6">
        <f>'Data Sheet 10'!D350/1000000</f>
        <v>136.45622293145198</v>
      </c>
      <c r="C62" s="6">
        <f>'Data Sheet 11'!D350/1000000</f>
        <v>7.0570645564293217</v>
      </c>
      <c r="D62" s="6">
        <f>'Data Sheet 12'!D350/1000000</f>
        <v>0.9785213194951089</v>
      </c>
      <c r="E62" s="6">
        <f>'Data Sheet 13'!D350/1000000</f>
        <v>9.8004768747612854</v>
      </c>
      <c r="F62" s="6">
        <f t="shared" si="1"/>
        <v>154.29228568213767</v>
      </c>
      <c r="H62" s="4">
        <v>2010</v>
      </c>
      <c r="I62" s="6">
        <f t="shared" si="2"/>
        <v>0.13645622293145199</v>
      </c>
      <c r="J62" s="6">
        <f t="shared" si="3"/>
        <v>7.0570645564293219E-3</v>
      </c>
      <c r="K62" s="6">
        <f t="shared" si="4"/>
        <v>9.7852131949510896E-4</v>
      </c>
      <c r="L62" s="6">
        <f t="shared" si="5"/>
        <v>9.8004768747612849E-3</v>
      </c>
      <c r="M62" s="6">
        <f t="shared" si="6"/>
        <v>0.15429228568213768</v>
      </c>
    </row>
    <row r="63" spans="1:13">
      <c r="A63" s="4">
        <v>2011</v>
      </c>
      <c r="B63" s="6">
        <f>'Data Sheet 10'!D351/1000000</f>
        <v>128.06058360701664</v>
      </c>
      <c r="C63" s="6">
        <f>'Data Sheet 11'!D351/1000000</f>
        <v>6.4406039574785741</v>
      </c>
      <c r="D63" s="6">
        <f>'Data Sheet 12'!D351/1000000</f>
        <v>0.86246374992440755</v>
      </c>
      <c r="E63" s="6">
        <f>'Data Sheet 13'!D351/1000000</f>
        <v>8.1358164203797134</v>
      </c>
      <c r="F63" s="6">
        <f t="shared" si="1"/>
        <v>143.49946773479934</v>
      </c>
      <c r="H63" s="4">
        <v>2011</v>
      </c>
      <c r="I63" s="6">
        <f t="shared" si="2"/>
        <v>0.12806058360701664</v>
      </c>
      <c r="J63" s="6">
        <f t="shared" si="3"/>
        <v>6.4406039574785743E-3</v>
      </c>
      <c r="K63" s="6">
        <f t="shared" si="4"/>
        <v>8.6246374992440757E-4</v>
      </c>
      <c r="L63" s="6">
        <f t="shared" si="5"/>
        <v>8.1358164203797143E-3</v>
      </c>
      <c r="M63" s="6">
        <f t="shared" si="6"/>
        <v>0.14349946773479935</v>
      </c>
    </row>
    <row r="64" spans="1:13">
      <c r="A64" s="4">
        <v>2012</v>
      </c>
      <c r="B64" s="6">
        <f>'Data Sheet 10'!D352/1000000</f>
        <v>132.66725685375744</v>
      </c>
      <c r="C64" s="6">
        <f>'Data Sheet 11'!D352/1000000</f>
        <v>5.9902434284230344</v>
      </c>
      <c r="D64" s="6">
        <f>'Data Sheet 12'!D352/1000000</f>
        <v>0.79550161983845569</v>
      </c>
      <c r="E64" s="6">
        <f>'Data Sheet 13'!D352/1000000</f>
        <v>7.3351868641990983</v>
      </c>
      <c r="F64" s="6">
        <f t="shared" si="1"/>
        <v>146.78818876621804</v>
      </c>
      <c r="H64" s="4">
        <v>2012</v>
      </c>
      <c r="I64" s="6">
        <f t="shared" si="2"/>
        <v>0.13266725685375744</v>
      </c>
      <c r="J64" s="6">
        <f t="shared" si="3"/>
        <v>5.9902434284230342E-3</v>
      </c>
      <c r="K64" s="6">
        <f t="shared" si="4"/>
        <v>7.9550161983845573E-4</v>
      </c>
      <c r="L64" s="6">
        <f t="shared" si="5"/>
        <v>7.3351868641990982E-3</v>
      </c>
      <c r="M64" s="6">
        <f t="shared" si="6"/>
        <v>0.14678818876621805</v>
      </c>
    </row>
    <row r="65" spans="1:13">
      <c r="A65" s="4">
        <v>2013</v>
      </c>
      <c r="B65" s="6">
        <f>'Data Sheet 10'!D353/1000000</f>
        <v>155.19848877521289</v>
      </c>
      <c r="C65" s="6">
        <f>'Data Sheet 11'!D353/1000000</f>
        <v>7.102523846800489</v>
      </c>
      <c r="D65" s="6">
        <f>'Data Sheet 12'!D353/1000000</f>
        <v>0.89040224105635868</v>
      </c>
      <c r="E65" s="6">
        <f>'Data Sheet 13'!D353/1000000</f>
        <v>8.527979930364987</v>
      </c>
      <c r="F65" s="6">
        <f t="shared" si="1"/>
        <v>171.71939479343473</v>
      </c>
      <c r="H65" s="4">
        <v>2013</v>
      </c>
      <c r="I65" s="6">
        <f t="shared" si="2"/>
        <v>0.15519848877521289</v>
      </c>
      <c r="J65" s="6">
        <f t="shared" si="3"/>
        <v>7.1025238468004886E-3</v>
      </c>
      <c r="K65" s="6">
        <f t="shared" si="4"/>
        <v>8.9040224105635868E-4</v>
      </c>
      <c r="L65" s="6">
        <f t="shared" si="5"/>
        <v>8.5279799303649862E-3</v>
      </c>
      <c r="M65" s="6">
        <f t="shared" si="6"/>
        <v>0.17171939479343473</v>
      </c>
    </row>
    <row r="66" spans="1:13">
      <c r="A66" s="4">
        <v>2014</v>
      </c>
      <c r="B66" s="6">
        <f>'Data Sheet 10'!D354/1000000</f>
        <v>179.98054158128159</v>
      </c>
      <c r="C66" s="6">
        <f>'Data Sheet 11'!D354/1000000</f>
        <v>8.2855047765916225</v>
      </c>
      <c r="D66" s="6">
        <f>'Data Sheet 12'!D354/1000000</f>
        <v>1.0186815800127205</v>
      </c>
      <c r="E66" s="6">
        <f>'Data Sheet 13'!D354/1000000</f>
        <v>9.7969101919771084</v>
      </c>
      <c r="F66" s="6">
        <f t="shared" si="1"/>
        <v>199.08163812986305</v>
      </c>
      <c r="H66" s="4">
        <v>2014</v>
      </c>
      <c r="I66" s="6">
        <f t="shared" si="2"/>
        <v>0.17998054158128157</v>
      </c>
      <c r="J66" s="6">
        <f t="shared" si="3"/>
        <v>8.2855047765916217E-3</v>
      </c>
      <c r="K66" s="6">
        <f t="shared" si="4"/>
        <v>1.0186815800127204E-3</v>
      </c>
      <c r="L66" s="6">
        <f t="shared" si="5"/>
        <v>9.7969101919771085E-3</v>
      </c>
      <c r="M66" s="6">
        <f t="shared" si="6"/>
        <v>0.19908163812986304</v>
      </c>
    </row>
  </sheetData>
  <phoneticPr fontId="1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3D9C-3924-40C9-AAA6-DE16325AF15E}">
  <dimension ref="A1:S66"/>
  <sheetViews>
    <sheetView zoomScale="55" zoomScaleNormal="55" workbookViewId="0"/>
  </sheetViews>
  <sheetFormatPr defaultRowHeight="15.6"/>
  <cols>
    <col min="1" max="10" width="8.77734375" style="4"/>
    <col min="11" max="11" width="13.21875" style="4" bestFit="1" customWidth="1"/>
    <col min="12" max="19" width="8.77734375" style="4"/>
  </cols>
  <sheetData>
    <row r="1" spans="1:17" ht="31.2">
      <c r="A1" s="4" t="s">
        <v>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J1" s="4" t="s">
        <v>0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</row>
    <row r="2" spans="1:17">
      <c r="A2" s="4">
        <v>1950</v>
      </c>
      <c r="B2" s="4">
        <f>'Data Sheet 10'!D220/1000000</f>
        <v>0</v>
      </c>
      <c r="C2" s="4">
        <f>'Data Sheet 10'!G220/1000000</f>
        <v>0</v>
      </c>
      <c r="D2" s="4">
        <f>'Data Sheet 10'!I220/1000000</f>
        <v>0</v>
      </c>
      <c r="E2" s="4">
        <f>'Data Sheet 10'!K220/1000000</f>
        <v>0</v>
      </c>
      <c r="F2" s="4">
        <f>'Data Sheet 10'!M220/1000000</f>
        <v>0</v>
      </c>
      <c r="G2" s="4">
        <f>'Data Sheet 10'!O220/1000000</f>
        <v>0</v>
      </c>
      <c r="H2" s="4">
        <f>'Data Sheet 10'!Q220/1000000</f>
        <v>0</v>
      </c>
      <c r="J2" s="4">
        <v>1950</v>
      </c>
      <c r="K2" s="4">
        <f>B2/1000</f>
        <v>0</v>
      </c>
      <c r="L2" s="4">
        <f t="shared" ref="L2:Q2" si="0">C2/1000</f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</row>
    <row r="3" spans="1:17">
      <c r="A3" s="4">
        <v>1951</v>
      </c>
      <c r="B3" s="4">
        <f>'Data Sheet 10'!D221/1000000</f>
        <v>-1.8818703204033989</v>
      </c>
      <c r="C3" s="4">
        <f>'Data Sheet 10'!G221/1000000</f>
        <v>-4.1765889123089925</v>
      </c>
      <c r="D3" s="4">
        <f>'Data Sheet 10'!I221/1000000</f>
        <v>-20.16613780927953</v>
      </c>
      <c r="E3" s="4">
        <f>'Data Sheet 10'!K221/1000000</f>
        <v>-0.65205835250012034</v>
      </c>
      <c r="F3" s="4">
        <f>'Data Sheet 10'!M221/1000000</f>
        <v>3.9819012113300833</v>
      </c>
      <c r="G3" s="4">
        <f>'Data Sheet 10'!O221/1000000</f>
        <v>-0.1603141612027463</v>
      </c>
      <c r="H3" s="4">
        <f>'Data Sheet 10'!Q221/1000000</f>
        <v>-5.5520618054662974</v>
      </c>
      <c r="J3" s="4">
        <v>1951</v>
      </c>
      <c r="K3" s="4">
        <f t="shared" ref="K3:K66" si="1">B3/1000</f>
        <v>-1.8818703204033988E-3</v>
      </c>
      <c r="L3" s="4">
        <f t="shared" ref="L3:L66" si="2">C3/1000</f>
        <v>-4.1765889123089924E-3</v>
      </c>
      <c r="M3" s="4">
        <f t="shared" ref="M3:M66" si="3">D3/1000</f>
        <v>-2.0166137809279529E-2</v>
      </c>
      <c r="N3" s="4">
        <f t="shared" ref="N3:N66" si="4">E3/1000</f>
        <v>-6.520583525001203E-4</v>
      </c>
      <c r="O3" s="4">
        <f t="shared" ref="O3:O66" si="5">F3/1000</f>
        <v>3.9819012113300831E-3</v>
      </c>
      <c r="P3" s="4">
        <f t="shared" ref="P3:P66" si="6">G3/1000</f>
        <v>-1.603141612027463E-4</v>
      </c>
      <c r="Q3" s="4">
        <f t="shared" ref="Q3:Q66" si="7">H3/1000</f>
        <v>-5.5520618054662975E-3</v>
      </c>
    </row>
    <row r="4" spans="1:17">
      <c r="A4" s="4">
        <v>1952</v>
      </c>
      <c r="B4" s="4">
        <f>'Data Sheet 10'!D222/1000000</f>
        <v>-1.8760680507192684</v>
      </c>
      <c r="C4" s="4">
        <f>'Data Sheet 10'!G222/1000000</f>
        <v>-4.2021828356982081</v>
      </c>
      <c r="D4" s="4">
        <f>'Data Sheet 10'!I222/1000000</f>
        <v>-19.676383259803263</v>
      </c>
      <c r="E4" s="4">
        <f>'Data Sheet 10'!K222/1000000</f>
        <v>-2.1814444846730714</v>
      </c>
      <c r="F4" s="4">
        <f>'Data Sheet 10'!M222/1000000</f>
        <v>3.9504213341530132</v>
      </c>
      <c r="G4" s="4">
        <f>'Data Sheet 10'!O222/1000000</f>
        <v>-0.16302146430673464</v>
      </c>
      <c r="H4" s="4">
        <f>'Data Sheet 10'!Q222/1000000</f>
        <v>-5.5388439704731782</v>
      </c>
      <c r="J4" s="4">
        <v>1952</v>
      </c>
      <c r="K4" s="4">
        <f t="shared" si="1"/>
        <v>-1.8760680507192685E-3</v>
      </c>
      <c r="L4" s="4">
        <f t="shared" si="2"/>
        <v>-4.2021828356982082E-3</v>
      </c>
      <c r="M4" s="4">
        <f t="shared" si="3"/>
        <v>-1.9676383259803264E-2</v>
      </c>
      <c r="N4" s="4">
        <f t="shared" si="4"/>
        <v>-2.1814444846730715E-3</v>
      </c>
      <c r="O4" s="4">
        <f t="shared" si="5"/>
        <v>3.9504213341530134E-3</v>
      </c>
      <c r="P4" s="4">
        <f t="shared" si="6"/>
        <v>-1.6302146430673464E-4</v>
      </c>
      <c r="Q4" s="4">
        <f t="shared" si="7"/>
        <v>-5.5388439704731783E-3</v>
      </c>
    </row>
    <row r="5" spans="1:17">
      <c r="A5" s="4">
        <v>1953</v>
      </c>
      <c r="B5" s="4">
        <f>'Data Sheet 10'!D223/1000000</f>
        <v>-2.0522535921241141</v>
      </c>
      <c r="C5" s="4">
        <f>'Data Sheet 10'!G223/1000000</f>
        <v>-4.6369295128185488</v>
      </c>
      <c r="D5" s="4">
        <f>'Data Sheet 10'!I223/1000000</f>
        <v>-21.051038373410325</v>
      </c>
      <c r="E5" s="4">
        <f>'Data Sheet 10'!K223/1000000</f>
        <v>-4.1966100374207684</v>
      </c>
      <c r="F5" s="4">
        <f>'Data Sheet 10'!M223/1000000</f>
        <v>4.2946930421510192</v>
      </c>
      <c r="G5" s="4">
        <f>'Data Sheet 10'!O223/1000000</f>
        <v>-0.18198007789811524</v>
      </c>
      <c r="H5" s="4">
        <f>'Data Sheet 10'!Q223/1000000</f>
        <v>-6.0648266075317059</v>
      </c>
      <c r="J5" s="4">
        <v>1953</v>
      </c>
      <c r="K5" s="4">
        <f t="shared" si="1"/>
        <v>-2.052253592124114E-3</v>
      </c>
      <c r="L5" s="4">
        <f t="shared" si="2"/>
        <v>-4.6369295128185486E-3</v>
      </c>
      <c r="M5" s="4">
        <f t="shared" si="3"/>
        <v>-2.1051038373410325E-2</v>
      </c>
      <c r="N5" s="4">
        <f t="shared" si="4"/>
        <v>-4.1966100374207687E-3</v>
      </c>
      <c r="O5" s="4">
        <f t="shared" si="5"/>
        <v>4.2946930421510193E-3</v>
      </c>
      <c r="P5" s="4">
        <f t="shared" si="6"/>
        <v>-1.8198007789811525E-4</v>
      </c>
      <c r="Q5" s="4">
        <f t="shared" si="7"/>
        <v>-6.0648266075317061E-3</v>
      </c>
    </row>
    <row r="6" spans="1:17">
      <c r="A6" s="4">
        <v>1954</v>
      </c>
      <c r="B6" s="4">
        <f>'Data Sheet 10'!D224/1000000</f>
        <v>-2.6012332919743044</v>
      </c>
      <c r="C6" s="4">
        <f>'Data Sheet 10'!G224/1000000</f>
        <v>-5.925276294670252</v>
      </c>
      <c r="D6" s="4">
        <f>'Data Sheet 10'!I224/1000000</f>
        <v>-26.101094829013142</v>
      </c>
      <c r="E6" s="4">
        <f>'Data Sheet 10'!K224/1000000</f>
        <v>-7.4590854246758802</v>
      </c>
      <c r="F6" s="4">
        <f>'Data Sheet 10'!M224/1000000</f>
        <v>5.4000399295778658</v>
      </c>
      <c r="G6" s="4">
        <f>'Data Sheet 10'!O224/1000000</f>
        <v>-0.23557288545397684</v>
      </c>
      <c r="H6" s="4">
        <f>'Data Sheet 10'!Q224/1000000</f>
        <v>-7.6975638643252928</v>
      </c>
      <c r="J6" s="4">
        <v>1954</v>
      </c>
      <c r="K6" s="4">
        <f t="shared" si="1"/>
        <v>-2.6012332919743042E-3</v>
      </c>
      <c r="L6" s="4">
        <f t="shared" si="2"/>
        <v>-5.9252762946702519E-3</v>
      </c>
      <c r="M6" s="4">
        <f t="shared" si="3"/>
        <v>-2.6101094829013141E-2</v>
      </c>
      <c r="N6" s="4">
        <f t="shared" si="4"/>
        <v>-7.4590854246758802E-3</v>
      </c>
      <c r="O6" s="4">
        <f t="shared" si="5"/>
        <v>5.4000399295778658E-3</v>
      </c>
      <c r="P6" s="4">
        <f t="shared" si="6"/>
        <v>-2.3557288545397685E-4</v>
      </c>
      <c r="Q6" s="4">
        <f t="shared" si="7"/>
        <v>-7.6975638643252929E-3</v>
      </c>
    </row>
    <row r="7" spans="1:17">
      <c r="A7" s="4">
        <v>1955</v>
      </c>
      <c r="B7" s="4">
        <f>'Data Sheet 10'!D225/1000000</f>
        <v>-3.1313934149799634</v>
      </c>
      <c r="C7" s="4">
        <f>'Data Sheet 10'!G225/1000000</f>
        <v>-7.1872172724889429</v>
      </c>
      <c r="D7" s="4">
        <f>'Data Sheet 10'!I225/1000000</f>
        <v>-30.761780712721876</v>
      </c>
      <c r="E7" s="4">
        <f>'Data Sheet 10'!K225/1000000</f>
        <v>-11.364231314412184</v>
      </c>
      <c r="F7" s="4">
        <f>'Data Sheet 10'!M225/1000000</f>
        <v>6.4355630981886112</v>
      </c>
      <c r="G7" s="4">
        <f>'Data Sheet 10'!O225/1000000</f>
        <v>-0.2899567909523601</v>
      </c>
      <c r="H7" s="4">
        <f>'Data Sheet 10'!Q225/1000000</f>
        <v>-9.2830030954115141</v>
      </c>
      <c r="J7" s="4">
        <v>1955</v>
      </c>
      <c r="K7" s="4">
        <f t="shared" si="1"/>
        <v>-3.1313934149799633E-3</v>
      </c>
      <c r="L7" s="4">
        <f t="shared" si="2"/>
        <v>-7.187217272488943E-3</v>
      </c>
      <c r="M7" s="4">
        <f t="shared" si="3"/>
        <v>-3.0761780712721877E-2</v>
      </c>
      <c r="N7" s="4">
        <f t="shared" si="4"/>
        <v>-1.1364231314412183E-2</v>
      </c>
      <c r="O7" s="4">
        <f t="shared" si="5"/>
        <v>6.4355630981886109E-3</v>
      </c>
      <c r="P7" s="4">
        <f t="shared" si="6"/>
        <v>-2.899567909523601E-4</v>
      </c>
      <c r="Q7" s="4">
        <f t="shared" si="7"/>
        <v>-9.2830030954115135E-3</v>
      </c>
    </row>
    <row r="8" spans="1:17">
      <c r="A8" s="4">
        <v>1956</v>
      </c>
      <c r="B8" s="4">
        <f>'Data Sheet 10'!D226/1000000</f>
        <v>-3.1290726813379912</v>
      </c>
      <c r="C8" s="4">
        <f>'Data Sheet 10'!G226/1000000</f>
        <v>-7.2331121778834273</v>
      </c>
      <c r="D8" s="4">
        <f>'Data Sheet 10'!I226/1000000</f>
        <v>-30.096577394001393</v>
      </c>
      <c r="E8" s="4">
        <f>'Data Sheet 10'!K226/1000000</f>
        <v>-13.610448312487655</v>
      </c>
      <c r="F8" s="4">
        <f>'Data Sheet 10'!M226/1000000</f>
        <v>6.3547030498685402</v>
      </c>
      <c r="G8" s="4">
        <f>'Data Sheet 10'!O226/1000000</f>
        <v>-0.296530124566041</v>
      </c>
      <c r="H8" s="4">
        <f>'Data Sheet 10'!Q226/1000000</f>
        <v>-9.295763583451361</v>
      </c>
      <c r="J8" s="4">
        <v>1956</v>
      </c>
      <c r="K8" s="4">
        <f t="shared" si="1"/>
        <v>-3.1290726813379913E-3</v>
      </c>
      <c r="L8" s="4">
        <f t="shared" si="2"/>
        <v>-7.2331121778834275E-3</v>
      </c>
      <c r="M8" s="4">
        <f t="shared" si="3"/>
        <v>-3.0096577394001393E-2</v>
      </c>
      <c r="N8" s="4">
        <f t="shared" si="4"/>
        <v>-1.3610448312487654E-2</v>
      </c>
      <c r="O8" s="4">
        <f t="shared" si="5"/>
        <v>6.3547030498685405E-3</v>
      </c>
      <c r="P8" s="4">
        <f t="shared" si="6"/>
        <v>-2.96530124566041E-4</v>
      </c>
      <c r="Q8" s="4">
        <f t="shared" si="7"/>
        <v>-9.2957635834513604E-3</v>
      </c>
    </row>
    <row r="9" spans="1:17">
      <c r="A9" s="4">
        <v>1957</v>
      </c>
      <c r="B9" s="4">
        <f>'Data Sheet 10'!D227/1000000</f>
        <v>-2.8830822576131183</v>
      </c>
      <c r="C9" s="4">
        <f>'Data Sheet 10'!G227/1000000</f>
        <v>-6.7089460508726759</v>
      </c>
      <c r="D9" s="4">
        <f>'Data Sheet 10'!I227/1000000</f>
        <v>-27.136822775471337</v>
      </c>
      <c r="E9" s="4">
        <f>'Data Sheet 10'!K227/1000000</f>
        <v>-14.531863193299117</v>
      </c>
      <c r="F9" s="4">
        <f>'Data Sheet 10'!M227/1000000</f>
        <v>5.7752184291919182</v>
      </c>
      <c r="G9" s="4">
        <f>'Data Sheet 10'!O227/1000000</f>
        <v>-0.2798335107936098</v>
      </c>
      <c r="H9" s="4">
        <f>'Data Sheet 10'!Q227/1000000</f>
        <v>-8.585437691612281</v>
      </c>
      <c r="J9" s="4">
        <v>1957</v>
      </c>
      <c r="K9" s="4">
        <f t="shared" si="1"/>
        <v>-2.8830822576131183E-3</v>
      </c>
      <c r="L9" s="4">
        <f t="shared" si="2"/>
        <v>-6.7089460508726762E-3</v>
      </c>
      <c r="M9" s="4">
        <f t="shared" si="3"/>
        <v>-2.7136822775471338E-2</v>
      </c>
      <c r="N9" s="4">
        <f t="shared" si="4"/>
        <v>-1.4531863193299117E-2</v>
      </c>
      <c r="O9" s="4">
        <f t="shared" si="5"/>
        <v>5.7752184291919185E-3</v>
      </c>
      <c r="P9" s="4">
        <f t="shared" si="6"/>
        <v>-2.7983351079360978E-4</v>
      </c>
      <c r="Q9" s="4">
        <f t="shared" si="7"/>
        <v>-8.5854376916122809E-3</v>
      </c>
    </row>
    <row r="10" spans="1:17">
      <c r="A10" s="4">
        <v>1958</v>
      </c>
      <c r="B10" s="4">
        <f>'Data Sheet 10'!D228/1000000</f>
        <v>-2.7630439259730948</v>
      </c>
      <c r="C10" s="4">
        <f>'Data Sheet 10'!G228/1000000</f>
        <v>-6.4695845699660151</v>
      </c>
      <c r="D10" s="4">
        <f>'Data Sheet 10'!I228/1000000</f>
        <v>-25.453516682336552</v>
      </c>
      <c r="E10" s="4">
        <f>'Data Sheet 10'!K228/1000000</f>
        <v>-15.714659059936801</v>
      </c>
      <c r="F10" s="4">
        <f>'Data Sheet 10'!M228/1000000</f>
        <v>5.4473105483908011</v>
      </c>
      <c r="G10" s="4">
        <f>'Data Sheet 10'!O228/1000000</f>
        <v>-0.27498219169886295</v>
      </c>
      <c r="H10" s="4">
        <f>'Data Sheet 10'!Q228/1000000</f>
        <v>-8.2503786373234895</v>
      </c>
      <c r="J10" s="4">
        <v>1958</v>
      </c>
      <c r="K10" s="4">
        <f t="shared" si="1"/>
        <v>-2.7630439259730948E-3</v>
      </c>
      <c r="L10" s="4">
        <f t="shared" si="2"/>
        <v>-6.4695845699660149E-3</v>
      </c>
      <c r="M10" s="4">
        <f t="shared" si="3"/>
        <v>-2.5453516682336551E-2</v>
      </c>
      <c r="N10" s="4">
        <f t="shared" si="4"/>
        <v>-1.5714659059936801E-2</v>
      </c>
      <c r="O10" s="4">
        <f t="shared" si="5"/>
        <v>5.447310548390801E-3</v>
      </c>
      <c r="P10" s="4">
        <f t="shared" si="6"/>
        <v>-2.7498219169886295E-4</v>
      </c>
      <c r="Q10" s="4">
        <f t="shared" si="7"/>
        <v>-8.25037863732349E-3</v>
      </c>
    </row>
    <row r="11" spans="1:17">
      <c r="A11" s="4">
        <v>1959</v>
      </c>
      <c r="B11" s="4">
        <f>'Data Sheet 10'!D229/1000000</f>
        <v>-2.5763800767862244</v>
      </c>
      <c r="C11" s="4">
        <f>'Data Sheet 10'!G229/1000000</f>
        <v>-6.0675080478721917</v>
      </c>
      <c r="D11" s="4">
        <f>'Data Sheet 10'!I229/1000000</f>
        <v>-23.247650546321562</v>
      </c>
      <c r="E11" s="4">
        <f>'Data Sheet 10'!K229/1000000</f>
        <v>-16.178185665664923</v>
      </c>
      <c r="F11" s="4">
        <f>'Data Sheet 10'!M229/1000000</f>
        <v>4.9866804861101155</v>
      </c>
      <c r="G11" s="4">
        <f>'Data Sheet 10'!O229/1000000</f>
        <v>-0.26330511535941376</v>
      </c>
      <c r="H11" s="4">
        <f>'Data Sheet 10'!Q229/1000000</f>
        <v>-7.716772514425533</v>
      </c>
      <c r="J11" s="4">
        <v>1959</v>
      </c>
      <c r="K11" s="4">
        <f t="shared" si="1"/>
        <v>-2.5763800767862246E-3</v>
      </c>
      <c r="L11" s="4">
        <f t="shared" si="2"/>
        <v>-6.0675080478721916E-3</v>
      </c>
      <c r="M11" s="4">
        <f t="shared" si="3"/>
        <v>-2.3247650546321563E-2</v>
      </c>
      <c r="N11" s="4">
        <f t="shared" si="4"/>
        <v>-1.6178185665664924E-2</v>
      </c>
      <c r="O11" s="4">
        <f t="shared" si="5"/>
        <v>4.9866804861101151E-3</v>
      </c>
      <c r="P11" s="4">
        <f t="shared" si="6"/>
        <v>-2.6330511535941378E-4</v>
      </c>
      <c r="Q11" s="4">
        <f t="shared" si="7"/>
        <v>-7.7167725144255328E-3</v>
      </c>
    </row>
    <row r="12" spans="1:17">
      <c r="A12" s="4">
        <v>1960</v>
      </c>
      <c r="B12" s="4">
        <f>'Data Sheet 10'!D230/1000000</f>
        <v>-2.4323036492419563</v>
      </c>
      <c r="C12" s="4">
        <f>'Data Sheet 10'!G230/1000000</f>
        <v>-5.7590488649652212</v>
      </c>
      <c r="D12" s="4">
        <f>'Data Sheet 10'!I230/1000000</f>
        <v>-21.490775540748746</v>
      </c>
      <c r="E12" s="4">
        <f>'Data Sheet 10'!K230/1000000</f>
        <v>-16.622430120933167</v>
      </c>
      <c r="F12" s="4">
        <f>'Data Sheet 10'!M230/1000000</f>
        <v>4.610179239633692</v>
      </c>
      <c r="G12" s="4">
        <f>'Data Sheet 10'!O230/1000000</f>
        <v>-0.25555518386523657</v>
      </c>
      <c r="H12" s="4">
        <f>'Data Sheet 10'!Q230/1000000</f>
        <v>-7.309880381682536</v>
      </c>
      <c r="J12" s="4">
        <v>1960</v>
      </c>
      <c r="K12" s="4">
        <f t="shared" si="1"/>
        <v>-2.4323036492419564E-3</v>
      </c>
      <c r="L12" s="4">
        <f t="shared" si="2"/>
        <v>-5.7590488649652211E-3</v>
      </c>
      <c r="M12" s="4">
        <f t="shared" si="3"/>
        <v>-2.1490775540748748E-2</v>
      </c>
      <c r="N12" s="4">
        <f t="shared" si="4"/>
        <v>-1.6622430120933167E-2</v>
      </c>
      <c r="O12" s="4">
        <f t="shared" si="5"/>
        <v>4.6101792396336921E-3</v>
      </c>
      <c r="P12" s="4">
        <f t="shared" si="6"/>
        <v>-2.5555518386523654E-4</v>
      </c>
      <c r="Q12" s="4">
        <f t="shared" si="7"/>
        <v>-7.3098803816825358E-3</v>
      </c>
    </row>
    <row r="13" spans="1:17">
      <c r="A13" s="4">
        <v>1961</v>
      </c>
      <c r="B13" s="4">
        <f>'Data Sheet 10'!D231/1000000</f>
        <v>-2.5072219872038057</v>
      </c>
      <c r="C13" s="4">
        <f>'Data Sheet 10'!G231/1000000</f>
        <v>-5.9662982408716152</v>
      </c>
      <c r="D13" s="4">
        <f>'Data Sheet 10'!I231/1000000</f>
        <v>-21.709992919868593</v>
      </c>
      <c r="E13" s="4">
        <f>'Data Sheet 10'!K231/1000000</f>
        <v>-18.382623037661062</v>
      </c>
      <c r="F13" s="4">
        <f>'Data Sheet 10'!M231/1000000</f>
        <v>4.6396063702246648</v>
      </c>
      <c r="G13" s="4">
        <f>'Data Sheet 10'!O231/1000000</f>
        <v>-0.2712982292453342</v>
      </c>
      <c r="H13" s="4">
        <f>'Data Sheet 10'!Q231/1000000</f>
        <v>-7.5631789390344553</v>
      </c>
      <c r="J13" s="4">
        <v>1961</v>
      </c>
      <c r="K13" s="4">
        <f t="shared" si="1"/>
        <v>-2.5072219872038057E-3</v>
      </c>
      <c r="L13" s="4">
        <f t="shared" si="2"/>
        <v>-5.9662982408716153E-3</v>
      </c>
      <c r="M13" s="4">
        <f t="shared" si="3"/>
        <v>-2.1709992919868592E-2</v>
      </c>
      <c r="N13" s="4">
        <f t="shared" si="4"/>
        <v>-1.8382623037661062E-2</v>
      </c>
      <c r="O13" s="4">
        <f t="shared" si="5"/>
        <v>4.6396063702246644E-3</v>
      </c>
      <c r="P13" s="4">
        <f t="shared" si="6"/>
        <v>-2.712982292453342E-4</v>
      </c>
      <c r="Q13" s="4">
        <f t="shared" si="7"/>
        <v>-7.5631789390344555E-3</v>
      </c>
    </row>
    <row r="14" spans="1:17">
      <c r="A14" s="4">
        <v>1962</v>
      </c>
      <c r="B14" s="4">
        <f>'Data Sheet 10'!D232/1000000</f>
        <v>-2.5276484012554579</v>
      </c>
      <c r="C14" s="4">
        <f>'Data Sheet 10'!G232/1000000</f>
        <v>-6.0433776602279998</v>
      </c>
      <c r="D14" s="4">
        <f>'Data Sheet 10'!I232/1000000</f>
        <v>-21.473915842074511</v>
      </c>
      <c r="E14" s="4">
        <f>'Data Sheet 10'!K232/1000000</f>
        <v>-19.637363683228173</v>
      </c>
      <c r="F14" s="4">
        <f>'Data Sheet 10'!M232/1000000</f>
        <v>4.5511549148527486</v>
      </c>
      <c r="G14" s="4">
        <f>'Data Sheet 10'!O232/1000000</f>
        <v>-0.28226393165466213</v>
      </c>
      <c r="H14" s="4">
        <f>'Data Sheet 10'!Q232/1000000</f>
        <v>-7.6559009480979086</v>
      </c>
      <c r="J14" s="4">
        <v>1962</v>
      </c>
      <c r="K14" s="4">
        <f t="shared" si="1"/>
        <v>-2.5276484012554581E-3</v>
      </c>
      <c r="L14" s="4">
        <f t="shared" si="2"/>
        <v>-6.0433776602279998E-3</v>
      </c>
      <c r="M14" s="4">
        <f t="shared" si="3"/>
        <v>-2.147391584207451E-2</v>
      </c>
      <c r="N14" s="4">
        <f t="shared" si="4"/>
        <v>-1.9637363683228173E-2</v>
      </c>
      <c r="O14" s="4">
        <f t="shared" si="5"/>
        <v>4.5511549148527482E-3</v>
      </c>
      <c r="P14" s="4">
        <f t="shared" si="6"/>
        <v>-2.822639316546621E-4</v>
      </c>
      <c r="Q14" s="4">
        <f t="shared" si="7"/>
        <v>-7.6559009480979085E-3</v>
      </c>
    </row>
    <row r="15" spans="1:17">
      <c r="A15" s="4">
        <v>1963</v>
      </c>
      <c r="B15" s="4">
        <f>'Data Sheet 10'!D233/1000000</f>
        <v>-2.4810472431773469</v>
      </c>
      <c r="C15" s="4">
        <f>'Data Sheet 10'!G233/1000000</f>
        <v>-5.9583099494593892</v>
      </c>
      <c r="D15" s="4">
        <f>'Data Sheet 10'!I233/1000000</f>
        <v>-20.691328162344085</v>
      </c>
      <c r="E15" s="4">
        <f>'Data Sheet 10'!K233/1000000</f>
        <v>-20.225837086189298</v>
      </c>
      <c r="F15" s="4">
        <f>'Data Sheet 10'!M233/1000000</f>
        <v>4.329916736233212</v>
      </c>
      <c r="G15" s="4">
        <f>'Data Sheet 10'!O233/1000000</f>
        <v>-0.28648297855919141</v>
      </c>
      <c r="H15" s="4">
        <f>'Data Sheet 10'!Q233/1000000</f>
        <v>-7.5478454025756969</v>
      </c>
      <c r="J15" s="4">
        <v>1963</v>
      </c>
      <c r="K15" s="4">
        <f t="shared" si="1"/>
        <v>-2.4810472431773469E-3</v>
      </c>
      <c r="L15" s="4">
        <f t="shared" si="2"/>
        <v>-5.9583099494593889E-3</v>
      </c>
      <c r="M15" s="4">
        <f t="shared" si="3"/>
        <v>-2.0691328162344085E-2</v>
      </c>
      <c r="N15" s="4">
        <f t="shared" si="4"/>
        <v>-2.0225837086189299E-2</v>
      </c>
      <c r="O15" s="4">
        <f t="shared" si="5"/>
        <v>4.329916736233212E-3</v>
      </c>
      <c r="P15" s="4">
        <f t="shared" si="6"/>
        <v>-2.8648297855919143E-4</v>
      </c>
      <c r="Q15" s="4">
        <f t="shared" si="7"/>
        <v>-7.5478454025756968E-3</v>
      </c>
    </row>
    <row r="16" spans="1:17">
      <c r="A16" s="4">
        <v>1964</v>
      </c>
      <c r="B16" s="4">
        <f>'Data Sheet 10'!D234/1000000</f>
        <v>-2.401161097695935</v>
      </c>
      <c r="C16" s="4">
        <f>'Data Sheet 10'!G234/1000000</f>
        <v>-5.7909685981879058</v>
      </c>
      <c r="D16" s="4">
        <f>'Data Sheet 10'!I234/1000000</f>
        <v>-19.686027707824866</v>
      </c>
      <c r="E16" s="4">
        <f>'Data Sheet 10'!K234/1000000</f>
        <v>-20.334010790728051</v>
      </c>
      <c r="F16" s="4">
        <f>'Data Sheet 10'!M234/1000000</f>
        <v>4.043294560876209</v>
      </c>
      <c r="G16" s="4">
        <f>'Data Sheet 10'!O234/1000000</f>
        <v>-0.28742542494514461</v>
      </c>
      <c r="H16" s="4">
        <f>'Data Sheet 10'!Q234/1000000</f>
        <v>-7.3394529133160447</v>
      </c>
      <c r="J16" s="4">
        <v>1964</v>
      </c>
      <c r="K16" s="4">
        <f t="shared" si="1"/>
        <v>-2.4011610976959349E-3</v>
      </c>
      <c r="L16" s="4">
        <f t="shared" si="2"/>
        <v>-5.790968598187906E-3</v>
      </c>
      <c r="M16" s="4">
        <f t="shared" si="3"/>
        <v>-1.9686027707824866E-2</v>
      </c>
      <c r="N16" s="4">
        <f t="shared" si="4"/>
        <v>-2.0334010790728052E-2</v>
      </c>
      <c r="O16" s="4">
        <f t="shared" si="5"/>
        <v>4.0432945608762086E-3</v>
      </c>
      <c r="P16" s="4">
        <f t="shared" si="6"/>
        <v>-2.8742542494514462E-4</v>
      </c>
      <c r="Q16" s="4">
        <f t="shared" si="7"/>
        <v>-7.339452913316045E-3</v>
      </c>
    </row>
    <row r="17" spans="1:17">
      <c r="A17" s="4">
        <v>1965</v>
      </c>
      <c r="B17" s="4">
        <f>'Data Sheet 10'!D235/1000000</f>
        <v>-2.545240371193787</v>
      </c>
      <c r="C17" s="4">
        <f>'Data Sheet 10'!G235/1000000</f>
        <v>-6.1631387844309575</v>
      </c>
      <c r="D17" s="4">
        <f>'Data Sheet 10'!I235/1000000</f>
        <v>-20.522321817830267</v>
      </c>
      <c r="E17" s="4">
        <f>'Data Sheet 10'!K235/1000000</f>
        <v>-22.208849007189489</v>
      </c>
      <c r="F17" s="4">
        <f>'Data Sheet 10'!M235/1000000</f>
        <v>4.1127596208645567</v>
      </c>
      <c r="G17" s="4">
        <f>'Data Sheet 10'!O235/1000000</f>
        <v>-0.31655362172233803</v>
      </c>
      <c r="H17" s="4">
        <f>'Data Sheet 10'!Q235/1000000</f>
        <v>-7.819462047868555</v>
      </c>
      <c r="J17" s="4">
        <v>1965</v>
      </c>
      <c r="K17" s="4">
        <f t="shared" si="1"/>
        <v>-2.5452403711937869E-3</v>
      </c>
      <c r="L17" s="4">
        <f t="shared" si="2"/>
        <v>-6.1631387844309571E-3</v>
      </c>
      <c r="M17" s="4">
        <f t="shared" si="3"/>
        <v>-2.0522321817830268E-2</v>
      </c>
      <c r="N17" s="4">
        <f t="shared" si="4"/>
        <v>-2.2208849007189488E-2</v>
      </c>
      <c r="O17" s="4">
        <f t="shared" si="5"/>
        <v>4.1127596208645565E-3</v>
      </c>
      <c r="P17" s="4">
        <f t="shared" si="6"/>
        <v>-3.1655362172233802E-4</v>
      </c>
      <c r="Q17" s="4">
        <f t="shared" si="7"/>
        <v>-7.8194620478685556E-3</v>
      </c>
    </row>
    <row r="18" spans="1:17">
      <c r="A18" s="4">
        <v>1966</v>
      </c>
      <c r="B18" s="4">
        <f>'Data Sheet 10'!D236/1000000</f>
        <v>-2.7541820809129511</v>
      </c>
      <c r="C18" s="4">
        <f>'Data Sheet 10'!G236/1000000</f>
        <v>-6.6963186076882701</v>
      </c>
      <c r="D18" s="4">
        <f>'Data Sheet 10'!I236/1000000</f>
        <v>-21.909353584916559</v>
      </c>
      <c r="E18" s="4">
        <f>'Data Sheet 10'!K236/1000000</f>
        <v>-24.493318679365824</v>
      </c>
      <c r="F18" s="4">
        <f>'Data Sheet 10'!M236/1000000</f>
        <v>4.2428726940293684</v>
      </c>
      <c r="G18" s="4">
        <f>'Data Sheet 10'!O236/1000000</f>
        <v>-0.35730267518806086</v>
      </c>
      <c r="H18" s="4">
        <f>'Data Sheet 10'!Q236/1000000</f>
        <v>-8.5072755384343903</v>
      </c>
      <c r="J18" s="4">
        <v>1966</v>
      </c>
      <c r="K18" s="4">
        <f t="shared" si="1"/>
        <v>-2.7541820809129512E-3</v>
      </c>
      <c r="L18" s="4">
        <f t="shared" si="2"/>
        <v>-6.6963186076882701E-3</v>
      </c>
      <c r="M18" s="4">
        <f t="shared" si="3"/>
        <v>-2.1909353584916559E-2</v>
      </c>
      <c r="N18" s="4">
        <f t="shared" si="4"/>
        <v>-2.4493318679365824E-2</v>
      </c>
      <c r="O18" s="4">
        <f t="shared" si="5"/>
        <v>4.2428726940293687E-3</v>
      </c>
      <c r="P18" s="4">
        <f t="shared" si="6"/>
        <v>-3.5730267518806083E-4</v>
      </c>
      <c r="Q18" s="4">
        <f t="shared" si="7"/>
        <v>-8.5072755384343907E-3</v>
      </c>
    </row>
    <row r="19" spans="1:17">
      <c r="A19" s="4">
        <v>1967</v>
      </c>
      <c r="B19" s="4">
        <f>'Data Sheet 10'!D237/1000000</f>
        <v>-2.6822834697660252</v>
      </c>
      <c r="C19" s="4">
        <f>'Data Sheet 10'!G237/1000000</f>
        <v>-6.5481499813653112</v>
      </c>
      <c r="D19" s="4">
        <f>'Data Sheet 10'!I237/1000000</f>
        <v>-21.085227693881254</v>
      </c>
      <c r="E19" s="4">
        <f>'Data Sheet 10'!K237/1000000</f>
        <v>-24.090795518501658</v>
      </c>
      <c r="F19" s="4">
        <f>'Data Sheet 10'!M237/1000000</f>
        <v>3.906898302589334</v>
      </c>
      <c r="G19" s="4">
        <f>'Data Sheet 10'!O237/1000000</f>
        <v>-0.36421166784569586</v>
      </c>
      <c r="H19" s="4">
        <f>'Data Sheet 10'!Q237/1000000</f>
        <v>-8.3331904934629595</v>
      </c>
      <c r="J19" s="4">
        <v>1967</v>
      </c>
      <c r="K19" s="4">
        <f t="shared" si="1"/>
        <v>-2.6822834697660253E-3</v>
      </c>
      <c r="L19" s="4">
        <f t="shared" si="2"/>
        <v>-6.5481499813653116E-3</v>
      </c>
      <c r="M19" s="4">
        <f t="shared" si="3"/>
        <v>-2.1085227693881256E-2</v>
      </c>
      <c r="N19" s="4">
        <f t="shared" si="4"/>
        <v>-2.4090795518501656E-2</v>
      </c>
      <c r="O19" s="4">
        <f t="shared" si="5"/>
        <v>3.9068983025893336E-3</v>
      </c>
      <c r="P19" s="4">
        <f t="shared" si="6"/>
        <v>-3.6421166784569587E-4</v>
      </c>
      <c r="Q19" s="4">
        <f t="shared" si="7"/>
        <v>-8.3331904934629587E-3</v>
      </c>
    </row>
    <row r="20" spans="1:17">
      <c r="A20" s="4">
        <v>1968</v>
      </c>
      <c r="B20" s="4">
        <f>'Data Sheet 10'!D238/1000000</f>
        <v>-2.6072438129489446</v>
      </c>
      <c r="C20" s="4">
        <f>'Data Sheet 10'!G238/1000000</f>
        <v>-6.3919771129759049</v>
      </c>
      <c r="D20" s="4">
        <f>'Data Sheet 10'!I238/1000000</f>
        <v>-20.302882484777896</v>
      </c>
      <c r="E20" s="4">
        <f>'Data Sheet 10'!K238/1000000</f>
        <v>-23.401506579438305</v>
      </c>
      <c r="F20" s="4">
        <f>'Data Sheet 10'!M238/1000000</f>
        <v>3.5525158346702996</v>
      </c>
      <c r="G20" s="4">
        <f>'Data Sheet 10'!O238/1000000</f>
        <v>-0.37210049101297971</v>
      </c>
      <c r="H20" s="4">
        <f>'Data Sheet 10'!Q238/1000000</f>
        <v>-8.150144044969144</v>
      </c>
      <c r="J20" s="4">
        <v>1968</v>
      </c>
      <c r="K20" s="4">
        <f t="shared" si="1"/>
        <v>-2.6072438129489447E-3</v>
      </c>
      <c r="L20" s="4">
        <f t="shared" si="2"/>
        <v>-6.3919771129759047E-3</v>
      </c>
      <c r="M20" s="4">
        <f t="shared" si="3"/>
        <v>-2.0302882484777896E-2</v>
      </c>
      <c r="N20" s="4">
        <f t="shared" si="4"/>
        <v>-2.3401506579438305E-2</v>
      </c>
      <c r="O20" s="4">
        <f t="shared" si="5"/>
        <v>3.5525158346702995E-3</v>
      </c>
      <c r="P20" s="4">
        <f t="shared" si="6"/>
        <v>-3.7210049101297972E-4</v>
      </c>
      <c r="Q20" s="4">
        <f t="shared" si="7"/>
        <v>-8.1501440449691445E-3</v>
      </c>
    </row>
    <row r="21" spans="1:17">
      <c r="A21" s="4">
        <v>1969</v>
      </c>
      <c r="B21" s="4">
        <f>'Data Sheet 10'!D239/1000000</f>
        <v>-2.5451916637668979</v>
      </c>
      <c r="C21" s="4">
        <f>'Data Sheet 10'!G239/1000000</f>
        <v>-6.2686291973062991</v>
      </c>
      <c r="D21" s="4">
        <f>'Data Sheet 10'!I239/1000000</f>
        <v>-19.700562827928657</v>
      </c>
      <c r="E21" s="4">
        <f>'Data Sheet 10'!K239/1000000</f>
        <v>-22.545952558944116</v>
      </c>
      <c r="F21" s="4">
        <f>'Data Sheet 10'!M239/1000000</f>
        <v>3.1984587202634795</v>
      </c>
      <c r="G21" s="4">
        <f>'Data Sheet 10'!O239/1000000</f>
        <v>-0.38376132305374616</v>
      </c>
      <c r="H21" s="4">
        <f>'Data Sheet 10'!Q239/1000000</f>
        <v>-8.0086141395197092</v>
      </c>
      <c r="J21" s="4">
        <v>1969</v>
      </c>
      <c r="K21" s="4">
        <f t="shared" si="1"/>
        <v>-2.5451916637668978E-3</v>
      </c>
      <c r="L21" s="4">
        <f t="shared" si="2"/>
        <v>-6.2686291973062993E-3</v>
      </c>
      <c r="M21" s="4">
        <f t="shared" si="3"/>
        <v>-1.9700562827928658E-2</v>
      </c>
      <c r="N21" s="4">
        <f t="shared" si="4"/>
        <v>-2.2545952558944114E-2</v>
      </c>
      <c r="O21" s="4">
        <f t="shared" si="5"/>
        <v>3.1984587202634794E-3</v>
      </c>
      <c r="P21" s="4">
        <f t="shared" si="6"/>
        <v>-3.8376132305374618E-4</v>
      </c>
      <c r="Q21" s="4">
        <f t="shared" si="7"/>
        <v>-8.008614139519709E-3</v>
      </c>
    </row>
    <row r="22" spans="1:17">
      <c r="A22" s="4">
        <v>1970</v>
      </c>
      <c r="B22" s="4">
        <f>'Data Sheet 10'!D240/1000000</f>
        <v>-2.2606434710644989</v>
      </c>
      <c r="C22" s="4">
        <f>'Data Sheet 10'!G240/1000000</f>
        <v>-5.5971264966379142</v>
      </c>
      <c r="D22" s="4">
        <f>'Data Sheet 10'!I240/1000000</f>
        <v>-17.473689448161391</v>
      </c>
      <c r="E22" s="4">
        <f>'Data Sheet 10'!K240/1000000</f>
        <v>-19.458533459156254</v>
      </c>
      <c r="F22" s="4">
        <f>'Data Sheet 10'!M240/1000000</f>
        <v>2.5689819502190736</v>
      </c>
      <c r="G22" s="4">
        <f>'Data Sheet 10'!O240/1000000</f>
        <v>-0.36240556529509976</v>
      </c>
      <c r="H22" s="4">
        <f>'Data Sheet 10'!Q240/1000000</f>
        <v>-7.1631636497926623</v>
      </c>
      <c r="J22" s="4">
        <v>1970</v>
      </c>
      <c r="K22" s="4">
        <f t="shared" si="1"/>
        <v>-2.2606434710644987E-3</v>
      </c>
      <c r="L22" s="4">
        <f t="shared" si="2"/>
        <v>-5.597126496637914E-3</v>
      </c>
      <c r="M22" s="4">
        <f t="shared" si="3"/>
        <v>-1.7473689448161391E-2</v>
      </c>
      <c r="N22" s="4">
        <f t="shared" si="4"/>
        <v>-1.9458533459156255E-2</v>
      </c>
      <c r="O22" s="4">
        <f t="shared" si="5"/>
        <v>2.5689819502190737E-3</v>
      </c>
      <c r="P22" s="4">
        <f t="shared" si="6"/>
        <v>-3.6240556529509979E-4</v>
      </c>
      <c r="Q22" s="4">
        <f t="shared" si="7"/>
        <v>-7.1631636497926626E-3</v>
      </c>
    </row>
    <row r="23" spans="1:17">
      <c r="A23" s="4">
        <v>1971</v>
      </c>
      <c r="B23" s="4">
        <f>'Data Sheet 10'!D241/1000000</f>
        <v>-1.9129944212235548</v>
      </c>
      <c r="C23" s="4">
        <f>'Data Sheet 10'!G241/1000000</f>
        <v>-4.7650354967661706</v>
      </c>
      <c r="D23" s="4">
        <f>'Data Sheet 10'!I241/1000000</f>
        <v>-14.828237913836984</v>
      </c>
      <c r="E23" s="4">
        <f>'Data Sheet 10'!K241/1000000</f>
        <v>-15.693832255195584</v>
      </c>
      <c r="F23" s="4">
        <f>'Data Sheet 10'!M241/1000000</f>
        <v>1.9086069483145902</v>
      </c>
      <c r="G23" s="4">
        <f>'Data Sheet 10'!O241/1000000</f>
        <v>-0.32825462016455637</v>
      </c>
      <c r="H23" s="4">
        <f>'Data Sheet 10'!Q241/1000000</f>
        <v>-6.1076042632519387</v>
      </c>
      <c r="J23" s="4">
        <v>1971</v>
      </c>
      <c r="K23" s="4">
        <f t="shared" si="1"/>
        <v>-1.9129944212235548E-3</v>
      </c>
      <c r="L23" s="4">
        <f t="shared" si="2"/>
        <v>-4.7650354967661707E-3</v>
      </c>
      <c r="M23" s="4">
        <f t="shared" si="3"/>
        <v>-1.4828237913836985E-2</v>
      </c>
      <c r="N23" s="4">
        <f t="shared" si="4"/>
        <v>-1.5693832255195585E-2</v>
      </c>
      <c r="O23" s="4">
        <f t="shared" si="5"/>
        <v>1.9086069483145902E-3</v>
      </c>
      <c r="P23" s="4">
        <f t="shared" si="6"/>
        <v>-3.2825462016455636E-4</v>
      </c>
      <c r="Q23" s="4">
        <f t="shared" si="7"/>
        <v>-6.1076042632519385E-3</v>
      </c>
    </row>
    <row r="24" spans="1:17">
      <c r="A24" s="4">
        <v>1972</v>
      </c>
      <c r="B24" s="4">
        <f>'Data Sheet 10'!D242/1000000</f>
        <v>-1.7278407279670904</v>
      </c>
      <c r="C24" s="4">
        <f>'Data Sheet 10'!G242/1000000</f>
        <v>-4.3356539919226122</v>
      </c>
      <c r="D24" s="4">
        <f>'Data Sheet 10'!I242/1000000</f>
        <v>-13.519866030768064</v>
      </c>
      <c r="E24" s="4">
        <f>'Data Sheet 10'!K242/1000000</f>
        <v>-13.133896826230149</v>
      </c>
      <c r="F24" s="4">
        <f>'Data Sheet 10'!M242/1000000</f>
        <v>1.4438194215473232</v>
      </c>
      <c r="G24" s="4">
        <f>'Data Sheet 10'!O242/1000000</f>
        <v>-0.32018284207954456</v>
      </c>
      <c r="H24" s="4">
        <f>'Data Sheet 10'!Q242/1000000</f>
        <v>-5.5617662898396372</v>
      </c>
      <c r="J24" s="4">
        <v>1972</v>
      </c>
      <c r="K24" s="4">
        <f t="shared" si="1"/>
        <v>-1.7278407279670905E-3</v>
      </c>
      <c r="L24" s="4">
        <f t="shared" si="2"/>
        <v>-4.3356539919226118E-3</v>
      </c>
      <c r="M24" s="4">
        <f t="shared" si="3"/>
        <v>-1.3519866030768064E-2</v>
      </c>
      <c r="N24" s="4">
        <f t="shared" si="4"/>
        <v>-1.3133896826230149E-2</v>
      </c>
      <c r="O24" s="4">
        <f t="shared" si="5"/>
        <v>1.4438194215473231E-3</v>
      </c>
      <c r="P24" s="4">
        <f t="shared" si="6"/>
        <v>-3.2018284207954457E-4</v>
      </c>
      <c r="Q24" s="4">
        <f t="shared" si="7"/>
        <v>-5.5617662898396368E-3</v>
      </c>
    </row>
    <row r="25" spans="1:17">
      <c r="A25" s="4">
        <v>1973</v>
      </c>
      <c r="B25" s="4">
        <f>'Data Sheet 10'!D243/1000000</f>
        <v>-1.5211318338306226</v>
      </c>
      <c r="C25" s="4">
        <f>'Data Sheet 10'!G243/1000000</f>
        <v>-3.8529726405808695</v>
      </c>
      <c r="D25" s="4">
        <f>'Data Sheet 10'!I243/1000000</f>
        <v>-12.12310646922303</v>
      </c>
      <c r="E25" s="4">
        <f>'Data Sheet 10'!K243/1000000</f>
        <v>-10.252369955704138</v>
      </c>
      <c r="F25" s="4">
        <f>'Data Sheet 10'!M243/1000000</f>
        <v>0.97722507394259317</v>
      </c>
      <c r="G25" s="4">
        <f>'Data Sheet 10'!O243/1000000</f>
        <v>-0.30787826443796834</v>
      </c>
      <c r="H25" s="4">
        <f>'Data Sheet 10'!Q243/1000000</f>
        <v>-4.940181019321134</v>
      </c>
      <c r="J25" s="4">
        <v>1973</v>
      </c>
      <c r="K25" s="4">
        <f t="shared" si="1"/>
        <v>-1.5211318338306226E-3</v>
      </c>
      <c r="L25" s="4">
        <f t="shared" si="2"/>
        <v>-3.8529726405808697E-3</v>
      </c>
      <c r="M25" s="4">
        <f t="shared" si="3"/>
        <v>-1.212310646922303E-2</v>
      </c>
      <c r="N25" s="4">
        <f t="shared" si="4"/>
        <v>-1.0252369955704138E-2</v>
      </c>
      <c r="O25" s="4">
        <f t="shared" si="5"/>
        <v>9.7722507394259312E-4</v>
      </c>
      <c r="P25" s="4">
        <f t="shared" si="6"/>
        <v>-3.0787826443796836E-4</v>
      </c>
      <c r="Q25" s="4">
        <f t="shared" si="7"/>
        <v>-4.9401810193211342E-3</v>
      </c>
    </row>
    <row r="26" spans="1:17">
      <c r="A26" s="4">
        <v>1974</v>
      </c>
      <c r="B26" s="4">
        <f>'Data Sheet 10'!D244/1000000</f>
        <v>-1.2567482160130561</v>
      </c>
      <c r="C26" s="4">
        <f>'Data Sheet 10'!G244/1000000</f>
        <v>-3.2225245763030159</v>
      </c>
      <c r="D26" s="4">
        <f>'Data Sheet 10'!I244/1000000</f>
        <v>-10.312707006114595</v>
      </c>
      <c r="E26" s="4">
        <f>'Data Sheet 10'!K244/1000000</f>
        <v>-6.9515929182052973</v>
      </c>
      <c r="F26" s="4">
        <f>'Data Sheet 10'!M244/1000000</f>
        <v>0.51003058980690208</v>
      </c>
      <c r="G26" s="4">
        <f>'Data Sheet 10'!O244/1000000</f>
        <v>-0.28169052528614719</v>
      </c>
      <c r="H26" s="4">
        <f>'Data Sheet 10'!Q244/1000000</f>
        <v>-4.1222728352529145</v>
      </c>
      <c r="J26" s="4">
        <v>1974</v>
      </c>
      <c r="K26" s="4">
        <f t="shared" si="1"/>
        <v>-1.256748216013056E-3</v>
      </c>
      <c r="L26" s="4">
        <f t="shared" si="2"/>
        <v>-3.2225245763030158E-3</v>
      </c>
      <c r="M26" s="4">
        <f t="shared" si="3"/>
        <v>-1.0312707006114594E-2</v>
      </c>
      <c r="N26" s="4">
        <f t="shared" si="4"/>
        <v>-6.9515929182052977E-3</v>
      </c>
      <c r="O26" s="4">
        <f t="shared" si="5"/>
        <v>5.1003058980690207E-4</v>
      </c>
      <c r="P26" s="4">
        <f t="shared" si="6"/>
        <v>-2.8169052528614718E-4</v>
      </c>
      <c r="Q26" s="4">
        <f t="shared" si="7"/>
        <v>-4.1222728352529143E-3</v>
      </c>
    </row>
    <row r="27" spans="1:17">
      <c r="A27" s="4">
        <v>1975</v>
      </c>
      <c r="B27" s="4">
        <f>'Data Sheet 10'!D245/1000000</f>
        <v>-1.0151094502654501</v>
      </c>
      <c r="C27" s="4">
        <f>'Data Sheet 10'!G245/1000000</f>
        <v>-2.6465712420173517</v>
      </c>
      <c r="D27" s="4">
        <f>'Data Sheet 10'!I245/1000000</f>
        <v>-8.7063660550399948</v>
      </c>
      <c r="E27" s="4">
        <f>'Data Sheet 10'!K245/1000000</f>
        <v>-3.8826506415259865</v>
      </c>
      <c r="F27" s="4">
        <f>'Data Sheet 10'!M245/1000000</f>
        <v>0.10764708386085516</v>
      </c>
      <c r="G27" s="4">
        <f>'Data Sheet 10'!O245/1000000</f>
        <v>-0.25661419559210263</v>
      </c>
      <c r="H27" s="4">
        <f>'Data Sheet 10'!Q245/1000000</f>
        <v>-3.3676083890320476</v>
      </c>
      <c r="J27" s="4">
        <v>1975</v>
      </c>
      <c r="K27" s="4">
        <f t="shared" si="1"/>
        <v>-1.0151094502654501E-3</v>
      </c>
      <c r="L27" s="4">
        <f t="shared" si="2"/>
        <v>-2.6465712420173518E-3</v>
      </c>
      <c r="M27" s="4">
        <f t="shared" si="3"/>
        <v>-8.7063660550399952E-3</v>
      </c>
      <c r="N27" s="4">
        <f t="shared" si="4"/>
        <v>-3.8826506415259865E-3</v>
      </c>
      <c r="O27" s="4">
        <f t="shared" si="5"/>
        <v>1.0764708386085516E-4</v>
      </c>
      <c r="P27" s="4">
        <f t="shared" si="6"/>
        <v>-2.5661419559210263E-4</v>
      </c>
      <c r="Q27" s="4">
        <f t="shared" si="7"/>
        <v>-3.3676083890320477E-3</v>
      </c>
    </row>
    <row r="28" spans="1:17">
      <c r="A28" s="4">
        <v>1976</v>
      </c>
      <c r="B28" s="4">
        <f>'Data Sheet 10'!D246/1000000</f>
        <v>-0.89202158277460319</v>
      </c>
      <c r="C28" s="4">
        <f>'Data Sheet 10'!G246/1000000</f>
        <v>-2.380754378403382</v>
      </c>
      <c r="D28" s="4">
        <f>'Data Sheet 10'!I246/1000000</f>
        <v>-8.1614458690694018</v>
      </c>
      <c r="E28" s="4">
        <f>'Data Sheet 10'!K246/1000000</f>
        <v>-1.2107955328718631</v>
      </c>
      <c r="F28" s="4">
        <f>'Data Sheet 10'!M246/1000000</f>
        <v>-0.26020181675891452</v>
      </c>
      <c r="G28" s="4">
        <f>'Data Sheet 10'!O246/1000000</f>
        <v>-0.26058397241485182</v>
      </c>
      <c r="H28" s="4">
        <f>'Data Sheet 10'!Q246/1000000</f>
        <v>-2.9994847889970453</v>
      </c>
      <c r="J28" s="4">
        <v>1976</v>
      </c>
      <c r="K28" s="4">
        <f t="shared" si="1"/>
        <v>-8.9202158277460321E-4</v>
      </c>
      <c r="L28" s="4">
        <f t="shared" si="2"/>
        <v>-2.3807543784033821E-3</v>
      </c>
      <c r="M28" s="4">
        <f t="shared" si="3"/>
        <v>-8.1614458690694013E-3</v>
      </c>
      <c r="N28" s="4">
        <f t="shared" si="4"/>
        <v>-1.2107955328718631E-3</v>
      </c>
      <c r="O28" s="4">
        <f t="shared" si="5"/>
        <v>-2.6020181675891451E-4</v>
      </c>
      <c r="P28" s="4">
        <f t="shared" si="6"/>
        <v>-2.6058397241485182E-4</v>
      </c>
      <c r="Q28" s="4">
        <f t="shared" si="7"/>
        <v>-2.9994847889970454E-3</v>
      </c>
    </row>
    <row r="29" spans="1:17">
      <c r="A29" s="4">
        <v>1977</v>
      </c>
      <c r="B29" s="4">
        <f>'Data Sheet 10'!D247/1000000</f>
        <v>-0.79028697444783924</v>
      </c>
      <c r="C29" s="4">
        <f>'Data Sheet 10'!G247/1000000</f>
        <v>-2.1846623871884905</v>
      </c>
      <c r="D29" s="4">
        <f>'Data Sheet 10'!I247/1000000</f>
        <v>-7.9690970382288553</v>
      </c>
      <c r="E29" s="4">
        <f>'Data Sheet 10'!K247/1000000</f>
        <v>1.8816493947338824</v>
      </c>
      <c r="F29" s="4">
        <f>'Data Sheet 10'!M247/1000000</f>
        <v>-0.67564697378090932</v>
      </c>
      <c r="G29" s="4">
        <f>'Data Sheet 10'!O247/1000000</f>
        <v>-0.27668696228192929</v>
      </c>
      <c r="H29" s="4">
        <f>'Data Sheet 10'!Q247/1000000</f>
        <v>-2.7023435564281426</v>
      </c>
      <c r="J29" s="4">
        <v>1977</v>
      </c>
      <c r="K29" s="4">
        <f t="shared" si="1"/>
        <v>-7.9028697444783922E-4</v>
      </c>
      <c r="L29" s="4">
        <f t="shared" si="2"/>
        <v>-2.1846623871884904E-3</v>
      </c>
      <c r="M29" s="4">
        <f t="shared" si="3"/>
        <v>-7.9690970382288555E-3</v>
      </c>
      <c r="N29" s="4">
        <f t="shared" si="4"/>
        <v>1.8816493947338823E-3</v>
      </c>
      <c r="O29" s="4">
        <f t="shared" si="5"/>
        <v>-6.7564697378090933E-4</v>
      </c>
      <c r="P29" s="4">
        <f t="shared" si="6"/>
        <v>-2.7668696228192927E-4</v>
      </c>
      <c r="Q29" s="4">
        <f t="shared" si="7"/>
        <v>-2.7023435564281426E-3</v>
      </c>
    </row>
    <row r="30" spans="1:17">
      <c r="A30" s="4">
        <v>1978</v>
      </c>
      <c r="B30" s="4">
        <f>'Data Sheet 10'!D248/1000000</f>
        <v>-0.61856951192157916</v>
      </c>
      <c r="C30" s="4">
        <f>'Data Sheet 10'!G248/1000000</f>
        <v>-1.8086330059301932</v>
      </c>
      <c r="D30" s="4">
        <f>'Data Sheet 10'!I248/1000000</f>
        <v>-7.2247026404296255</v>
      </c>
      <c r="E30" s="4">
        <f>'Data Sheet 10'!K248/1000000</f>
        <v>5.2670297585132158</v>
      </c>
      <c r="F30" s="4">
        <f>'Data Sheet 10'!M248/1000000</f>
        <v>-1.0718077037214611</v>
      </c>
      <c r="G30" s="4">
        <f>'Data Sheet 10'!O248/1000000</f>
        <v>-0.27413722083974479</v>
      </c>
      <c r="H30" s="4">
        <f>'Data Sheet 10'!Q248/1000000</f>
        <v>-2.1646026473093634</v>
      </c>
      <c r="J30" s="4">
        <v>1978</v>
      </c>
      <c r="K30" s="4">
        <f t="shared" si="1"/>
        <v>-6.1856951192157915E-4</v>
      </c>
      <c r="L30" s="4">
        <f t="shared" si="2"/>
        <v>-1.8086330059301932E-3</v>
      </c>
      <c r="M30" s="4">
        <f t="shared" si="3"/>
        <v>-7.2247026404296255E-3</v>
      </c>
      <c r="N30" s="4">
        <f t="shared" si="4"/>
        <v>5.2670297585132161E-3</v>
      </c>
      <c r="O30" s="4">
        <f t="shared" si="5"/>
        <v>-1.071807703721461E-3</v>
      </c>
      <c r="P30" s="4">
        <f t="shared" si="6"/>
        <v>-2.741372208397448E-4</v>
      </c>
      <c r="Q30" s="4">
        <f t="shared" si="7"/>
        <v>-2.1646026473093635E-3</v>
      </c>
    </row>
    <row r="31" spans="1:17">
      <c r="A31" s="4">
        <v>1979</v>
      </c>
      <c r="B31" s="4">
        <f>'Data Sheet 10'!D249/1000000</f>
        <v>-0.42073872378279931</v>
      </c>
      <c r="C31" s="4">
        <f>'Data Sheet 10'!G249/1000000</f>
        <v>-1.3601812250754355</v>
      </c>
      <c r="D31" s="4">
        <f>'Data Sheet 10'!I249/1000000</f>
        <v>-6.2290503722493638</v>
      </c>
      <c r="E31" s="4">
        <f>'Data Sheet 10'!K249/1000000</f>
        <v>8.4694463658415433</v>
      </c>
      <c r="F31" s="4">
        <f>'Data Sheet 10'!M249/1000000</f>
        <v>-1.4029021220980089</v>
      </c>
      <c r="G31" s="4">
        <f>'Data Sheet 10'!O249/1000000</f>
        <v>-0.25978060049550439</v>
      </c>
      <c r="H31" s="4">
        <f>'Data Sheet 10'!Q249/1000000</f>
        <v>-1.5278604029683391</v>
      </c>
      <c r="J31" s="4">
        <v>1979</v>
      </c>
      <c r="K31" s="4">
        <f t="shared" si="1"/>
        <v>-4.207387237827993E-4</v>
      </c>
      <c r="L31" s="4">
        <f t="shared" si="2"/>
        <v>-1.3601812250754355E-3</v>
      </c>
      <c r="M31" s="4">
        <f t="shared" si="3"/>
        <v>-6.229050372249364E-3</v>
      </c>
      <c r="N31" s="4">
        <f t="shared" si="4"/>
        <v>8.4694463658415431E-3</v>
      </c>
      <c r="O31" s="4">
        <f t="shared" si="5"/>
        <v>-1.4029021220980089E-3</v>
      </c>
      <c r="P31" s="4">
        <f t="shared" si="6"/>
        <v>-2.5978060049550438E-4</v>
      </c>
      <c r="Q31" s="4">
        <f t="shared" si="7"/>
        <v>-1.5278604029683391E-3</v>
      </c>
    </row>
    <row r="32" spans="1:17">
      <c r="A32" s="4">
        <v>1980</v>
      </c>
      <c r="B32" s="4">
        <f>'Data Sheet 10'!D250/1000000</f>
        <v>-0.21691852884572474</v>
      </c>
      <c r="C32" s="4">
        <f>'Data Sheet 10'!G250/1000000</f>
        <v>-0.87597597178750497</v>
      </c>
      <c r="D32" s="4">
        <f>'Data Sheet 10'!I250/1000000</f>
        <v>-4.9834071849337223</v>
      </c>
      <c r="E32" s="4">
        <f>'Data Sheet 10'!K250/1000000</f>
        <v>10.80762210793125</v>
      </c>
      <c r="F32" s="4">
        <f>'Data Sheet 10'!M250/1000000</f>
        <v>-1.5898718511239007</v>
      </c>
      <c r="G32" s="4">
        <f>'Data Sheet 10'!O250/1000000</f>
        <v>-0.23000006864433545</v>
      </c>
      <c r="H32" s="4">
        <f>'Data Sheet 10'!Q250/1000000</f>
        <v>-0.853612527892321</v>
      </c>
      <c r="J32" s="4">
        <v>1980</v>
      </c>
      <c r="K32" s="4">
        <f t="shared" si="1"/>
        <v>-2.1691852884572475E-4</v>
      </c>
      <c r="L32" s="4">
        <f t="shared" si="2"/>
        <v>-8.7597597178750493E-4</v>
      </c>
      <c r="M32" s="4">
        <f t="shared" si="3"/>
        <v>-4.9834071849337224E-3</v>
      </c>
      <c r="N32" s="4">
        <f t="shared" si="4"/>
        <v>1.080762210793125E-2</v>
      </c>
      <c r="O32" s="4">
        <f t="shared" si="5"/>
        <v>-1.5898718511239008E-3</v>
      </c>
      <c r="P32" s="4">
        <f t="shared" si="6"/>
        <v>-2.3000006864433545E-4</v>
      </c>
      <c r="Q32" s="4">
        <f t="shared" si="7"/>
        <v>-8.5361252789232101E-4</v>
      </c>
    </row>
    <row r="33" spans="1:17">
      <c r="A33" s="4">
        <v>1981</v>
      </c>
      <c r="B33" s="4">
        <f>'Data Sheet 10'!D251/1000000</f>
        <v>-4.6717951292408647E-2</v>
      </c>
      <c r="C33" s="4">
        <f>'Data Sheet 10'!G251/1000000</f>
        <v>-0.48312490288522808</v>
      </c>
      <c r="D33" s="4">
        <f>'Data Sheet 10'!I251/1000000</f>
        <v>-4.0554146049583455</v>
      </c>
      <c r="E33" s="4">
        <f>'Data Sheet 10'!K251/1000000</f>
        <v>13.041917454977648</v>
      </c>
      <c r="F33" s="4">
        <f>'Data Sheet 10'!M251/1000000</f>
        <v>-1.7642155909348924</v>
      </c>
      <c r="G33" s="4">
        <f>'Data Sheet 10'!O251/1000000</f>
        <v>-0.20888781568312412</v>
      </c>
      <c r="H33" s="4">
        <f>'Data Sheet 10'!Q251/1000000</f>
        <v>-0.28662079557166786</v>
      </c>
      <c r="J33" s="4">
        <v>1981</v>
      </c>
      <c r="K33" s="4">
        <f t="shared" si="1"/>
        <v>-4.671795129240865E-5</v>
      </c>
      <c r="L33" s="4">
        <f t="shared" si="2"/>
        <v>-4.8312490288522809E-4</v>
      </c>
      <c r="M33" s="4">
        <f t="shared" si="3"/>
        <v>-4.0554146049583458E-3</v>
      </c>
      <c r="N33" s="4">
        <f t="shared" si="4"/>
        <v>1.3041917454977648E-2</v>
      </c>
      <c r="O33" s="4">
        <f t="shared" si="5"/>
        <v>-1.7642155909348923E-3</v>
      </c>
      <c r="P33" s="4">
        <f t="shared" si="6"/>
        <v>-2.0888781568312412E-4</v>
      </c>
      <c r="Q33" s="4">
        <f t="shared" si="7"/>
        <v>-2.8662079557166786E-4</v>
      </c>
    </row>
    <row r="34" spans="1:17">
      <c r="A34" s="4">
        <v>1982</v>
      </c>
      <c r="B34" s="4">
        <f>'Data Sheet 10'!D252/1000000</f>
        <v>0.10120431051548723</v>
      </c>
      <c r="C34" s="4">
        <f>'Data Sheet 10'!G252/1000000</f>
        <v>-0.1383048843745662</v>
      </c>
      <c r="D34" s="4">
        <f>'Data Sheet 10'!I252/1000000</f>
        <v>-3.2093197427623466</v>
      </c>
      <c r="E34" s="4">
        <f>'Data Sheet 10'!K252/1000000</f>
        <v>14.69704911836148</v>
      </c>
      <c r="F34" s="4">
        <f>'Data Sheet 10'!M252/1000000</f>
        <v>-1.8628302414582438</v>
      </c>
      <c r="G34" s="4">
        <f>'Data Sheet 10'!O252/1000000</f>
        <v>-0.18636460559522394</v>
      </c>
      <c r="H34" s="4">
        <f>'Data Sheet 10'!Q252/1000000</f>
        <v>0.21526877095193186</v>
      </c>
      <c r="J34" s="4">
        <v>1982</v>
      </c>
      <c r="K34" s="4">
        <f t="shared" si="1"/>
        <v>1.0120431051548723E-4</v>
      </c>
      <c r="L34" s="4">
        <f t="shared" si="2"/>
        <v>-1.3830488437456621E-4</v>
      </c>
      <c r="M34" s="4">
        <f t="shared" si="3"/>
        <v>-3.2093197427623464E-3</v>
      </c>
      <c r="N34" s="4">
        <f t="shared" si="4"/>
        <v>1.4697049118361481E-2</v>
      </c>
      <c r="O34" s="4">
        <f t="shared" si="5"/>
        <v>-1.8628302414582438E-3</v>
      </c>
      <c r="P34" s="4">
        <f t="shared" si="6"/>
        <v>-1.8636460559522393E-4</v>
      </c>
      <c r="Q34" s="4">
        <f t="shared" si="7"/>
        <v>2.1526877095193186E-4</v>
      </c>
    </row>
    <row r="35" spans="1:17">
      <c r="A35" s="4">
        <v>1983</v>
      </c>
      <c r="B35" s="4">
        <f>'Data Sheet 10'!D253/1000000</f>
        <v>0.21529204092948975</v>
      </c>
      <c r="C35" s="4">
        <f>'Data Sheet 10'!G253/1000000</f>
        <v>0.1432989165701426</v>
      </c>
      <c r="D35" s="4">
        <f>'Data Sheet 10'!I253/1000000</f>
        <v>-2.384329329581695</v>
      </c>
      <c r="E35" s="4">
        <f>'Data Sheet 10'!K253/1000000</f>
        <v>15.250095272875981</v>
      </c>
      <c r="F35" s="4">
        <f>'Data Sheet 10'!M253/1000000</f>
        <v>-1.8289455267027772</v>
      </c>
      <c r="G35" s="4">
        <f>'Data Sheet 10'!O253/1000000</f>
        <v>-0.15816629310962971</v>
      </c>
      <c r="H35" s="4">
        <f>'Data Sheet 10'!Q253/1000000</f>
        <v>0.6148132998456749</v>
      </c>
      <c r="J35" s="4">
        <v>1983</v>
      </c>
      <c r="K35" s="4">
        <f t="shared" si="1"/>
        <v>2.1529204092948976E-4</v>
      </c>
      <c r="L35" s="4">
        <f t="shared" si="2"/>
        <v>1.432989165701426E-4</v>
      </c>
      <c r="M35" s="4">
        <f t="shared" si="3"/>
        <v>-2.384329329581695E-3</v>
      </c>
      <c r="N35" s="4">
        <f t="shared" si="4"/>
        <v>1.525009527287598E-2</v>
      </c>
      <c r="O35" s="4">
        <f t="shared" si="5"/>
        <v>-1.8289455267027773E-3</v>
      </c>
      <c r="P35" s="4">
        <f t="shared" si="6"/>
        <v>-1.581662931096297E-4</v>
      </c>
      <c r="Q35" s="4">
        <f t="shared" si="7"/>
        <v>6.1481329984567495E-4</v>
      </c>
    </row>
    <row r="36" spans="1:17">
      <c r="A36" s="4">
        <v>1984</v>
      </c>
      <c r="B36" s="4">
        <f>'Data Sheet 10'!D254/1000000</f>
        <v>0.35167238229022962</v>
      </c>
      <c r="C36" s="4">
        <f>'Data Sheet 10'!G254/1000000</f>
        <v>0.41485728867299432</v>
      </c>
      <c r="D36" s="4">
        <f>'Data Sheet 10'!I254/1000000</f>
        <v>-2.0394856857797405</v>
      </c>
      <c r="E36" s="4">
        <f>'Data Sheet 10'!K254/1000000</f>
        <v>18.105653504803346</v>
      </c>
      <c r="F36" s="4">
        <f>'Data Sheet 10'!M254/1000000</f>
        <v>-2.0669484909527651</v>
      </c>
      <c r="G36" s="4">
        <f>'Data Sheet 10'!O254/1000000</f>
        <v>-0.15721661652454047</v>
      </c>
      <c r="H36" s="4">
        <f>'Data Sheet 10'!Q254/1000000</f>
        <v>1.0768818855992863</v>
      </c>
      <c r="J36" s="4">
        <v>1984</v>
      </c>
      <c r="K36" s="4">
        <f t="shared" si="1"/>
        <v>3.5167238229022961E-4</v>
      </c>
      <c r="L36" s="4">
        <f t="shared" si="2"/>
        <v>4.1485728867299434E-4</v>
      </c>
      <c r="M36" s="4">
        <f t="shared" si="3"/>
        <v>-2.0394856857797405E-3</v>
      </c>
      <c r="N36" s="4">
        <f t="shared" si="4"/>
        <v>1.8105653504803344E-2</v>
      </c>
      <c r="O36" s="4">
        <f t="shared" si="5"/>
        <v>-2.0669484909527653E-3</v>
      </c>
      <c r="P36" s="4">
        <f t="shared" si="6"/>
        <v>-1.5721661652454047E-4</v>
      </c>
      <c r="Q36" s="4">
        <f t="shared" si="7"/>
        <v>1.0768818855992864E-3</v>
      </c>
    </row>
    <row r="37" spans="1:17">
      <c r="A37" s="4">
        <v>1985</v>
      </c>
      <c r="B37" s="4">
        <f>'Data Sheet 10'!D255/1000000</f>
        <v>0.53752083126111116</v>
      </c>
      <c r="C37" s="4">
        <f>'Data Sheet 10'!G255/1000000</f>
        <v>0.755605642545782</v>
      </c>
      <c r="D37" s="4">
        <f>'Data Sheet 10'!I255/1000000</f>
        <v>-1.848725604187236</v>
      </c>
      <c r="E37" s="4">
        <f>'Data Sheet 10'!K255/1000000</f>
        <v>22.864212288605341</v>
      </c>
      <c r="F37" s="4">
        <f>'Data Sheet 10'!M255/1000000</f>
        <v>-2.4981952432954277</v>
      </c>
      <c r="G37" s="4">
        <f>'Data Sheet 10'!O255/1000000</f>
        <v>-0.16948079521380555</v>
      </c>
      <c r="H37" s="4">
        <f>'Data Sheet 10'!Q255/1000000</f>
        <v>1.7034868546073096</v>
      </c>
      <c r="J37" s="4">
        <v>1985</v>
      </c>
      <c r="K37" s="4">
        <f t="shared" si="1"/>
        <v>5.3752083126111115E-4</v>
      </c>
      <c r="L37" s="4">
        <f t="shared" si="2"/>
        <v>7.55605642545782E-4</v>
      </c>
      <c r="M37" s="4">
        <f t="shared" si="3"/>
        <v>-1.8487256041872359E-3</v>
      </c>
      <c r="N37" s="4">
        <f t="shared" si="4"/>
        <v>2.2864212288605339E-2</v>
      </c>
      <c r="O37" s="4">
        <f t="shared" si="5"/>
        <v>-2.4981952432954276E-3</v>
      </c>
      <c r="P37" s="4">
        <f t="shared" si="6"/>
        <v>-1.6948079521380554E-4</v>
      </c>
      <c r="Q37" s="4">
        <f t="shared" si="7"/>
        <v>1.7034868546073095E-3</v>
      </c>
    </row>
    <row r="38" spans="1:17">
      <c r="A38" s="4">
        <v>1986</v>
      </c>
      <c r="B38" s="4">
        <f>'Data Sheet 10'!D256/1000000</f>
        <v>0.68805705379860282</v>
      </c>
      <c r="C38" s="4">
        <f>'Data Sheet 10'!G256/1000000</f>
        <v>1.0507330558489241</v>
      </c>
      <c r="D38" s="4">
        <f>'Data Sheet 10'!I256/1000000</f>
        <v>-1.463304584749044</v>
      </c>
      <c r="E38" s="4">
        <f>'Data Sheet 10'!K256/1000000</f>
        <v>25.693938733696349</v>
      </c>
      <c r="F38" s="4">
        <f>'Data Sheet 10'!M256/1000000</f>
        <v>-2.695372272215335</v>
      </c>
      <c r="G38" s="4">
        <f>'Data Sheet 10'!O256/1000000</f>
        <v>-0.164927881104351</v>
      </c>
      <c r="H38" s="4">
        <f>'Data Sheet 10'!Q256/1000000</f>
        <v>2.2295890069922244</v>
      </c>
      <c r="J38" s="4">
        <v>1986</v>
      </c>
      <c r="K38" s="4">
        <f t="shared" si="1"/>
        <v>6.8805705379860278E-4</v>
      </c>
      <c r="L38" s="4">
        <f t="shared" si="2"/>
        <v>1.0507330558489241E-3</v>
      </c>
      <c r="M38" s="4">
        <f t="shared" si="3"/>
        <v>-1.463304584749044E-3</v>
      </c>
      <c r="N38" s="4">
        <f t="shared" si="4"/>
        <v>2.569393873369635E-2</v>
      </c>
      <c r="O38" s="4">
        <f t="shared" si="5"/>
        <v>-2.695372272215335E-3</v>
      </c>
      <c r="P38" s="4">
        <f t="shared" si="6"/>
        <v>-1.6492788110435101E-4</v>
      </c>
      <c r="Q38" s="4">
        <f t="shared" si="7"/>
        <v>2.2295890069922242E-3</v>
      </c>
    </row>
    <row r="39" spans="1:17">
      <c r="A39" s="4">
        <v>1987</v>
      </c>
      <c r="B39" s="4">
        <f>'Data Sheet 10'!D257/1000000</f>
        <v>0.84313929713866398</v>
      </c>
      <c r="C39" s="4">
        <f>'Data Sheet 10'!G257/1000000</f>
        <v>1.3475550338813815</v>
      </c>
      <c r="D39" s="4">
        <f>'Data Sheet 10'!I257/1000000</f>
        <v>-1.1015924613700714</v>
      </c>
      <c r="E39" s="4">
        <f>'Data Sheet 10'!K257/1000000</f>
        <v>28.598176123898163</v>
      </c>
      <c r="F39" s="4">
        <f>'Data Sheet 10'!M257/1000000</f>
        <v>-2.884274810390369</v>
      </c>
      <c r="G39" s="4">
        <f>'Data Sheet 10'!O257/1000000</f>
        <v>-0.16065182719896259</v>
      </c>
      <c r="H39" s="4">
        <f>'Data Sheet 10'!Q257/1000000</f>
        <v>2.7784610178462121</v>
      </c>
      <c r="J39" s="4">
        <v>1987</v>
      </c>
      <c r="K39" s="4">
        <f t="shared" si="1"/>
        <v>8.4313929713866395E-4</v>
      </c>
      <c r="L39" s="4">
        <f t="shared" si="2"/>
        <v>1.3475550338813815E-3</v>
      </c>
      <c r="M39" s="4">
        <f t="shared" si="3"/>
        <v>-1.1015924613700715E-3</v>
      </c>
      <c r="N39" s="4">
        <f t="shared" si="4"/>
        <v>2.8598176123898162E-2</v>
      </c>
      <c r="O39" s="4">
        <f t="shared" si="5"/>
        <v>-2.884274810390369E-3</v>
      </c>
      <c r="P39" s="4">
        <f t="shared" si="6"/>
        <v>-1.6065182719896258E-4</v>
      </c>
      <c r="Q39" s="4">
        <f t="shared" si="7"/>
        <v>2.7784610178462122E-3</v>
      </c>
    </row>
    <row r="40" spans="1:17">
      <c r="A40" s="4">
        <v>1988</v>
      </c>
      <c r="B40" s="4">
        <f>'Data Sheet 10'!D258/1000000</f>
        <v>1.065001755473195</v>
      </c>
      <c r="C40" s="4">
        <f>'Data Sheet 10'!G258/1000000</f>
        <v>1.7484432933893421</v>
      </c>
      <c r="D40" s="4">
        <f>'Data Sheet 10'!I258/1000000</f>
        <v>-0.80711129387662028</v>
      </c>
      <c r="E40" s="4">
        <f>'Data Sheet 10'!K258/1000000</f>
        <v>33.503597696908955</v>
      </c>
      <c r="F40" s="4">
        <f>'Data Sheet 10'!M258/1000000</f>
        <v>-3.2547147219978596</v>
      </c>
      <c r="G40" s="4">
        <f>'Data Sheet 10'!O258/1000000</f>
        <v>-0.16633690686912242</v>
      </c>
      <c r="H40" s="4">
        <f>'Data Sheet 10'!Q258/1000000</f>
        <v>3.558049391566724</v>
      </c>
      <c r="J40" s="4">
        <v>1988</v>
      </c>
      <c r="K40" s="4">
        <f t="shared" si="1"/>
        <v>1.065001755473195E-3</v>
      </c>
      <c r="L40" s="4">
        <f t="shared" si="2"/>
        <v>1.748443293389342E-3</v>
      </c>
      <c r="M40" s="4">
        <f t="shared" si="3"/>
        <v>-8.0711129387662031E-4</v>
      </c>
      <c r="N40" s="4">
        <f t="shared" si="4"/>
        <v>3.3503597696908957E-2</v>
      </c>
      <c r="O40" s="4">
        <f t="shared" si="5"/>
        <v>-3.2547147219978596E-3</v>
      </c>
      <c r="P40" s="4">
        <f t="shared" si="6"/>
        <v>-1.6633690686912241E-4</v>
      </c>
      <c r="Q40" s="4">
        <f t="shared" si="7"/>
        <v>3.5580493915667241E-3</v>
      </c>
    </row>
    <row r="41" spans="1:17">
      <c r="A41" s="4">
        <v>1989</v>
      </c>
      <c r="B41" s="4">
        <f>'Data Sheet 10'!D259/1000000</f>
        <v>1.3267391545143348</v>
      </c>
      <c r="C41" s="4">
        <f>'Data Sheet 10'!G259/1000000</f>
        <v>2.212997553900141</v>
      </c>
      <c r="D41" s="4">
        <f>'Data Sheet 10'!I259/1000000</f>
        <v>-0.49418773711036107</v>
      </c>
      <c r="E41" s="4">
        <f>'Data Sheet 10'!K259/1000000</f>
        <v>39.245164047571663</v>
      </c>
      <c r="F41" s="4">
        <f>'Data Sheet 10'!M259/1000000</f>
        <v>-3.6757924756381257</v>
      </c>
      <c r="G41" s="4">
        <f>'Data Sheet 10'!O259/1000000</f>
        <v>-0.17354683761678147</v>
      </c>
      <c r="H41" s="4">
        <f>'Data Sheet 10'!Q259/1000000</f>
        <v>4.4855089279461922</v>
      </c>
      <c r="J41" s="4">
        <v>1989</v>
      </c>
      <c r="K41" s="4">
        <f t="shared" si="1"/>
        <v>1.3267391545143349E-3</v>
      </c>
      <c r="L41" s="4">
        <f t="shared" si="2"/>
        <v>2.212997553900141E-3</v>
      </c>
      <c r="M41" s="4">
        <f t="shared" si="3"/>
        <v>-4.9418773711036102E-4</v>
      </c>
      <c r="N41" s="4">
        <f t="shared" si="4"/>
        <v>3.9245164047571661E-2</v>
      </c>
      <c r="O41" s="4">
        <f t="shared" si="5"/>
        <v>-3.6757924756381259E-3</v>
      </c>
      <c r="P41" s="4">
        <f t="shared" si="6"/>
        <v>-1.7354683761678147E-4</v>
      </c>
      <c r="Q41" s="4">
        <f t="shared" si="7"/>
        <v>4.4855089279461921E-3</v>
      </c>
    </row>
    <row r="42" spans="1:17">
      <c r="A42" s="4">
        <v>1990</v>
      </c>
      <c r="B42" s="4">
        <f>'Data Sheet 10'!D260/1000000</f>
        <v>1.485964120553452</v>
      </c>
      <c r="C42" s="4">
        <f>'Data Sheet 10'!G260/1000000</f>
        <v>2.5010898704625353</v>
      </c>
      <c r="D42" s="4">
        <f>'Data Sheet 10'!I260/1000000</f>
        <v>-0.1375384579903175</v>
      </c>
      <c r="E42" s="4">
        <f>'Data Sheet 10'!K260/1000000</f>
        <v>41.718506849355471</v>
      </c>
      <c r="F42" s="4">
        <f>'Data Sheet 10'!M260/1000000</f>
        <v>-3.7725698645048489</v>
      </c>
      <c r="G42" s="4">
        <f>'Data Sheet 10'!O260/1000000</f>
        <v>-0.1655438190729972</v>
      </c>
      <c r="H42" s="4">
        <f>'Data Sheet 10'!Q260/1000000</f>
        <v>5.0770744934370775</v>
      </c>
      <c r="J42" s="4">
        <v>1990</v>
      </c>
      <c r="K42" s="4">
        <f t="shared" si="1"/>
        <v>1.485964120553452E-3</v>
      </c>
      <c r="L42" s="4">
        <f t="shared" si="2"/>
        <v>2.5010898704625351E-3</v>
      </c>
      <c r="M42" s="4">
        <f t="shared" si="3"/>
        <v>-1.375384579903175E-4</v>
      </c>
      <c r="N42" s="4">
        <f t="shared" si="4"/>
        <v>4.171850684935547E-2</v>
      </c>
      <c r="O42" s="4">
        <f t="shared" si="5"/>
        <v>-3.7725698645048487E-3</v>
      </c>
      <c r="P42" s="4">
        <f t="shared" si="6"/>
        <v>-1.6554381907299721E-4</v>
      </c>
      <c r="Q42" s="4">
        <f t="shared" si="7"/>
        <v>5.0770744934370777E-3</v>
      </c>
    </row>
    <row r="43" spans="1:17">
      <c r="A43" s="4">
        <v>1991</v>
      </c>
      <c r="B43" s="4">
        <f>'Data Sheet 10'!D261/1000000</f>
        <v>1.5155882418732654</v>
      </c>
      <c r="C43" s="4">
        <f>'Data Sheet 10'!G261/1000000</f>
        <v>2.5612793667088938</v>
      </c>
      <c r="D43" s="4">
        <f>'Data Sheet 10'!I261/1000000</f>
        <v>0.17609916042435664</v>
      </c>
      <c r="E43" s="4">
        <f>'Data Sheet 10'!K261/1000000</f>
        <v>40.653181538079934</v>
      </c>
      <c r="F43" s="4">
        <f>'Data Sheet 10'!M261/1000000</f>
        <v>-3.5475661657926785</v>
      </c>
      <c r="G43" s="4">
        <f>'Data Sheet 10'!O261/1000000</f>
        <v>-0.14545098545360358</v>
      </c>
      <c r="H43" s="4">
        <f>'Data Sheet 10'!Q261/1000000</f>
        <v>5.2296801343393504</v>
      </c>
      <c r="J43" s="4">
        <v>1991</v>
      </c>
      <c r="K43" s="4">
        <f t="shared" si="1"/>
        <v>1.5155882418732653E-3</v>
      </c>
      <c r="L43" s="4">
        <f t="shared" si="2"/>
        <v>2.5612793667088938E-3</v>
      </c>
      <c r="M43" s="4">
        <f t="shared" si="3"/>
        <v>1.7609916042435664E-4</v>
      </c>
      <c r="N43" s="4">
        <f t="shared" si="4"/>
        <v>4.0653181538079931E-2</v>
      </c>
      <c r="O43" s="4">
        <f t="shared" si="5"/>
        <v>-3.5475661657926785E-3</v>
      </c>
      <c r="P43" s="4">
        <f t="shared" si="6"/>
        <v>-1.4545098545360358E-4</v>
      </c>
      <c r="Q43" s="4">
        <f t="shared" si="7"/>
        <v>5.2296801343393508E-3</v>
      </c>
    </row>
    <row r="44" spans="1:17">
      <c r="A44" s="4">
        <v>1992</v>
      </c>
      <c r="B44" s="4">
        <f>'Data Sheet 10'!D262/1000000</f>
        <v>1.5799223548528292</v>
      </c>
      <c r="C44" s="4">
        <f>'Data Sheet 10'!G262/1000000</f>
        <v>2.6714889249612872</v>
      </c>
      <c r="D44" s="4">
        <f>'Data Sheet 10'!I262/1000000</f>
        <v>0.43420684509294849</v>
      </c>
      <c r="E44" s="4">
        <f>'Data Sheet 10'!K262/1000000</f>
        <v>40.680305064199622</v>
      </c>
      <c r="F44" s="4">
        <f>'Data Sheet 10'!M262/1000000</f>
        <v>-3.4257962447210875</v>
      </c>
      <c r="G44" s="4">
        <f>'Data Sheet 10'!O262/1000000</f>
        <v>-0.13187468228810173</v>
      </c>
      <c r="H44" s="4">
        <f>'Data Sheet 10'!Q262/1000000</f>
        <v>5.5024463107792352</v>
      </c>
      <c r="J44" s="4">
        <v>1992</v>
      </c>
      <c r="K44" s="4">
        <f t="shared" si="1"/>
        <v>1.5799223548528291E-3</v>
      </c>
      <c r="L44" s="4">
        <f t="shared" si="2"/>
        <v>2.6714889249612873E-3</v>
      </c>
      <c r="M44" s="4">
        <f t="shared" si="3"/>
        <v>4.342068450929485E-4</v>
      </c>
      <c r="N44" s="4">
        <f t="shared" si="4"/>
        <v>4.0680305064199625E-2</v>
      </c>
      <c r="O44" s="4">
        <f t="shared" si="5"/>
        <v>-3.4257962447210876E-3</v>
      </c>
      <c r="P44" s="4">
        <f t="shared" si="6"/>
        <v>-1.3187468228810173E-4</v>
      </c>
      <c r="Q44" s="4">
        <f t="shared" si="7"/>
        <v>5.5024463107792351E-3</v>
      </c>
    </row>
    <row r="45" spans="1:17">
      <c r="A45" s="4">
        <v>1993</v>
      </c>
      <c r="B45" s="4">
        <f>'Data Sheet 10'!D263/1000000</f>
        <v>1.6474512301593778</v>
      </c>
      <c r="C45" s="4">
        <f>'Data Sheet 10'!G263/1000000</f>
        <v>2.7799989802323384</v>
      </c>
      <c r="D45" s="4">
        <f>'Data Sheet 10'!I263/1000000</f>
        <v>0.6546796662417006</v>
      </c>
      <c r="E45" s="4">
        <f>'Data Sheet 10'!K263/1000000</f>
        <v>40.857376654278966</v>
      </c>
      <c r="F45" s="4">
        <f>'Data Sheet 10'!M263/1000000</f>
        <v>-3.3202421324536933</v>
      </c>
      <c r="G45" s="4">
        <f>'Data Sheet 10'!O263/1000000</f>
        <v>-0.12053443610411067</v>
      </c>
      <c r="H45" s="4">
        <f>'Data Sheet 10'!Q263/1000000</f>
        <v>5.7882181168069229</v>
      </c>
      <c r="J45" s="4">
        <v>1993</v>
      </c>
      <c r="K45" s="4">
        <f t="shared" si="1"/>
        <v>1.6474512301593777E-3</v>
      </c>
      <c r="L45" s="4">
        <f t="shared" si="2"/>
        <v>2.7799989802323385E-3</v>
      </c>
      <c r="M45" s="4">
        <f t="shared" si="3"/>
        <v>6.5467966624170061E-4</v>
      </c>
      <c r="N45" s="4">
        <f t="shared" si="4"/>
        <v>4.0857376654278965E-2</v>
      </c>
      <c r="O45" s="4">
        <f t="shared" si="5"/>
        <v>-3.3202421324536931E-3</v>
      </c>
      <c r="P45" s="4">
        <f t="shared" si="6"/>
        <v>-1.2053443610411068E-4</v>
      </c>
      <c r="Q45" s="4">
        <f t="shared" si="7"/>
        <v>5.788218116806923E-3</v>
      </c>
    </row>
    <row r="46" spans="1:17">
      <c r="A46" s="4">
        <v>1994</v>
      </c>
      <c r="B46" s="4">
        <f>'Data Sheet 10'!D264/1000000</f>
        <v>1.7798457585842624</v>
      </c>
      <c r="C46" s="4">
        <f>'Data Sheet 10'!G264/1000000</f>
        <v>2.9907969850488212</v>
      </c>
      <c r="D46" s="4">
        <f>'Data Sheet 10'!I264/1000000</f>
        <v>0.87794514007132707</v>
      </c>
      <c r="E46" s="4">
        <f>'Data Sheet 10'!K264/1000000</f>
        <v>42.619007258582442</v>
      </c>
      <c r="F46" s="4">
        <f>'Data Sheet 10'!M264/1000000</f>
        <v>-3.3390080444920471</v>
      </c>
      <c r="G46" s="4">
        <f>'Data Sheet 10'!O264/1000000</f>
        <v>-0.11478965383759951</v>
      </c>
      <c r="H46" s="4">
        <f>'Data Sheet 10'!Q264/1000000</f>
        <v>6.3068089583577853</v>
      </c>
      <c r="J46" s="4">
        <v>1994</v>
      </c>
      <c r="K46" s="4">
        <f t="shared" si="1"/>
        <v>1.7798457585842624E-3</v>
      </c>
      <c r="L46" s="4">
        <f t="shared" si="2"/>
        <v>2.9907969850488212E-3</v>
      </c>
      <c r="M46" s="4">
        <f t="shared" si="3"/>
        <v>8.7794514007132703E-4</v>
      </c>
      <c r="N46" s="4">
        <f t="shared" si="4"/>
        <v>4.2619007258582441E-2</v>
      </c>
      <c r="O46" s="4">
        <f t="shared" si="5"/>
        <v>-3.3390080444920473E-3</v>
      </c>
      <c r="P46" s="4">
        <f t="shared" si="6"/>
        <v>-1.1478965383759952E-4</v>
      </c>
      <c r="Q46" s="4">
        <f t="shared" si="7"/>
        <v>6.3068089583577852E-3</v>
      </c>
    </row>
    <row r="47" spans="1:17">
      <c r="A47" s="4">
        <v>1995</v>
      </c>
      <c r="B47" s="4">
        <f>'Data Sheet 10'!D265/1000000</f>
        <v>2.0262528966184092</v>
      </c>
      <c r="C47" s="4">
        <f>'Data Sheet 10'!G265/1000000</f>
        <v>3.3851379167415736</v>
      </c>
      <c r="D47" s="4">
        <f>'Data Sheet 10'!I265/1000000</f>
        <v>1.1537731964049662</v>
      </c>
      <c r="E47" s="4">
        <f>'Data Sheet 10'!K265/1000000</f>
        <v>46.928439214385492</v>
      </c>
      <c r="F47" s="4">
        <f>'Data Sheet 10'!M265/1000000</f>
        <v>-3.5432318013588473</v>
      </c>
      <c r="G47" s="4">
        <f>'Data Sheet 10'!O265/1000000</f>
        <v>-0.11580278830014334</v>
      </c>
      <c r="H47" s="4">
        <f>'Data Sheet 10'!Q265/1000000</f>
        <v>7.2387180613927207</v>
      </c>
      <c r="J47" s="4">
        <v>1995</v>
      </c>
      <c r="K47" s="4">
        <f t="shared" si="1"/>
        <v>2.0262528966184094E-3</v>
      </c>
      <c r="L47" s="4">
        <f t="shared" si="2"/>
        <v>3.3851379167415736E-3</v>
      </c>
      <c r="M47" s="4">
        <f t="shared" si="3"/>
        <v>1.1537731964049662E-3</v>
      </c>
      <c r="N47" s="4">
        <f t="shared" si="4"/>
        <v>4.6928439214385491E-2</v>
      </c>
      <c r="O47" s="4">
        <f t="shared" si="5"/>
        <v>-3.5432318013588473E-3</v>
      </c>
      <c r="P47" s="4">
        <f t="shared" si="6"/>
        <v>-1.1580278830014334E-4</v>
      </c>
      <c r="Q47" s="4">
        <f t="shared" si="7"/>
        <v>7.2387180613927207E-3</v>
      </c>
    </row>
    <row r="48" spans="1:17">
      <c r="A48" s="4">
        <v>1996</v>
      </c>
      <c r="B48" s="4">
        <f>'Data Sheet 10'!D266/1000000</f>
        <v>2.2806578043611312</v>
      </c>
      <c r="C48" s="4">
        <f>'Data Sheet 10'!G266/1000000</f>
        <v>3.7830075806903687</v>
      </c>
      <c r="D48" s="4">
        <f>'Data Sheet 10'!I266/1000000</f>
        <v>1.4383329012495123</v>
      </c>
      <c r="E48" s="4">
        <f>'Data Sheet 10'!K266/1000000</f>
        <v>51.150721973606011</v>
      </c>
      <c r="F48" s="4">
        <f>'Data Sheet 10'!M266/1000000</f>
        <v>-3.719087904404343</v>
      </c>
      <c r="G48" s="4">
        <f>'Data Sheet 10'!O266/1000000</f>
        <v>-0.11598553302832683</v>
      </c>
      <c r="H48" s="4">
        <f>'Data Sheet 10'!Q266/1000000</f>
        <v>8.2119606910049239</v>
      </c>
      <c r="J48" s="4">
        <v>1996</v>
      </c>
      <c r="K48" s="4">
        <f t="shared" si="1"/>
        <v>2.2806578043611313E-3</v>
      </c>
      <c r="L48" s="4">
        <f t="shared" si="2"/>
        <v>3.7830075806903687E-3</v>
      </c>
      <c r="M48" s="4">
        <f t="shared" si="3"/>
        <v>1.4383329012495124E-3</v>
      </c>
      <c r="N48" s="4">
        <f t="shared" si="4"/>
        <v>5.1150721973606011E-2</v>
      </c>
      <c r="O48" s="4">
        <f t="shared" si="5"/>
        <v>-3.7190879044043429E-3</v>
      </c>
      <c r="P48" s="4">
        <f t="shared" si="6"/>
        <v>-1.1598553302832683E-4</v>
      </c>
      <c r="Q48" s="4">
        <f t="shared" si="7"/>
        <v>8.2119606910049242E-3</v>
      </c>
    </row>
    <row r="49" spans="1:17">
      <c r="A49" s="4">
        <v>1997</v>
      </c>
      <c r="B49" s="4">
        <f>'Data Sheet 10'!D267/1000000</f>
        <v>2.4334838406652688</v>
      </c>
      <c r="C49" s="4">
        <f>'Data Sheet 10'!G267/1000000</f>
        <v>4.0031822842032607</v>
      </c>
      <c r="D49" s="4">
        <f>'Data Sheet 10'!I267/1000000</f>
        <v>1.6562910884278947</v>
      </c>
      <c r="E49" s="4">
        <f>'Data Sheet 10'!K267/1000000</f>
        <v>52.89546742015564</v>
      </c>
      <c r="F49" s="4">
        <f>'Data Sheet 10'!M267/1000000</f>
        <v>-3.6997931449280212</v>
      </c>
      <c r="G49" s="4">
        <f>'Data Sheet 10'!O267/1000000</f>
        <v>-0.11049836132595664</v>
      </c>
      <c r="H49" s="4">
        <f>'Data Sheet 10'!Q267/1000000</f>
        <v>8.8293526637171649</v>
      </c>
      <c r="J49" s="4">
        <v>1997</v>
      </c>
      <c r="K49" s="4">
        <f t="shared" si="1"/>
        <v>2.4334838406652689E-3</v>
      </c>
      <c r="L49" s="4">
        <f t="shared" si="2"/>
        <v>4.0031822842032608E-3</v>
      </c>
      <c r="M49" s="4">
        <f t="shared" si="3"/>
        <v>1.6562910884278948E-3</v>
      </c>
      <c r="N49" s="4">
        <f t="shared" si="4"/>
        <v>5.2895467420155641E-2</v>
      </c>
      <c r="O49" s="4">
        <f t="shared" si="5"/>
        <v>-3.6997931449280212E-3</v>
      </c>
      <c r="P49" s="4">
        <f t="shared" si="6"/>
        <v>-1.1049836132595663E-4</v>
      </c>
      <c r="Q49" s="4">
        <f t="shared" si="7"/>
        <v>8.8293526637171649E-3</v>
      </c>
    </row>
    <row r="50" spans="1:17">
      <c r="A50" s="4">
        <v>1998</v>
      </c>
      <c r="B50" s="4">
        <f>'Data Sheet 10'!D268/1000000</f>
        <v>2.568481308920171</v>
      </c>
      <c r="C50" s="4">
        <f>'Data Sheet 10'!G268/1000000</f>
        <v>4.1856224090437442</v>
      </c>
      <c r="D50" s="4">
        <f>'Data Sheet 10'!I268/1000000</f>
        <v>1.8539184046220352</v>
      </c>
      <c r="E50" s="4">
        <f>'Data Sheet 10'!K268/1000000</f>
        <v>54.130064123279482</v>
      </c>
      <c r="F50" s="4">
        <f>'Data Sheet 10'!M268/1000000</f>
        <v>-3.6345867484928767</v>
      </c>
      <c r="G50" s="4">
        <f>'Data Sheet 10'!O268/1000000</f>
        <v>-0.10433605874788209</v>
      </c>
      <c r="H50" s="4">
        <f>'Data Sheet 10'!Q268/1000000</f>
        <v>9.3898004956763081</v>
      </c>
      <c r="J50" s="4">
        <v>1998</v>
      </c>
      <c r="K50" s="4">
        <f t="shared" si="1"/>
        <v>2.5684813089201712E-3</v>
      </c>
      <c r="L50" s="4">
        <f t="shared" si="2"/>
        <v>4.1856224090437441E-3</v>
      </c>
      <c r="M50" s="4">
        <f t="shared" si="3"/>
        <v>1.8539184046220351E-3</v>
      </c>
      <c r="N50" s="4">
        <f t="shared" si="4"/>
        <v>5.4130064123279482E-2</v>
      </c>
      <c r="O50" s="4">
        <f t="shared" si="5"/>
        <v>-3.6345867484928766E-3</v>
      </c>
      <c r="P50" s="4">
        <f t="shared" si="6"/>
        <v>-1.0433605874788209E-4</v>
      </c>
      <c r="Q50" s="4">
        <f t="shared" si="7"/>
        <v>9.3898004956763075E-3</v>
      </c>
    </row>
    <row r="51" spans="1:17">
      <c r="A51" s="4">
        <v>1999</v>
      </c>
      <c r="B51" s="4">
        <f>'Data Sheet 10'!D269/1000000</f>
        <v>2.7088042709276059</v>
      </c>
      <c r="C51" s="4">
        <f>'Data Sheet 10'!G269/1000000</f>
        <v>4.3694032281530424</v>
      </c>
      <c r="D51" s="4">
        <f>'Data Sheet 10'!I269/1000000</f>
        <v>2.0493157746507236</v>
      </c>
      <c r="E51" s="4">
        <f>'Data Sheet 10'!K269/1000000</f>
        <v>55.361940274773495</v>
      </c>
      <c r="F51" s="4">
        <f>'Data Sheet 10'!M269/1000000</f>
        <v>-3.5637427292138075</v>
      </c>
      <c r="G51" s="4">
        <f>'Data Sheet 10'!O269/1000000</f>
        <v>-9.8678011263714394E-2</v>
      </c>
      <c r="H51" s="4">
        <f>'Data Sheet 10'!Q269/1000000</f>
        <v>9.9753484542871664</v>
      </c>
      <c r="J51" s="4">
        <v>1999</v>
      </c>
      <c r="K51" s="4">
        <f t="shared" si="1"/>
        <v>2.7088042709276059E-3</v>
      </c>
      <c r="L51" s="4">
        <f t="shared" si="2"/>
        <v>4.3694032281530425E-3</v>
      </c>
      <c r="M51" s="4">
        <f t="shared" si="3"/>
        <v>2.0493157746507237E-3</v>
      </c>
      <c r="N51" s="4">
        <f t="shared" si="4"/>
        <v>5.5361940274773494E-2</v>
      </c>
      <c r="O51" s="4">
        <f t="shared" si="5"/>
        <v>-3.5637427292138073E-3</v>
      </c>
      <c r="P51" s="4">
        <f t="shared" si="6"/>
        <v>-9.8678011263714387E-5</v>
      </c>
      <c r="Q51" s="4">
        <f t="shared" si="7"/>
        <v>9.9753484542871671E-3</v>
      </c>
    </row>
    <row r="52" spans="1:17">
      <c r="A52" s="4">
        <v>2000</v>
      </c>
      <c r="B52" s="4">
        <f>'Data Sheet 10'!D270/1000000</f>
        <v>2.8270454356943082</v>
      </c>
      <c r="C52" s="4">
        <f>'Data Sheet 10'!G270/1000000</f>
        <v>4.5097707953530701</v>
      </c>
      <c r="D52" s="4">
        <f>'Data Sheet 10'!I270/1000000</f>
        <v>2.2227327658843108</v>
      </c>
      <c r="E52" s="4">
        <f>'Data Sheet 10'!K270/1000000</f>
        <v>56.026918790202487</v>
      </c>
      <c r="F52" s="4">
        <f>'Data Sheet 10'!M270/1000000</f>
        <v>-3.44832429875389</v>
      </c>
      <c r="G52" s="4">
        <f>'Data Sheet 10'!O270/1000000</f>
        <v>-9.2447652403246178E-2</v>
      </c>
      <c r="H52" s="4">
        <f>'Data Sheet 10'!Q270/1000000</f>
        <v>10.48627511877921</v>
      </c>
      <c r="J52" s="4">
        <v>2000</v>
      </c>
      <c r="K52" s="4">
        <f t="shared" si="1"/>
        <v>2.8270454356943081E-3</v>
      </c>
      <c r="L52" s="4">
        <f t="shared" si="2"/>
        <v>4.5097707953530705E-3</v>
      </c>
      <c r="M52" s="4">
        <f t="shared" si="3"/>
        <v>2.2227327658843107E-3</v>
      </c>
      <c r="N52" s="4">
        <f t="shared" si="4"/>
        <v>5.6026918790202489E-2</v>
      </c>
      <c r="O52" s="4">
        <f t="shared" si="5"/>
        <v>-3.4483242987538901E-3</v>
      </c>
      <c r="P52" s="4">
        <f t="shared" si="6"/>
        <v>-9.2447652403246177E-5</v>
      </c>
      <c r="Q52" s="4">
        <f t="shared" si="7"/>
        <v>1.048627511877921E-2</v>
      </c>
    </row>
    <row r="53" spans="1:17">
      <c r="A53" s="4">
        <v>2001</v>
      </c>
      <c r="B53" s="4">
        <f>'Data Sheet 10'!D271/1000000</f>
        <v>2.9477213555475168</v>
      </c>
      <c r="C53" s="4">
        <f>'Data Sheet 10'!G271/1000000</f>
        <v>4.6472790257641075</v>
      </c>
      <c r="D53" s="4">
        <f>'Data Sheet 10'!I271/1000000</f>
        <v>2.3945070184241319</v>
      </c>
      <c r="E53" s="4">
        <f>'Data Sheet 10'!K271/1000000</f>
        <v>56.636349078665276</v>
      </c>
      <c r="F53" s="4">
        <f>'Data Sheet 10'!M271/1000000</f>
        <v>-3.3251984443062996</v>
      </c>
      <c r="G53" s="4">
        <f>'Data Sheet 10'!O271/1000000</f>
        <v>-8.6641138580669796E-2</v>
      </c>
      <c r="H53" s="4">
        <f>'Data Sheet 10'!Q271/1000000</f>
        <v>11.011048990610535</v>
      </c>
      <c r="J53" s="4">
        <v>2001</v>
      </c>
      <c r="K53" s="4">
        <f t="shared" si="1"/>
        <v>2.9477213555475167E-3</v>
      </c>
      <c r="L53" s="4">
        <f t="shared" si="2"/>
        <v>4.6472790257641077E-3</v>
      </c>
      <c r="M53" s="4">
        <f t="shared" si="3"/>
        <v>2.3945070184241317E-3</v>
      </c>
      <c r="N53" s="4">
        <f t="shared" si="4"/>
        <v>5.6636349078665278E-2</v>
      </c>
      <c r="O53" s="4">
        <f t="shared" si="5"/>
        <v>-3.3251984443062998E-3</v>
      </c>
      <c r="P53" s="4">
        <f t="shared" si="6"/>
        <v>-8.6641138580669793E-5</v>
      </c>
      <c r="Q53" s="4">
        <f t="shared" si="7"/>
        <v>1.1011048990610535E-2</v>
      </c>
    </row>
    <row r="54" spans="1:17">
      <c r="A54" s="4">
        <v>2002</v>
      </c>
      <c r="B54" s="4">
        <f>'Data Sheet 10'!D272/1000000</f>
        <v>3.0185278727104428</v>
      </c>
      <c r="C54" s="4">
        <f>'Data Sheet 10'!G272/1000000</f>
        <v>4.6999799621996301</v>
      </c>
      <c r="D54" s="4">
        <f>'Data Sheet 10'!I272/1000000</f>
        <v>2.5225536855708754</v>
      </c>
      <c r="E54" s="4">
        <f>'Data Sheet 10'!K272/1000000</f>
        <v>56.203440692192594</v>
      </c>
      <c r="F54" s="4">
        <f>'Data Sheet 10'!M272/1000000</f>
        <v>-3.1370718293381463</v>
      </c>
      <c r="G54" s="4">
        <f>'Data Sheet 10'!O272/1000000</f>
        <v>-7.9772573069402428E-2</v>
      </c>
      <c r="H54" s="4">
        <f>'Data Sheet 10'!Q272/1000000</f>
        <v>11.35397870669447</v>
      </c>
      <c r="J54" s="4">
        <v>2002</v>
      </c>
      <c r="K54" s="4">
        <f t="shared" si="1"/>
        <v>3.0185278727104426E-3</v>
      </c>
      <c r="L54" s="4">
        <f t="shared" si="2"/>
        <v>4.6999799621996298E-3</v>
      </c>
      <c r="M54" s="4">
        <f t="shared" si="3"/>
        <v>2.5225536855708755E-3</v>
      </c>
      <c r="N54" s="4">
        <f t="shared" si="4"/>
        <v>5.6203440692192595E-2</v>
      </c>
      <c r="O54" s="4">
        <f t="shared" si="5"/>
        <v>-3.1370718293381463E-3</v>
      </c>
      <c r="P54" s="4">
        <f t="shared" si="6"/>
        <v>-7.9772573069402433E-5</v>
      </c>
      <c r="Q54" s="4">
        <f t="shared" si="7"/>
        <v>1.1353978706694469E-2</v>
      </c>
    </row>
    <row r="55" spans="1:17">
      <c r="A55" s="4">
        <v>2003</v>
      </c>
      <c r="B55" s="4">
        <f>'Data Sheet 10'!D273/1000000</f>
        <v>3.2383212842967231</v>
      </c>
      <c r="C55" s="4">
        <f>'Data Sheet 10'!G273/1000000</f>
        <v>4.9762147669818297</v>
      </c>
      <c r="D55" s="4">
        <f>'Data Sheet 10'!I273/1000000</f>
        <v>2.7755572852616788</v>
      </c>
      <c r="E55" s="4">
        <f>'Data Sheet 10'!K273/1000000</f>
        <v>58.393639427588035</v>
      </c>
      <c r="F55" s="4">
        <f>'Data Sheet 10'!M273/1000000</f>
        <v>-3.0846967302103279</v>
      </c>
      <c r="G55" s="4">
        <f>'Data Sheet 10'!O273/1000000</f>
        <v>-7.6911804012123469E-2</v>
      </c>
      <c r="H55" s="4">
        <f>'Data Sheet 10'!Q273/1000000</f>
        <v>12.265037064721572</v>
      </c>
      <c r="J55" s="4">
        <v>2003</v>
      </c>
      <c r="K55" s="4">
        <f t="shared" si="1"/>
        <v>3.2383212842967231E-3</v>
      </c>
      <c r="L55" s="4">
        <f t="shared" si="2"/>
        <v>4.9762147669818301E-3</v>
      </c>
      <c r="M55" s="4">
        <f t="shared" si="3"/>
        <v>2.775557285261679E-3</v>
      </c>
      <c r="N55" s="4">
        <f t="shared" si="4"/>
        <v>5.8393639427588032E-2</v>
      </c>
      <c r="O55" s="4">
        <f t="shared" si="5"/>
        <v>-3.084696730210328E-3</v>
      </c>
      <c r="P55" s="4">
        <f t="shared" si="6"/>
        <v>-7.6911804012123463E-5</v>
      </c>
      <c r="Q55" s="4">
        <f t="shared" si="7"/>
        <v>1.2265037064721571E-2</v>
      </c>
    </row>
    <row r="56" spans="1:17">
      <c r="A56" s="4">
        <v>2004</v>
      </c>
      <c r="B56" s="4">
        <f>'Data Sheet 10'!D274/1000000</f>
        <v>3.6322254173813215</v>
      </c>
      <c r="C56" s="4">
        <f>'Data Sheet 10'!G274/1000000</f>
        <v>5.5058618839047568</v>
      </c>
      <c r="D56" s="4">
        <f>'Data Sheet 10'!I274/1000000</f>
        <v>3.186646832268949</v>
      </c>
      <c r="E56" s="4">
        <f>'Data Sheet 10'!K274/1000000</f>
        <v>63.391636786399559</v>
      </c>
      <c r="F56" s="4">
        <f>'Data Sheet 10'!M274/1000000</f>
        <v>-3.1565108568067166</v>
      </c>
      <c r="G56" s="4">
        <f>'Data Sheet 10'!O274/1000000</f>
        <v>-7.7542956561339499E-2</v>
      </c>
      <c r="H56" s="4">
        <f>'Data Sheet 10'!Q274/1000000</f>
        <v>13.849348050238918</v>
      </c>
      <c r="J56" s="4">
        <v>2004</v>
      </c>
      <c r="K56" s="4">
        <f t="shared" si="1"/>
        <v>3.6322254173813216E-3</v>
      </c>
      <c r="L56" s="4">
        <f t="shared" si="2"/>
        <v>5.5058618839047566E-3</v>
      </c>
      <c r="M56" s="4">
        <f t="shared" si="3"/>
        <v>3.1866468322689491E-3</v>
      </c>
      <c r="N56" s="4">
        <f t="shared" si="4"/>
        <v>6.3391636786399558E-2</v>
      </c>
      <c r="O56" s="4">
        <f t="shared" si="5"/>
        <v>-3.1565108568067167E-3</v>
      </c>
      <c r="P56" s="4">
        <f t="shared" si="6"/>
        <v>-7.7542956561339494E-5</v>
      </c>
      <c r="Q56" s="4">
        <f t="shared" si="7"/>
        <v>1.3849348050238918E-2</v>
      </c>
    </row>
    <row r="57" spans="1:17">
      <c r="A57" s="4">
        <v>2005</v>
      </c>
      <c r="B57" s="4">
        <f>'Data Sheet 10'!D275/1000000</f>
        <v>4.0914552841347636</v>
      </c>
      <c r="C57" s="4">
        <f>'Data Sheet 10'!G275/1000000</f>
        <v>6.1144952584751255</v>
      </c>
      <c r="D57" s="4">
        <f>'Data Sheet 10'!I275/1000000</f>
        <v>3.6692128966543573</v>
      </c>
      <c r="E57" s="4">
        <f>'Data Sheet 10'!K275/1000000</f>
        <v>69.0533895254529</v>
      </c>
      <c r="F57" s="4">
        <f>'Data Sheet 10'!M275/1000000</f>
        <v>-3.222253960412401</v>
      </c>
      <c r="G57" s="4">
        <f>'Data Sheet 10'!O275/1000000</f>
        <v>-7.8442916019488149E-2</v>
      </c>
      <c r="H57" s="4">
        <f>'Data Sheet 10'!Q275/1000000</f>
        <v>15.703679834256697</v>
      </c>
      <c r="J57" s="4">
        <v>2005</v>
      </c>
      <c r="K57" s="4">
        <f t="shared" si="1"/>
        <v>4.0914552841347634E-3</v>
      </c>
      <c r="L57" s="4">
        <f t="shared" si="2"/>
        <v>6.1144952584751252E-3</v>
      </c>
      <c r="M57" s="4">
        <f t="shared" si="3"/>
        <v>3.6692128966543574E-3</v>
      </c>
      <c r="N57" s="4">
        <f t="shared" si="4"/>
        <v>6.9053389525452896E-2</v>
      </c>
      <c r="O57" s="4">
        <f t="shared" si="5"/>
        <v>-3.2222539604124011E-3</v>
      </c>
      <c r="P57" s="4">
        <f t="shared" si="6"/>
        <v>-7.8442916019488146E-5</v>
      </c>
      <c r="Q57" s="4">
        <f t="shared" si="7"/>
        <v>1.5703679834256697E-2</v>
      </c>
    </row>
    <row r="58" spans="1:17">
      <c r="A58" s="4">
        <v>2006</v>
      </c>
      <c r="B58" s="4">
        <f>'Data Sheet 10'!D276/1000000</f>
        <v>4.5588016088951866</v>
      </c>
      <c r="C58" s="4">
        <f>'Data Sheet 10'!G276/1000000</f>
        <v>6.7137294976690276</v>
      </c>
      <c r="D58" s="4">
        <f>'Data Sheet 10'!I276/1000000</f>
        <v>4.1756272821123073</v>
      </c>
      <c r="E58" s="4">
        <f>'Data Sheet 10'!K276/1000000</f>
        <v>74.339739438903834</v>
      </c>
      <c r="F58" s="4">
        <f>'Data Sheet 10'!M276/1000000</f>
        <v>-3.2294138701782384</v>
      </c>
      <c r="G58" s="4">
        <f>'Data Sheet 10'!O276/1000000</f>
        <v>-7.8419898159226634E-2</v>
      </c>
      <c r="H58" s="4">
        <f>'Data Sheet 10'!Q276/1000000</f>
        <v>17.610673705040238</v>
      </c>
      <c r="J58" s="4">
        <v>2006</v>
      </c>
      <c r="K58" s="4">
        <f t="shared" si="1"/>
        <v>4.5588016088951864E-3</v>
      </c>
      <c r="L58" s="4">
        <f t="shared" si="2"/>
        <v>6.7137294976690274E-3</v>
      </c>
      <c r="M58" s="4">
        <f t="shared" si="3"/>
        <v>4.1756272821123069E-3</v>
      </c>
      <c r="N58" s="4">
        <f t="shared" si="4"/>
        <v>7.4339739438903832E-2</v>
      </c>
      <c r="O58" s="4">
        <f t="shared" si="5"/>
        <v>-3.2294138701782385E-3</v>
      </c>
      <c r="P58" s="4">
        <f t="shared" si="6"/>
        <v>-7.8419898159226635E-5</v>
      </c>
      <c r="Q58" s="4">
        <f t="shared" si="7"/>
        <v>1.7610673705040238E-2</v>
      </c>
    </row>
    <row r="59" spans="1:17">
      <c r="A59" s="4">
        <v>2007</v>
      </c>
      <c r="B59" s="4">
        <f>'Data Sheet 10'!D277/1000000</f>
        <v>4.9250811601856883</v>
      </c>
      <c r="C59" s="4">
        <f>'Data Sheet 10'!G277/1000000</f>
        <v>7.1440052357343511</v>
      </c>
      <c r="D59" s="4">
        <f>'Data Sheet 10'!I277/1000000</f>
        <v>4.6053455921598534</v>
      </c>
      <c r="E59" s="4">
        <f>'Data Sheet 10'!K277/1000000</f>
        <v>77.514619882523959</v>
      </c>
      <c r="F59" s="4">
        <f>'Data Sheet 10'!M277/1000000</f>
        <v>-3.1075230671637133</v>
      </c>
      <c r="G59" s="4">
        <f>'Data Sheet 10'!O277/1000000</f>
        <v>-7.5880270342948822E-2</v>
      </c>
      <c r="H59" s="4">
        <f>'Data Sheet 10'!Q277/1000000</f>
        <v>19.146885133064504</v>
      </c>
      <c r="J59" s="4">
        <v>2007</v>
      </c>
      <c r="K59" s="4">
        <f t="shared" si="1"/>
        <v>4.9250811601856881E-3</v>
      </c>
      <c r="L59" s="4">
        <f t="shared" si="2"/>
        <v>7.1440052357343515E-3</v>
      </c>
      <c r="M59" s="4">
        <f t="shared" si="3"/>
        <v>4.6053455921598535E-3</v>
      </c>
      <c r="N59" s="4">
        <f t="shared" si="4"/>
        <v>7.7514619882523964E-2</v>
      </c>
      <c r="O59" s="4">
        <f t="shared" si="5"/>
        <v>-3.1075230671637134E-3</v>
      </c>
      <c r="P59" s="4">
        <f t="shared" si="6"/>
        <v>-7.5880270342948818E-5</v>
      </c>
      <c r="Q59" s="4">
        <f t="shared" si="7"/>
        <v>1.9146885133064503E-2</v>
      </c>
    </row>
    <row r="60" spans="1:17">
      <c r="A60" s="4">
        <v>2008</v>
      </c>
      <c r="B60" s="4">
        <f>'Data Sheet 10'!D278/1000000</f>
        <v>5.4753883674188026</v>
      </c>
      <c r="C60" s="4">
        <f>'Data Sheet 10'!G278/1000000</f>
        <v>7.8181143902980264</v>
      </c>
      <c r="D60" s="4">
        <f>'Data Sheet 10'!I278/1000000</f>
        <v>5.2261285035651008</v>
      </c>
      <c r="E60" s="4">
        <f>'Data Sheet 10'!K278/1000000</f>
        <v>83.061548580484242</v>
      </c>
      <c r="F60" s="4">
        <f>'Data Sheet 10'!M278/1000000</f>
        <v>-3.035703596941175</v>
      </c>
      <c r="G60" s="4">
        <f>'Data Sheet 10'!O278/1000000</f>
        <v>-7.5328819631761884E-2</v>
      </c>
      <c r="H60" s="4">
        <f>'Data Sheet 10'!Q278/1000000</f>
        <v>21.42198719651681</v>
      </c>
      <c r="J60" s="4">
        <v>2008</v>
      </c>
      <c r="K60" s="4">
        <f t="shared" si="1"/>
        <v>5.4753883674188023E-3</v>
      </c>
      <c r="L60" s="4">
        <f t="shared" si="2"/>
        <v>7.8181143902980258E-3</v>
      </c>
      <c r="M60" s="4">
        <f t="shared" si="3"/>
        <v>5.2261285035651011E-3</v>
      </c>
      <c r="N60" s="4">
        <f t="shared" si="4"/>
        <v>8.3061548580484243E-2</v>
      </c>
      <c r="O60" s="4">
        <f t="shared" si="5"/>
        <v>-3.0357035969411751E-3</v>
      </c>
      <c r="P60" s="4">
        <f t="shared" si="6"/>
        <v>-7.5328819631761883E-5</v>
      </c>
      <c r="Q60" s="4">
        <f t="shared" si="7"/>
        <v>2.142198719651681E-2</v>
      </c>
    </row>
    <row r="61" spans="1:17">
      <c r="A61" s="4">
        <v>2009</v>
      </c>
      <c r="B61" s="4">
        <f>'Data Sheet 10'!D279/1000000</f>
        <v>5.5389648041062749</v>
      </c>
      <c r="C61" s="4">
        <f>'Data Sheet 10'!G279/1000000</f>
        <v>7.7848626550132707</v>
      </c>
      <c r="D61" s="4">
        <f>'Data Sheet 10'!I279/1000000</f>
        <v>5.3964606324218485</v>
      </c>
      <c r="E61" s="4">
        <f>'Data Sheet 10'!K279/1000000</f>
        <v>80.929130936339533</v>
      </c>
      <c r="F61" s="4">
        <f>'Data Sheet 10'!M279/1000000</f>
        <v>-2.6682599881461759</v>
      </c>
      <c r="G61" s="4">
        <f>'Data Sheet 10'!O279/1000000</f>
        <v>-6.8027805846463674E-2</v>
      </c>
      <c r="H61" s="4">
        <f>'Data Sheet 10'!Q279/1000000</f>
        <v>21.799517258300316</v>
      </c>
      <c r="J61" s="4">
        <v>2009</v>
      </c>
      <c r="K61" s="4">
        <f t="shared" si="1"/>
        <v>5.538964804106275E-3</v>
      </c>
      <c r="L61" s="4">
        <f t="shared" si="2"/>
        <v>7.7848626550132711E-3</v>
      </c>
      <c r="M61" s="4">
        <f t="shared" si="3"/>
        <v>5.3964606324218489E-3</v>
      </c>
      <c r="N61" s="4">
        <f t="shared" si="4"/>
        <v>8.0929130936339536E-2</v>
      </c>
      <c r="O61" s="4">
        <f t="shared" si="5"/>
        <v>-2.6682599881461761E-3</v>
      </c>
      <c r="P61" s="4">
        <f t="shared" si="6"/>
        <v>-6.8027805846463673E-5</v>
      </c>
      <c r="Q61" s="4">
        <f t="shared" si="7"/>
        <v>2.1799517258300316E-2</v>
      </c>
    </row>
    <row r="62" spans="1:17">
      <c r="A62" s="4">
        <v>2010</v>
      </c>
      <c r="B62" s="4">
        <f>'Data Sheet 10'!D280/1000000</f>
        <v>4.9032078954605396</v>
      </c>
      <c r="C62" s="4">
        <f>'Data Sheet 10'!G280/1000000</f>
        <v>6.7781830903335942</v>
      </c>
      <c r="D62" s="4">
        <f>'Data Sheet 10'!I280/1000000</f>
        <v>4.8774600880397507</v>
      </c>
      <c r="E62" s="4">
        <f>'Data Sheet 10'!K280/1000000</f>
        <v>68.871280168158478</v>
      </c>
      <c r="F62" s="4">
        <f>'Data Sheet 10'!M280/1000000</f>
        <v>-2.0033201592703609</v>
      </c>
      <c r="G62" s="4">
        <f>'Data Sheet 10'!O280/1000000</f>
        <v>-5.34635874055416E-2</v>
      </c>
      <c r="H62" s="4">
        <f>'Data Sheet 10'!Q280/1000000</f>
        <v>19.415215029571275</v>
      </c>
      <c r="J62" s="4">
        <v>2010</v>
      </c>
      <c r="K62" s="4">
        <f t="shared" si="1"/>
        <v>4.9032078954605396E-3</v>
      </c>
      <c r="L62" s="4">
        <f t="shared" si="2"/>
        <v>6.778183090333594E-3</v>
      </c>
      <c r="M62" s="4">
        <f t="shared" si="3"/>
        <v>4.877460088039751E-3</v>
      </c>
      <c r="N62" s="4">
        <f t="shared" si="4"/>
        <v>6.887128016815848E-2</v>
      </c>
      <c r="O62" s="4">
        <f t="shared" si="5"/>
        <v>-2.0033201592703611E-3</v>
      </c>
      <c r="P62" s="4">
        <f t="shared" si="6"/>
        <v>-5.34635874055416E-5</v>
      </c>
      <c r="Q62" s="4">
        <f t="shared" si="7"/>
        <v>1.9415215029571276E-2</v>
      </c>
    </row>
    <row r="63" spans="1:17">
      <c r="A63" s="4">
        <v>2011</v>
      </c>
      <c r="B63" s="4">
        <f>'Data Sheet 10'!D281/1000000</f>
        <v>4.3758453807496309</v>
      </c>
      <c r="C63" s="4">
        <f>'Data Sheet 10'!G281/1000000</f>
        <v>5.9472800620816662</v>
      </c>
      <c r="D63" s="4">
        <f>'Data Sheet 10'!I281/1000000</f>
        <v>4.4458993775581224</v>
      </c>
      <c r="E63" s="4">
        <f>'Data Sheet 10'!K281/1000000</f>
        <v>58.994497455529846</v>
      </c>
      <c r="F63" s="4">
        <f>'Data Sheet 10'!M281/1000000</f>
        <v>-1.4732425551164472</v>
      </c>
      <c r="G63" s="4">
        <f>'Data Sheet 10'!O281/1000000</f>
        <v>-4.2174346528575962E-2</v>
      </c>
      <c r="H63" s="4">
        <f>'Data Sheet 10'!Q281/1000000</f>
        <v>17.431214043444285</v>
      </c>
      <c r="J63" s="4">
        <v>2011</v>
      </c>
      <c r="K63" s="4">
        <f t="shared" si="1"/>
        <v>4.3758453807496312E-3</v>
      </c>
      <c r="L63" s="4">
        <f t="shared" si="2"/>
        <v>5.9472800620816663E-3</v>
      </c>
      <c r="M63" s="4">
        <f t="shared" si="3"/>
        <v>4.4458993775581225E-3</v>
      </c>
      <c r="N63" s="4">
        <f t="shared" si="4"/>
        <v>5.8994497455529843E-2</v>
      </c>
      <c r="O63" s="4">
        <f t="shared" si="5"/>
        <v>-1.4732425551164472E-3</v>
      </c>
      <c r="P63" s="4">
        <f t="shared" si="6"/>
        <v>-4.2174346528575962E-5</v>
      </c>
      <c r="Q63" s="4">
        <f t="shared" si="7"/>
        <v>1.7431214043444287E-2</v>
      </c>
    </row>
    <row r="64" spans="1:17">
      <c r="A64" s="4">
        <v>2012</v>
      </c>
      <c r="B64" s="4">
        <f>'Data Sheet 10'!D282/1000000</f>
        <v>4.3858689478561912</v>
      </c>
      <c r="C64" s="4">
        <f>'Data Sheet 10'!G282/1000000</f>
        <v>5.8565928278719719</v>
      </c>
      <c r="D64" s="4">
        <f>'Data Sheet 10'!I282/1000000</f>
        <v>4.5539428921316079</v>
      </c>
      <c r="E64" s="4">
        <f>'Data Sheet 10'!K282/1000000</f>
        <v>56.630045841832661</v>
      </c>
      <c r="F64" s="4">
        <f>'Data Sheet 10'!M282/1000000</f>
        <v>-1.1607161421895578</v>
      </c>
      <c r="G64" s="4">
        <f>'Data Sheet 10'!O282/1000000</f>
        <v>-3.709236705540099E-2</v>
      </c>
      <c r="H64" s="4">
        <f>'Data Sheet 10'!Q282/1000000</f>
        <v>17.578077141831457</v>
      </c>
      <c r="J64" s="4">
        <v>2012</v>
      </c>
      <c r="K64" s="4">
        <f t="shared" si="1"/>
        <v>4.3858689478561913E-3</v>
      </c>
      <c r="L64" s="4">
        <f t="shared" si="2"/>
        <v>5.8565928278719722E-3</v>
      </c>
      <c r="M64" s="4">
        <f t="shared" si="3"/>
        <v>4.5539428921316082E-3</v>
      </c>
      <c r="N64" s="4">
        <f t="shared" si="4"/>
        <v>5.6630045841832663E-2</v>
      </c>
      <c r="O64" s="4">
        <f t="shared" si="5"/>
        <v>-1.1607161421895577E-3</v>
      </c>
      <c r="P64" s="4">
        <f t="shared" si="6"/>
        <v>-3.709236705540099E-5</v>
      </c>
      <c r="Q64" s="4">
        <f t="shared" si="7"/>
        <v>1.7578077141831457E-2</v>
      </c>
    </row>
    <row r="65" spans="1:17">
      <c r="A65" s="4">
        <v>2013</v>
      </c>
      <c r="B65" s="4">
        <f>'Data Sheet 10'!D283/1000000</f>
        <v>4.7848696698653272</v>
      </c>
      <c r="C65" s="4">
        <f>'Data Sheet 10'!G283/1000000</f>
        <v>6.2770471892072495</v>
      </c>
      <c r="D65" s="4">
        <f>'Data Sheet 10'!I283/1000000</f>
        <v>5.078736948720147</v>
      </c>
      <c r="E65" s="4">
        <f>'Data Sheet 10'!K283/1000000</f>
        <v>59.09115203038052</v>
      </c>
      <c r="F65" s="4">
        <f>'Data Sheet 10'!M283/1000000</f>
        <v>-0.93454537932348802</v>
      </c>
      <c r="G65" s="4">
        <f>'Data Sheet 10'!O283/1000000</f>
        <v>-3.535886168003631E-2</v>
      </c>
      <c r="H65" s="4">
        <f>'Data Sheet 10'!Q283/1000000</f>
        <v>19.287801122483092</v>
      </c>
      <c r="J65" s="4">
        <v>2013</v>
      </c>
      <c r="K65" s="4">
        <f t="shared" si="1"/>
        <v>4.784869669865327E-3</v>
      </c>
      <c r="L65" s="4">
        <f t="shared" si="2"/>
        <v>6.2770471892072497E-3</v>
      </c>
      <c r="M65" s="4">
        <f t="shared" si="3"/>
        <v>5.0787369487201471E-3</v>
      </c>
      <c r="N65" s="4">
        <f t="shared" si="4"/>
        <v>5.9091152030380519E-2</v>
      </c>
      <c r="O65" s="4">
        <f t="shared" si="5"/>
        <v>-9.3454537932348804E-4</v>
      </c>
      <c r="P65" s="4">
        <f t="shared" si="6"/>
        <v>-3.5358861680036313E-5</v>
      </c>
      <c r="Q65" s="4">
        <f t="shared" si="7"/>
        <v>1.9287801122483093E-2</v>
      </c>
    </row>
    <row r="66" spans="1:17">
      <c r="A66" s="4">
        <v>2014</v>
      </c>
      <c r="B66" s="4">
        <f>'Data Sheet 10'!D284/1000000</f>
        <v>4.9098396633309411</v>
      </c>
      <c r="C66" s="4">
        <f>'Data Sheet 10'!G284/1000000</f>
        <v>6.3253254818764173</v>
      </c>
      <c r="D66" s="4">
        <f>'Data Sheet 10'!I284/1000000</f>
        <v>5.3296510529426673</v>
      </c>
      <c r="E66" s="4">
        <f>'Data Sheet 10'!K284/1000000</f>
        <v>57.876555726174573</v>
      </c>
      <c r="F66" s="4">
        <f>'Data Sheet 10'!M284/1000000</f>
        <v>-0.62191115365317406</v>
      </c>
      <c r="G66" s="4">
        <f>'Data Sheet 10'!O284/1000000</f>
        <v>-3.1450546090994208E-2</v>
      </c>
      <c r="H66" s="4">
        <f>'Data Sheet 10'!Q284/1000000</f>
        <v>19.903549134199366</v>
      </c>
      <c r="J66" s="4">
        <v>2014</v>
      </c>
      <c r="K66" s="4">
        <f t="shared" si="1"/>
        <v>4.9098396633309414E-3</v>
      </c>
      <c r="L66" s="4">
        <f t="shared" si="2"/>
        <v>6.3253254818764169E-3</v>
      </c>
      <c r="M66" s="4">
        <f t="shared" si="3"/>
        <v>5.3296510529426671E-3</v>
      </c>
      <c r="N66" s="4">
        <f t="shared" si="4"/>
        <v>5.7876555726174575E-2</v>
      </c>
      <c r="O66" s="4">
        <f t="shared" si="5"/>
        <v>-6.2191115365317412E-4</v>
      </c>
      <c r="P66" s="4">
        <f t="shared" si="6"/>
        <v>-3.1450546090994207E-5</v>
      </c>
      <c r="Q66" s="4">
        <f t="shared" si="7"/>
        <v>1.9903549134199366E-2</v>
      </c>
    </row>
  </sheetData>
  <phoneticPr fontId="1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B4AA-37BA-4286-8981-122CCB6F3A59}">
  <dimension ref="A1:M66"/>
  <sheetViews>
    <sheetView zoomScale="55" zoomScaleNormal="55" workbookViewId="0"/>
  </sheetViews>
  <sheetFormatPr defaultRowHeight="15.6"/>
  <cols>
    <col min="1" max="8" width="8.77734375" style="4"/>
    <col min="9" max="9" width="13.21875" style="4" bestFit="1" customWidth="1"/>
    <col min="10" max="13" width="8.77734375" style="4"/>
  </cols>
  <sheetData>
    <row r="1" spans="1:13">
      <c r="A1" s="4" t="s">
        <v>0</v>
      </c>
      <c r="B1" s="18" t="s">
        <v>12</v>
      </c>
      <c r="C1" s="19" t="s">
        <v>13</v>
      </c>
      <c r="D1" s="23" t="s">
        <v>14</v>
      </c>
      <c r="E1" s="21" t="s">
        <v>15</v>
      </c>
      <c r="F1" s="4" t="s">
        <v>16</v>
      </c>
      <c r="H1" s="4" t="s">
        <v>0</v>
      </c>
      <c r="I1" s="18" t="s">
        <v>12</v>
      </c>
      <c r="J1" s="19" t="s">
        <v>13</v>
      </c>
      <c r="K1" s="23" t="s">
        <v>14</v>
      </c>
      <c r="L1" s="21" t="s">
        <v>15</v>
      </c>
      <c r="M1" s="4" t="s">
        <v>16</v>
      </c>
    </row>
    <row r="2" spans="1:13">
      <c r="A2" s="4">
        <v>1950</v>
      </c>
      <c r="B2" s="4">
        <f>'Data Sheet 10'!E290/1000000</f>
        <v>0</v>
      </c>
      <c r="C2" s="4">
        <f>'Data Sheet 11'!E290/1000000</f>
        <v>0</v>
      </c>
      <c r="D2" s="4">
        <f>'Data Sheet 12'!E290/1000000</f>
        <v>0</v>
      </c>
      <c r="E2" s="4">
        <f>'Data Sheet 13'!E290/1000000</f>
        <v>0</v>
      </c>
      <c r="F2" s="4">
        <f>SUM(B2:E2)</f>
        <v>0</v>
      </c>
      <c r="H2" s="4">
        <v>1950</v>
      </c>
      <c r="I2" s="4">
        <f>B2/1000</f>
        <v>0</v>
      </c>
      <c r="J2" s="4">
        <f t="shared" ref="J2:M2" si="0">C2/1000</f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>
      <c r="A3" s="4">
        <v>1951</v>
      </c>
      <c r="B3" s="4">
        <f>'Data Sheet 10'!E291/1000000</f>
        <v>145.17813219855813</v>
      </c>
      <c r="C3" s="4">
        <f>'Data Sheet 11'!E291/1000000</f>
        <v>15.115901849334982</v>
      </c>
      <c r="D3" s="4">
        <f>'Data Sheet 12'!E291/1000000</f>
        <v>4.6842110853999603</v>
      </c>
      <c r="E3" s="4">
        <f>'Data Sheet 13'!E291/1000000</f>
        <v>7.7397336657229578</v>
      </c>
      <c r="F3" s="4">
        <f t="shared" ref="F3:F66" si="1">SUM(B3:E3)</f>
        <v>172.71797879901604</v>
      </c>
      <c r="H3" s="4">
        <v>1951</v>
      </c>
      <c r="I3" s="4">
        <f t="shared" ref="I3:I66" si="2">B3/1000</f>
        <v>0.14517813219855813</v>
      </c>
      <c r="J3" s="4">
        <f t="shared" ref="J3:J66" si="3">C3/1000</f>
        <v>1.5115901849334982E-2</v>
      </c>
      <c r="K3" s="4">
        <f t="shared" ref="K3:K66" si="4">D3/1000</f>
        <v>4.6842110853999603E-3</v>
      </c>
      <c r="L3" s="4">
        <f t="shared" ref="L3:L66" si="5">E3/1000</f>
        <v>7.739733665722958E-3</v>
      </c>
      <c r="M3" s="4">
        <f t="shared" ref="M3:M66" si="6">F3/1000</f>
        <v>0.17271797879901604</v>
      </c>
    </row>
    <row r="4" spans="1:13">
      <c r="A4" s="4">
        <v>1952</v>
      </c>
      <c r="B4" s="4">
        <f>'Data Sheet 10'!E292/1000000</f>
        <v>144.84606664855104</v>
      </c>
      <c r="C4" s="4">
        <f>'Data Sheet 11'!E292/1000000</f>
        <v>16.169477885509441</v>
      </c>
      <c r="D4" s="4">
        <f>'Data Sheet 12'!E292/1000000</f>
        <v>4.9340552190642271</v>
      </c>
      <c r="E4" s="4">
        <f>'Data Sheet 13'!E292/1000000</f>
        <v>7.5758921424772367</v>
      </c>
      <c r="F4" s="4">
        <f t="shared" si="1"/>
        <v>173.52549189560196</v>
      </c>
      <c r="H4" s="4">
        <v>1952</v>
      </c>
      <c r="I4" s="4">
        <f t="shared" si="2"/>
        <v>0.14484606664855104</v>
      </c>
      <c r="J4" s="4">
        <f t="shared" si="3"/>
        <v>1.6169477885509442E-2</v>
      </c>
      <c r="K4" s="4">
        <f t="shared" si="4"/>
        <v>4.9340552190642274E-3</v>
      </c>
      <c r="L4" s="4">
        <f t="shared" si="5"/>
        <v>7.5758921424772365E-3</v>
      </c>
      <c r="M4" s="4">
        <f t="shared" si="6"/>
        <v>0.17352549189560196</v>
      </c>
    </row>
    <row r="5" spans="1:13">
      <c r="A5" s="4">
        <v>1953</v>
      </c>
      <c r="B5" s="4">
        <f>'Data Sheet 10'!E293/1000000</f>
        <v>145.91274130840148</v>
      </c>
      <c r="C5" s="4">
        <f>'Data Sheet 11'!E293/1000000</f>
        <v>16.917929432211555</v>
      </c>
      <c r="D5" s="4">
        <f>'Data Sheet 12'!E293/1000000</f>
        <v>5.0324414162712605</v>
      </c>
      <c r="E5" s="4">
        <f>'Data Sheet 13'!E293/1000000</f>
        <v>6.3593945266966356</v>
      </c>
      <c r="F5" s="4">
        <f t="shared" si="1"/>
        <v>174.22250668358095</v>
      </c>
      <c r="H5" s="4">
        <v>1953</v>
      </c>
      <c r="I5" s="4">
        <f t="shared" si="2"/>
        <v>0.14591274130840148</v>
      </c>
      <c r="J5" s="4">
        <f t="shared" si="3"/>
        <v>1.6917929432211553E-2</v>
      </c>
      <c r="K5" s="4">
        <f t="shared" si="4"/>
        <v>5.0324414162712609E-3</v>
      </c>
      <c r="L5" s="4">
        <f t="shared" si="5"/>
        <v>6.3593945266966359E-3</v>
      </c>
      <c r="M5" s="4">
        <f t="shared" si="6"/>
        <v>0.17422250668358094</v>
      </c>
    </row>
    <row r="6" spans="1:13">
      <c r="A6" s="4">
        <v>1954</v>
      </c>
      <c r="B6" s="4">
        <f>'Data Sheet 10'!E294/1000000</f>
        <v>149.52298131345324</v>
      </c>
      <c r="C6" s="4">
        <f>'Data Sheet 11'!E294/1000000</f>
        <v>16.307488428293613</v>
      </c>
      <c r="D6" s="4">
        <f>'Data Sheet 12'!E294/1000000</f>
        <v>4.9300179002081066</v>
      </c>
      <c r="E6" s="4">
        <f>'Data Sheet 13'!E294/1000000</f>
        <v>4.7219929806755232</v>
      </c>
      <c r="F6" s="4">
        <f t="shared" si="1"/>
        <v>175.48248062263048</v>
      </c>
      <c r="H6" s="4">
        <v>1954</v>
      </c>
      <c r="I6" s="4">
        <f t="shared" si="2"/>
        <v>0.14952298131345323</v>
      </c>
      <c r="J6" s="4">
        <f t="shared" si="3"/>
        <v>1.6307488428293614E-2</v>
      </c>
      <c r="K6" s="4">
        <f t="shared" si="4"/>
        <v>4.9300179002081069E-3</v>
      </c>
      <c r="L6" s="4">
        <f t="shared" si="5"/>
        <v>4.7219929806755229E-3</v>
      </c>
      <c r="M6" s="4">
        <f t="shared" si="6"/>
        <v>0.17548248062263047</v>
      </c>
    </row>
    <row r="7" spans="1:13">
      <c r="A7" s="4">
        <v>1955</v>
      </c>
      <c r="B7" s="4">
        <f>'Data Sheet 10'!E295/1000000</f>
        <v>150.26606989125088</v>
      </c>
      <c r="C7" s="4">
        <f>'Data Sheet 11'!E295/1000000</f>
        <v>15.561653259290805</v>
      </c>
      <c r="D7" s="4">
        <f>'Data Sheet 12'!E295/1000000</f>
        <v>4.6271512762292426</v>
      </c>
      <c r="E7" s="4">
        <f>'Data Sheet 13'!E295/1000000</f>
        <v>4.5517574203904161</v>
      </c>
      <c r="F7" s="4">
        <f t="shared" si="1"/>
        <v>175.00663184716137</v>
      </c>
      <c r="H7" s="4">
        <v>1955</v>
      </c>
      <c r="I7" s="4">
        <f t="shared" si="2"/>
        <v>0.15026606989125088</v>
      </c>
      <c r="J7" s="4">
        <f t="shared" si="3"/>
        <v>1.5561653259290806E-2</v>
      </c>
      <c r="K7" s="4">
        <f t="shared" si="4"/>
        <v>4.627151276229243E-3</v>
      </c>
      <c r="L7" s="4">
        <f t="shared" si="5"/>
        <v>4.5517574203904161E-3</v>
      </c>
      <c r="M7" s="4">
        <f t="shared" si="6"/>
        <v>0.17500663184716136</v>
      </c>
    </row>
    <row r="8" spans="1:13">
      <c r="A8" s="4">
        <v>1956</v>
      </c>
      <c r="B8" s="4">
        <f>'Data Sheet 10'!E296/1000000</f>
        <v>148.6244299691688</v>
      </c>
      <c r="C8" s="4">
        <f>'Data Sheet 11'!E296/1000000</f>
        <v>15.409598208830293</v>
      </c>
      <c r="D8" s="4">
        <f>'Data Sheet 12'!E296/1000000</f>
        <v>4.4893008144704076</v>
      </c>
      <c r="E8" s="4">
        <f>'Data Sheet 13'!E296/1000000</f>
        <v>5.126071074912959</v>
      </c>
      <c r="F8" s="4">
        <f t="shared" si="1"/>
        <v>173.64940006738246</v>
      </c>
      <c r="H8" s="4">
        <v>1956</v>
      </c>
      <c r="I8" s="4">
        <f t="shared" si="2"/>
        <v>0.1486244299691688</v>
      </c>
      <c r="J8" s="4">
        <f t="shared" si="3"/>
        <v>1.5409598208830293E-2</v>
      </c>
      <c r="K8" s="4">
        <f t="shared" si="4"/>
        <v>4.4893008144704077E-3</v>
      </c>
      <c r="L8" s="4">
        <f t="shared" si="5"/>
        <v>5.1260710749129589E-3</v>
      </c>
      <c r="M8" s="4">
        <f t="shared" si="6"/>
        <v>0.17364940006738247</v>
      </c>
    </row>
    <row r="9" spans="1:13">
      <c r="A9" s="4">
        <v>1957</v>
      </c>
      <c r="B9" s="4">
        <f>'Data Sheet 10'!E297/1000000</f>
        <v>139.38614572956308</v>
      </c>
      <c r="C9" s="4">
        <f>'Data Sheet 11'!E297/1000000</f>
        <v>14.928577596543439</v>
      </c>
      <c r="D9" s="4">
        <f>'Data Sheet 12'!E297/1000000</f>
        <v>4.2323644574244321</v>
      </c>
      <c r="E9" s="4">
        <f>'Data Sheet 13'!E297/1000000</f>
        <v>4.804226844118479</v>
      </c>
      <c r="F9" s="4">
        <f t="shared" si="1"/>
        <v>163.35131462764946</v>
      </c>
      <c r="H9" s="4">
        <v>1957</v>
      </c>
      <c r="I9" s="4">
        <f t="shared" si="2"/>
        <v>0.13938614572956309</v>
      </c>
      <c r="J9" s="4">
        <f t="shared" si="3"/>
        <v>1.492857759654344E-2</v>
      </c>
      <c r="K9" s="4">
        <f t="shared" si="4"/>
        <v>4.2323644574244323E-3</v>
      </c>
      <c r="L9" s="4">
        <f t="shared" si="5"/>
        <v>4.8042268441184791E-3</v>
      </c>
      <c r="M9" s="4">
        <f t="shared" si="6"/>
        <v>0.16335131462764946</v>
      </c>
    </row>
    <row r="10" spans="1:13">
      <c r="A10" s="4">
        <v>1958</v>
      </c>
      <c r="B10" s="4">
        <f>'Data Sheet 10'!E298/1000000</f>
        <v>127.42367608586147</v>
      </c>
      <c r="C10" s="4">
        <f>'Data Sheet 11'!E298/1000000</f>
        <v>14.936814326047042</v>
      </c>
      <c r="D10" s="4">
        <f>'Data Sheet 12'!E298/1000000</f>
        <v>3.7732969868250232</v>
      </c>
      <c r="E10" s="4">
        <f>'Data Sheet 13'!E298/1000000</f>
        <v>3.9330488978495706</v>
      </c>
      <c r="F10" s="4">
        <f t="shared" si="1"/>
        <v>150.06683629658312</v>
      </c>
      <c r="H10" s="4">
        <v>1958</v>
      </c>
      <c r="I10" s="4">
        <f t="shared" si="2"/>
        <v>0.12742367608586147</v>
      </c>
      <c r="J10" s="4">
        <f t="shared" si="3"/>
        <v>1.4936814326047041E-2</v>
      </c>
      <c r="K10" s="4">
        <f t="shared" si="4"/>
        <v>3.7732969868250234E-3</v>
      </c>
      <c r="L10" s="4">
        <f t="shared" si="5"/>
        <v>3.9330488978495705E-3</v>
      </c>
      <c r="M10" s="4">
        <f t="shared" si="6"/>
        <v>0.15006683629658313</v>
      </c>
    </row>
    <row r="11" spans="1:13">
      <c r="A11" s="4">
        <v>1959</v>
      </c>
      <c r="B11" s="4">
        <f>'Data Sheet 10'!E299/1000000</f>
        <v>127.53843693039158</v>
      </c>
      <c r="C11" s="4">
        <f>'Data Sheet 11'!E299/1000000</f>
        <v>14.553242912124798</v>
      </c>
      <c r="D11" s="4">
        <f>'Data Sheet 12'!E299/1000000</f>
        <v>3.7679587327892525</v>
      </c>
      <c r="E11" s="4">
        <f>'Data Sheet 13'!E299/1000000</f>
        <v>3.6086509924276919</v>
      </c>
      <c r="F11" s="4">
        <f t="shared" si="1"/>
        <v>149.46828956773334</v>
      </c>
      <c r="H11" s="4">
        <v>1959</v>
      </c>
      <c r="I11" s="4">
        <f t="shared" si="2"/>
        <v>0.12753843693039157</v>
      </c>
      <c r="J11" s="4">
        <f t="shared" si="3"/>
        <v>1.4553242912124799E-2</v>
      </c>
      <c r="K11" s="4">
        <f t="shared" si="4"/>
        <v>3.7679587327892525E-3</v>
      </c>
      <c r="L11" s="4">
        <f t="shared" si="5"/>
        <v>3.6086509924276918E-3</v>
      </c>
      <c r="M11" s="4">
        <f t="shared" si="6"/>
        <v>0.14946828956773334</v>
      </c>
    </row>
    <row r="12" spans="1:13">
      <c r="A12" s="4">
        <v>1960</v>
      </c>
      <c r="B12" s="4">
        <f>'Data Sheet 10'!E300/1000000</f>
        <v>133.56807618057337</v>
      </c>
      <c r="C12" s="4">
        <f>'Data Sheet 11'!E300/1000000</f>
        <v>14.132671316722474</v>
      </c>
      <c r="D12" s="4">
        <f>'Data Sheet 12'!E300/1000000</f>
        <v>4.0394171342027168</v>
      </c>
      <c r="E12" s="4">
        <f>'Data Sheet 13'!E300/1000000</f>
        <v>4.2024330233912206</v>
      </c>
      <c r="F12" s="4">
        <f t="shared" si="1"/>
        <v>155.94259765488979</v>
      </c>
      <c r="H12" s="4">
        <v>1960</v>
      </c>
      <c r="I12" s="4">
        <f t="shared" si="2"/>
        <v>0.13356807618057337</v>
      </c>
      <c r="J12" s="4">
        <f t="shared" si="3"/>
        <v>1.4132671316722474E-2</v>
      </c>
      <c r="K12" s="4">
        <f t="shared" si="4"/>
        <v>4.0394171342027167E-3</v>
      </c>
      <c r="L12" s="4">
        <f t="shared" si="5"/>
        <v>4.2024330233912206E-3</v>
      </c>
      <c r="M12" s="4">
        <f t="shared" si="6"/>
        <v>0.1559425976548898</v>
      </c>
    </row>
    <row r="13" spans="1:13">
      <c r="A13" s="4">
        <v>1961</v>
      </c>
      <c r="B13" s="4">
        <f>'Data Sheet 10'!E301/1000000</f>
        <v>138.54307642255853</v>
      </c>
      <c r="C13" s="4">
        <f>'Data Sheet 11'!E301/1000000</f>
        <v>14.608999611693823</v>
      </c>
      <c r="D13" s="4">
        <f>'Data Sheet 12'!E301/1000000</f>
        <v>4.5098603494409986</v>
      </c>
      <c r="E13" s="4">
        <f>'Data Sheet 13'!E301/1000000</f>
        <v>5.1592990448162439</v>
      </c>
      <c r="F13" s="4">
        <f t="shared" si="1"/>
        <v>162.8212354285096</v>
      </c>
      <c r="H13" s="4">
        <v>1961</v>
      </c>
      <c r="I13" s="4">
        <f t="shared" si="2"/>
        <v>0.13854307642255853</v>
      </c>
      <c r="J13" s="4">
        <f t="shared" si="3"/>
        <v>1.4608999611693823E-2</v>
      </c>
      <c r="K13" s="4">
        <f t="shared" si="4"/>
        <v>4.5098603494409988E-3</v>
      </c>
      <c r="L13" s="4">
        <f t="shared" si="5"/>
        <v>5.1592990448162436E-3</v>
      </c>
      <c r="M13" s="4">
        <f t="shared" si="6"/>
        <v>0.1628212354285096</v>
      </c>
    </row>
    <row r="14" spans="1:13">
      <c r="A14" s="4">
        <v>1962</v>
      </c>
      <c r="B14" s="4">
        <f>'Data Sheet 10'!E302/1000000</f>
        <v>136.98492773767441</v>
      </c>
      <c r="C14" s="4">
        <f>'Data Sheet 11'!E302/1000000</f>
        <v>14.296652411960901</v>
      </c>
      <c r="D14" s="4">
        <f>'Data Sheet 12'!E302/1000000</f>
        <v>5.1509631435723691</v>
      </c>
      <c r="E14" s="4">
        <f>'Data Sheet 13'!E302/1000000</f>
        <v>5.8277130774457682</v>
      </c>
      <c r="F14" s="4">
        <f t="shared" si="1"/>
        <v>162.26025637065345</v>
      </c>
      <c r="H14" s="4">
        <v>1962</v>
      </c>
      <c r="I14" s="4">
        <f t="shared" si="2"/>
        <v>0.1369849277376744</v>
      </c>
      <c r="J14" s="4">
        <f t="shared" si="3"/>
        <v>1.4296652411960901E-2</v>
      </c>
      <c r="K14" s="4">
        <f t="shared" si="4"/>
        <v>5.150963143572369E-3</v>
      </c>
      <c r="L14" s="4">
        <f t="shared" si="5"/>
        <v>5.8277130774457685E-3</v>
      </c>
      <c r="M14" s="4">
        <f t="shared" si="6"/>
        <v>0.16226025637065344</v>
      </c>
    </row>
    <row r="15" spans="1:13">
      <c r="A15" s="4">
        <v>1963</v>
      </c>
      <c r="B15" s="4">
        <f>'Data Sheet 10'!E303/1000000</f>
        <v>126.62881847561142</v>
      </c>
      <c r="C15" s="4">
        <f>'Data Sheet 11'!E303/1000000</f>
        <v>13.959027811018633</v>
      </c>
      <c r="D15" s="4">
        <f>'Data Sheet 12'!E303/1000000</f>
        <v>5.1004435732632363</v>
      </c>
      <c r="E15" s="4">
        <f>'Data Sheet 13'!E303/1000000</f>
        <v>6.1514984543217315</v>
      </c>
      <c r="F15" s="4">
        <f t="shared" si="1"/>
        <v>151.83978831421504</v>
      </c>
      <c r="H15" s="4">
        <v>1963</v>
      </c>
      <c r="I15" s="4">
        <f t="shared" si="2"/>
        <v>0.12662881847561142</v>
      </c>
      <c r="J15" s="4">
        <f t="shared" si="3"/>
        <v>1.3959027811018633E-2</v>
      </c>
      <c r="K15" s="4">
        <f t="shared" si="4"/>
        <v>5.100443573263236E-3</v>
      </c>
      <c r="L15" s="4">
        <f t="shared" si="5"/>
        <v>6.1514984543217313E-3</v>
      </c>
      <c r="M15" s="4">
        <f t="shared" si="6"/>
        <v>0.15183978831421505</v>
      </c>
    </row>
    <row r="16" spans="1:13">
      <c r="A16" s="4">
        <v>1964</v>
      </c>
      <c r="B16" s="4">
        <f>'Data Sheet 10'!E304/1000000</f>
        <v>129.88569998398384</v>
      </c>
      <c r="C16" s="4">
        <f>'Data Sheet 11'!E304/1000000</f>
        <v>15.960263573257603</v>
      </c>
      <c r="D16" s="4">
        <f>'Data Sheet 12'!E304/1000000</f>
        <v>5.5077823646080626</v>
      </c>
      <c r="E16" s="4">
        <f>'Data Sheet 13'!E304/1000000</f>
        <v>6.3167020882145755</v>
      </c>
      <c r="F16" s="4">
        <f t="shared" si="1"/>
        <v>157.67044801006409</v>
      </c>
      <c r="H16" s="4">
        <v>1964</v>
      </c>
      <c r="I16" s="4">
        <f t="shared" si="2"/>
        <v>0.12988569998398383</v>
      </c>
      <c r="J16" s="4">
        <f t="shared" si="3"/>
        <v>1.5960263573257603E-2</v>
      </c>
      <c r="K16" s="4">
        <f t="shared" si="4"/>
        <v>5.5077823646080626E-3</v>
      </c>
      <c r="L16" s="4">
        <f t="shared" si="5"/>
        <v>6.3167020882145758E-3</v>
      </c>
      <c r="M16" s="4">
        <f t="shared" si="6"/>
        <v>0.15767044801006408</v>
      </c>
    </row>
    <row r="17" spans="1:13">
      <c r="A17" s="4">
        <v>1965</v>
      </c>
      <c r="B17" s="4">
        <f>'Data Sheet 10'!E305/1000000</f>
        <v>138.45579395263442</v>
      </c>
      <c r="C17" s="4">
        <f>'Data Sheet 11'!E305/1000000</f>
        <v>17.350011645337268</v>
      </c>
      <c r="D17" s="4">
        <f>'Data Sheet 12'!E305/1000000</f>
        <v>6.2398443095090519</v>
      </c>
      <c r="E17" s="4">
        <f>'Data Sheet 13'!E305/1000000</f>
        <v>6.1803433214306995</v>
      </c>
      <c r="F17" s="4">
        <f t="shared" si="1"/>
        <v>168.22599322891145</v>
      </c>
      <c r="H17" s="4">
        <v>1965</v>
      </c>
      <c r="I17" s="4">
        <f t="shared" si="2"/>
        <v>0.13845579395263441</v>
      </c>
      <c r="J17" s="4">
        <f t="shared" si="3"/>
        <v>1.7350011645337268E-2</v>
      </c>
      <c r="K17" s="4">
        <f t="shared" si="4"/>
        <v>6.2398443095090517E-3</v>
      </c>
      <c r="L17" s="4">
        <f t="shared" si="5"/>
        <v>6.1803433214306994E-3</v>
      </c>
      <c r="M17" s="4">
        <f t="shared" si="6"/>
        <v>0.16822599322891144</v>
      </c>
    </row>
    <row r="18" spans="1:13">
      <c r="A18" s="4">
        <v>1966</v>
      </c>
      <c r="B18" s="4">
        <f>'Data Sheet 10'!E306/1000000</f>
        <v>129.17370331942541</v>
      </c>
      <c r="C18" s="4">
        <f>'Data Sheet 11'!E306/1000000</f>
        <v>16.267817271247541</v>
      </c>
      <c r="D18" s="4">
        <f>'Data Sheet 12'!E306/1000000</f>
        <v>5.9081339770307499</v>
      </c>
      <c r="E18" s="4">
        <f>'Data Sheet 13'!E306/1000000</f>
        <v>6.1469506166035464</v>
      </c>
      <c r="F18" s="4">
        <f t="shared" si="1"/>
        <v>157.49660518430724</v>
      </c>
      <c r="H18" s="4">
        <v>1966</v>
      </c>
      <c r="I18" s="4">
        <f t="shared" si="2"/>
        <v>0.1291737033194254</v>
      </c>
      <c r="J18" s="4">
        <f t="shared" si="3"/>
        <v>1.6267817271247542E-2</v>
      </c>
      <c r="K18" s="4">
        <f t="shared" si="4"/>
        <v>5.90813397703075E-3</v>
      </c>
      <c r="L18" s="4">
        <f t="shared" si="5"/>
        <v>6.146950616603546E-3</v>
      </c>
      <c r="M18" s="4">
        <f t="shared" si="6"/>
        <v>0.15749660518430725</v>
      </c>
    </row>
    <row r="19" spans="1:13">
      <c r="A19" s="4">
        <v>1967</v>
      </c>
      <c r="B19" s="4">
        <f>'Data Sheet 10'!E307/1000000</f>
        <v>118.84721137409539</v>
      </c>
      <c r="C19" s="4">
        <f>'Data Sheet 11'!E307/1000000</f>
        <v>16.582553513640768</v>
      </c>
      <c r="D19" s="4">
        <f>'Data Sheet 12'!E307/1000000</f>
        <v>5.5469014281285931</v>
      </c>
      <c r="E19" s="4">
        <f>'Data Sheet 13'!E307/1000000</f>
        <v>6.3561926162663145</v>
      </c>
      <c r="F19" s="4">
        <f t="shared" si="1"/>
        <v>147.33285893213107</v>
      </c>
      <c r="H19" s="4">
        <v>1967</v>
      </c>
      <c r="I19" s="4">
        <f t="shared" si="2"/>
        <v>0.11884721137409539</v>
      </c>
      <c r="J19" s="4">
        <f t="shared" si="3"/>
        <v>1.6582553513640769E-2</v>
      </c>
      <c r="K19" s="4">
        <f t="shared" si="4"/>
        <v>5.5469014281285933E-3</v>
      </c>
      <c r="L19" s="4">
        <f t="shared" si="5"/>
        <v>6.3561926162663141E-3</v>
      </c>
      <c r="M19" s="4">
        <f t="shared" si="6"/>
        <v>0.14733285893213108</v>
      </c>
    </row>
    <row r="20" spans="1:13">
      <c r="A20" s="4">
        <v>1968</v>
      </c>
      <c r="B20" s="4">
        <f>'Data Sheet 10'!E308/1000000</f>
        <v>114.44865068901521</v>
      </c>
      <c r="C20" s="4">
        <f>'Data Sheet 11'!E308/1000000</f>
        <v>17.335650758653223</v>
      </c>
      <c r="D20" s="4">
        <f>'Data Sheet 12'!E308/1000000</f>
        <v>5.2722735176739359</v>
      </c>
      <c r="E20" s="4">
        <f>'Data Sheet 13'!E308/1000000</f>
        <v>6.5999904619874394</v>
      </c>
      <c r="F20" s="4">
        <f t="shared" si="1"/>
        <v>143.65656542732981</v>
      </c>
      <c r="H20" s="4">
        <v>1968</v>
      </c>
      <c r="I20" s="4">
        <f t="shared" si="2"/>
        <v>0.1144486506890152</v>
      </c>
      <c r="J20" s="4">
        <f t="shared" si="3"/>
        <v>1.7335650758653225E-2</v>
      </c>
      <c r="K20" s="4">
        <f t="shared" si="4"/>
        <v>5.2722735176739359E-3</v>
      </c>
      <c r="L20" s="4">
        <f t="shared" si="5"/>
        <v>6.5999904619874396E-3</v>
      </c>
      <c r="M20" s="4">
        <f t="shared" si="6"/>
        <v>0.1436565654273298</v>
      </c>
    </row>
    <row r="21" spans="1:13">
      <c r="A21" s="4">
        <v>1969</v>
      </c>
      <c r="B21" s="4">
        <f>'Data Sheet 10'!E309/1000000</f>
        <v>104.6814398185879</v>
      </c>
      <c r="C21" s="4">
        <f>'Data Sheet 11'!E309/1000000</f>
        <v>17.787729748470262</v>
      </c>
      <c r="D21" s="4">
        <f>'Data Sheet 12'!E309/1000000</f>
        <v>4.8573067709329312</v>
      </c>
      <c r="E21" s="4">
        <f>'Data Sheet 13'!E309/1000000</f>
        <v>6.7610467603956259</v>
      </c>
      <c r="F21" s="4">
        <f t="shared" si="1"/>
        <v>134.08752309838673</v>
      </c>
      <c r="H21" s="4">
        <v>1969</v>
      </c>
      <c r="I21" s="4">
        <f t="shared" si="2"/>
        <v>0.10468143981858791</v>
      </c>
      <c r="J21" s="4">
        <f t="shared" si="3"/>
        <v>1.7787729748470264E-2</v>
      </c>
      <c r="K21" s="4">
        <f t="shared" si="4"/>
        <v>4.8573067709329308E-3</v>
      </c>
      <c r="L21" s="4">
        <f t="shared" si="5"/>
        <v>6.7610467603956255E-3</v>
      </c>
      <c r="M21" s="4">
        <f t="shared" si="6"/>
        <v>0.13408752309838673</v>
      </c>
    </row>
    <row r="22" spans="1:13">
      <c r="A22" s="4">
        <v>1970</v>
      </c>
      <c r="B22" s="4">
        <f>'Data Sheet 10'!E310/1000000</f>
        <v>91.456048753678388</v>
      </c>
      <c r="C22" s="4">
        <f>'Data Sheet 11'!E310/1000000</f>
        <v>18.079483139953254</v>
      </c>
      <c r="D22" s="4">
        <f>'Data Sheet 12'!E310/1000000</f>
        <v>4.3006670805131311</v>
      </c>
      <c r="E22" s="4">
        <f>'Data Sheet 13'!E310/1000000</f>
        <v>6.6890835430737363</v>
      </c>
      <c r="F22" s="4">
        <f t="shared" si="1"/>
        <v>120.52528251721851</v>
      </c>
      <c r="H22" s="4">
        <v>1970</v>
      </c>
      <c r="I22" s="4">
        <f t="shared" si="2"/>
        <v>9.1456048753678382E-2</v>
      </c>
      <c r="J22" s="4">
        <f t="shared" si="3"/>
        <v>1.8079483139953254E-2</v>
      </c>
      <c r="K22" s="4">
        <f t="shared" si="4"/>
        <v>4.3006670805131311E-3</v>
      </c>
      <c r="L22" s="4">
        <f t="shared" si="5"/>
        <v>6.6890835430737363E-3</v>
      </c>
      <c r="M22" s="4">
        <f t="shared" si="6"/>
        <v>0.12052528251721852</v>
      </c>
    </row>
    <row r="23" spans="1:13">
      <c r="A23" s="4">
        <v>1971</v>
      </c>
      <c r="B23" s="4">
        <f>'Data Sheet 10'!E311/1000000</f>
        <v>84.234285222445578</v>
      </c>
      <c r="C23" s="4">
        <f>'Data Sheet 11'!E311/1000000</f>
        <v>17.398690327933032</v>
      </c>
      <c r="D23" s="4">
        <f>'Data Sheet 12'!E311/1000000</f>
        <v>3.8875602639614213</v>
      </c>
      <c r="E23" s="4">
        <f>'Data Sheet 13'!E311/1000000</f>
        <v>7.2449624253806535</v>
      </c>
      <c r="F23" s="4">
        <f t="shared" si="1"/>
        <v>112.76549823972067</v>
      </c>
      <c r="H23" s="4">
        <v>1971</v>
      </c>
      <c r="I23" s="4">
        <f t="shared" si="2"/>
        <v>8.4234285222445582E-2</v>
      </c>
      <c r="J23" s="4">
        <f t="shared" si="3"/>
        <v>1.7398690327933033E-2</v>
      </c>
      <c r="K23" s="4">
        <f t="shared" si="4"/>
        <v>3.8875602639614213E-3</v>
      </c>
      <c r="L23" s="4">
        <f t="shared" si="5"/>
        <v>7.2449624253806532E-3</v>
      </c>
      <c r="M23" s="4">
        <f t="shared" si="6"/>
        <v>0.11276549823972067</v>
      </c>
    </row>
    <row r="24" spans="1:13">
      <c r="A24" s="4">
        <v>1972</v>
      </c>
      <c r="B24" s="4">
        <f>'Data Sheet 10'!E312/1000000</f>
        <v>81.121072282306841</v>
      </c>
      <c r="C24" s="4">
        <f>'Data Sheet 11'!E312/1000000</f>
        <v>15.696965975787203</v>
      </c>
      <c r="D24" s="4">
        <f>'Data Sheet 12'!E312/1000000</f>
        <v>3.9077164461638318</v>
      </c>
      <c r="E24" s="4">
        <f>'Data Sheet 13'!E312/1000000</f>
        <v>7.503409135867253</v>
      </c>
      <c r="F24" s="4">
        <f t="shared" si="1"/>
        <v>108.22916384012514</v>
      </c>
      <c r="H24" s="4">
        <v>1972</v>
      </c>
      <c r="I24" s="4">
        <f t="shared" si="2"/>
        <v>8.1121072282306847E-2</v>
      </c>
      <c r="J24" s="4">
        <f t="shared" si="3"/>
        <v>1.5696965975787201E-2</v>
      </c>
      <c r="K24" s="4">
        <f t="shared" si="4"/>
        <v>3.9077164461638319E-3</v>
      </c>
      <c r="L24" s="4">
        <f t="shared" si="5"/>
        <v>7.5034091358672532E-3</v>
      </c>
      <c r="M24" s="4">
        <f t="shared" si="6"/>
        <v>0.10822916384012514</v>
      </c>
    </row>
    <row r="25" spans="1:13">
      <c r="A25" s="4">
        <v>1973</v>
      </c>
      <c r="B25" s="4">
        <f>'Data Sheet 10'!E313/1000000</f>
        <v>78.609458649094435</v>
      </c>
      <c r="C25" s="4">
        <f>'Data Sheet 11'!E313/1000000</f>
        <v>15.001897026821103</v>
      </c>
      <c r="D25" s="4">
        <f>'Data Sheet 12'!E313/1000000</f>
        <v>4.1355870190403721</v>
      </c>
      <c r="E25" s="4">
        <f>'Data Sheet 13'!E313/1000000</f>
        <v>7.2720543158860904</v>
      </c>
      <c r="F25" s="4">
        <f t="shared" si="1"/>
        <v>105.018997010842</v>
      </c>
      <c r="H25" s="4">
        <v>1973</v>
      </c>
      <c r="I25" s="4">
        <f t="shared" si="2"/>
        <v>7.8609458649094438E-2</v>
      </c>
      <c r="J25" s="4">
        <f t="shared" si="3"/>
        <v>1.5001897026821103E-2</v>
      </c>
      <c r="K25" s="4">
        <f t="shared" si="4"/>
        <v>4.1355870190403722E-3</v>
      </c>
      <c r="L25" s="4">
        <f t="shared" si="5"/>
        <v>7.2720543158860907E-3</v>
      </c>
      <c r="M25" s="4">
        <f t="shared" si="6"/>
        <v>0.105018997010842</v>
      </c>
    </row>
    <row r="26" spans="1:13">
      <c r="A26" s="4">
        <v>1974</v>
      </c>
      <c r="B26" s="4">
        <f>'Data Sheet 10'!E314/1000000</f>
        <v>70.657541274819224</v>
      </c>
      <c r="C26" s="4">
        <f>'Data Sheet 11'!E314/1000000</f>
        <v>14.67357645118239</v>
      </c>
      <c r="D26" s="4">
        <f>'Data Sheet 12'!E314/1000000</f>
        <v>3.7439535411003577</v>
      </c>
      <c r="E26" s="4">
        <f>'Data Sheet 13'!E314/1000000</f>
        <v>7.0483165833612604</v>
      </c>
      <c r="F26" s="4">
        <f t="shared" si="1"/>
        <v>96.123387850463217</v>
      </c>
      <c r="H26" s="4">
        <v>1974</v>
      </c>
      <c r="I26" s="4">
        <f t="shared" si="2"/>
        <v>7.0657541274819227E-2</v>
      </c>
      <c r="J26" s="4">
        <f t="shared" si="3"/>
        <v>1.4673576451182389E-2</v>
      </c>
      <c r="K26" s="4">
        <f t="shared" si="4"/>
        <v>3.7439535411003576E-3</v>
      </c>
      <c r="L26" s="4">
        <f t="shared" si="5"/>
        <v>7.0483165833612601E-3</v>
      </c>
      <c r="M26" s="4">
        <f t="shared" si="6"/>
        <v>9.6123387850463218E-2</v>
      </c>
    </row>
    <row r="27" spans="1:13">
      <c r="A27" s="4">
        <v>1975</v>
      </c>
      <c r="B27" s="4">
        <f>'Data Sheet 10'!E315/1000000</f>
        <v>59.117556762431207</v>
      </c>
      <c r="C27" s="4">
        <f>'Data Sheet 11'!E315/1000000</f>
        <v>13.682877762398233</v>
      </c>
      <c r="D27" s="4">
        <f>'Data Sheet 12'!E315/1000000</f>
        <v>3.509029959300451</v>
      </c>
      <c r="E27" s="4">
        <f>'Data Sheet 13'!E315/1000000</f>
        <v>5.676412647452624</v>
      </c>
      <c r="F27" s="4">
        <f t="shared" si="1"/>
        <v>81.985877131582512</v>
      </c>
      <c r="H27" s="4">
        <v>1975</v>
      </c>
      <c r="I27" s="4">
        <f t="shared" si="2"/>
        <v>5.9117556762431203E-2</v>
      </c>
      <c r="J27" s="4">
        <f t="shared" si="3"/>
        <v>1.3682877762398233E-2</v>
      </c>
      <c r="K27" s="4">
        <f t="shared" si="4"/>
        <v>3.509029959300451E-3</v>
      </c>
      <c r="L27" s="4">
        <f t="shared" si="5"/>
        <v>5.6764126474526241E-3</v>
      </c>
      <c r="M27" s="4">
        <f t="shared" si="6"/>
        <v>8.1985877131582507E-2</v>
      </c>
    </row>
    <row r="28" spans="1:13">
      <c r="A28" s="4">
        <v>1976</v>
      </c>
      <c r="B28" s="4">
        <f>'Data Sheet 10'!E316/1000000</f>
        <v>49.451607599352293</v>
      </c>
      <c r="C28" s="4">
        <f>'Data Sheet 11'!E316/1000000</f>
        <v>13.019248034646107</v>
      </c>
      <c r="D28" s="4">
        <f>'Data Sheet 12'!E316/1000000</f>
        <v>3.2149520956953501</v>
      </c>
      <c r="E28" s="4">
        <f>'Data Sheet 13'!E316/1000000</f>
        <v>4.6541869411510719</v>
      </c>
      <c r="F28" s="4">
        <f t="shared" si="1"/>
        <v>70.339994670844817</v>
      </c>
      <c r="H28" s="4">
        <v>1976</v>
      </c>
      <c r="I28" s="4">
        <f t="shared" si="2"/>
        <v>4.9451607599352292E-2</v>
      </c>
      <c r="J28" s="4">
        <f t="shared" si="3"/>
        <v>1.3019248034646108E-2</v>
      </c>
      <c r="K28" s="4">
        <f t="shared" si="4"/>
        <v>3.2149520956953502E-3</v>
      </c>
      <c r="L28" s="4">
        <f t="shared" si="5"/>
        <v>4.6541869411510723E-3</v>
      </c>
      <c r="M28" s="4">
        <f t="shared" si="6"/>
        <v>7.0339994670844813E-2</v>
      </c>
    </row>
    <row r="29" spans="1:13">
      <c r="A29" s="4">
        <v>1977</v>
      </c>
      <c r="B29" s="4">
        <f>'Data Sheet 10'!E317/1000000</f>
        <v>41.735097859241243</v>
      </c>
      <c r="C29" s="4">
        <f>'Data Sheet 11'!E317/1000000</f>
        <v>10.616711845212723</v>
      </c>
      <c r="D29" s="4">
        <f>'Data Sheet 12'!E317/1000000</f>
        <v>2.5940334307639534</v>
      </c>
      <c r="E29" s="4">
        <f>'Data Sheet 13'!E317/1000000</f>
        <v>4.7021530843181525</v>
      </c>
      <c r="F29" s="4">
        <f t="shared" si="1"/>
        <v>59.647996219536076</v>
      </c>
      <c r="H29" s="4">
        <v>1977</v>
      </c>
      <c r="I29" s="4">
        <f t="shared" si="2"/>
        <v>4.1735097859241246E-2</v>
      </c>
      <c r="J29" s="4">
        <f t="shared" si="3"/>
        <v>1.0616711845212724E-2</v>
      </c>
      <c r="K29" s="4">
        <f t="shared" si="4"/>
        <v>2.5940334307639535E-3</v>
      </c>
      <c r="L29" s="4">
        <f t="shared" si="5"/>
        <v>4.7021530843181529E-3</v>
      </c>
      <c r="M29" s="4">
        <f t="shared" si="6"/>
        <v>5.9647996219536079E-2</v>
      </c>
    </row>
    <row r="30" spans="1:13">
      <c r="A30" s="4">
        <v>1978</v>
      </c>
      <c r="B30" s="4">
        <f>'Data Sheet 10'!E318/1000000</f>
        <v>36.674193007159843</v>
      </c>
      <c r="C30" s="4">
        <f>'Data Sheet 11'!E318/1000000</f>
        <v>8.9629619924048036</v>
      </c>
      <c r="D30" s="4">
        <f>'Data Sheet 12'!E318/1000000</f>
        <v>2.2821072075123805</v>
      </c>
      <c r="E30" s="4">
        <f>'Data Sheet 13'!E318/1000000</f>
        <v>4.5638679158069211</v>
      </c>
      <c r="F30" s="4">
        <f t="shared" si="1"/>
        <v>52.483130122883949</v>
      </c>
      <c r="H30" s="4">
        <v>1978</v>
      </c>
      <c r="I30" s="4">
        <f t="shared" si="2"/>
        <v>3.6674193007159843E-2</v>
      </c>
      <c r="J30" s="4">
        <f t="shared" si="3"/>
        <v>8.9629619924048044E-3</v>
      </c>
      <c r="K30" s="4">
        <f t="shared" si="4"/>
        <v>2.2821072075123803E-3</v>
      </c>
      <c r="L30" s="4">
        <f t="shared" si="5"/>
        <v>4.5638679158069208E-3</v>
      </c>
      <c r="M30" s="4">
        <f t="shared" si="6"/>
        <v>5.2483130122883949E-2</v>
      </c>
    </row>
    <row r="31" spans="1:13">
      <c r="A31" s="4">
        <v>1979</v>
      </c>
      <c r="B31" s="4">
        <f>'Data Sheet 10'!E319/1000000</f>
        <v>32.727686454360537</v>
      </c>
      <c r="C31" s="4">
        <f>'Data Sheet 11'!E319/1000000</f>
        <v>9.2807669556827506</v>
      </c>
      <c r="D31" s="4">
        <f>'Data Sheet 12'!E319/1000000</f>
        <v>2.1398455308973965</v>
      </c>
      <c r="E31" s="4">
        <f>'Data Sheet 13'!E319/1000000</f>
        <v>4.1911001078544041</v>
      </c>
      <c r="F31" s="4">
        <f t="shared" si="1"/>
        <v>48.339399048795087</v>
      </c>
      <c r="H31" s="4">
        <v>1979</v>
      </c>
      <c r="I31" s="4">
        <f t="shared" si="2"/>
        <v>3.2727686454360534E-2</v>
      </c>
      <c r="J31" s="4">
        <f t="shared" si="3"/>
        <v>9.280766955682751E-3</v>
      </c>
      <c r="K31" s="4">
        <f t="shared" si="4"/>
        <v>2.1398455308973964E-3</v>
      </c>
      <c r="L31" s="4">
        <f t="shared" si="5"/>
        <v>4.1911001078544039E-3</v>
      </c>
      <c r="M31" s="4">
        <f t="shared" si="6"/>
        <v>4.8339399048795084E-2</v>
      </c>
    </row>
    <row r="32" spans="1:13">
      <c r="A32" s="4">
        <v>1980</v>
      </c>
      <c r="B32" s="4">
        <f>'Data Sheet 10'!E320/1000000</f>
        <v>27.555166452124496</v>
      </c>
      <c r="C32" s="4">
        <f>'Data Sheet 11'!E320/1000000</f>
        <v>8.6172296946523783</v>
      </c>
      <c r="D32" s="4">
        <f>'Data Sheet 12'!E320/1000000</f>
        <v>1.9183885320764249</v>
      </c>
      <c r="E32" s="4">
        <f>'Data Sheet 13'!E320/1000000</f>
        <v>3.7624542010284885</v>
      </c>
      <c r="F32" s="4">
        <f t="shared" si="1"/>
        <v>41.853238879881793</v>
      </c>
      <c r="H32" s="4">
        <v>1980</v>
      </c>
      <c r="I32" s="4">
        <f t="shared" si="2"/>
        <v>2.7555166452124497E-2</v>
      </c>
      <c r="J32" s="4">
        <f t="shared" si="3"/>
        <v>8.6172296946523778E-3</v>
      </c>
      <c r="K32" s="4">
        <f t="shared" si="4"/>
        <v>1.9183885320764248E-3</v>
      </c>
      <c r="L32" s="4">
        <f t="shared" si="5"/>
        <v>3.7624542010284883E-3</v>
      </c>
      <c r="M32" s="4">
        <f t="shared" si="6"/>
        <v>4.1853238879881793E-2</v>
      </c>
    </row>
    <row r="33" spans="1:13">
      <c r="A33" s="4">
        <v>1981</v>
      </c>
      <c r="B33" s="4">
        <f>'Data Sheet 10'!E321/1000000</f>
        <v>20.610338476890977</v>
      </c>
      <c r="C33" s="4">
        <f>'Data Sheet 11'!E321/1000000</f>
        <v>7.689039444175231</v>
      </c>
      <c r="D33" s="4">
        <f>'Data Sheet 12'!E321/1000000</f>
        <v>1.5748876610766205</v>
      </c>
      <c r="E33" s="4">
        <f>'Data Sheet 13'!E321/1000000</f>
        <v>3.5943274033044283</v>
      </c>
      <c r="F33" s="4">
        <f t="shared" si="1"/>
        <v>33.468592985447259</v>
      </c>
      <c r="H33" s="4">
        <v>1981</v>
      </c>
      <c r="I33" s="4">
        <f t="shared" si="2"/>
        <v>2.0610338476890977E-2</v>
      </c>
      <c r="J33" s="4">
        <f t="shared" si="3"/>
        <v>7.6890394441752313E-3</v>
      </c>
      <c r="K33" s="4">
        <f t="shared" si="4"/>
        <v>1.5748876610766204E-3</v>
      </c>
      <c r="L33" s="4">
        <f t="shared" si="5"/>
        <v>3.5943274033044285E-3</v>
      </c>
      <c r="M33" s="4">
        <f t="shared" si="6"/>
        <v>3.3468592985447257E-2</v>
      </c>
    </row>
    <row r="34" spans="1:13">
      <c r="A34" s="4">
        <v>1982</v>
      </c>
      <c r="B34" s="4">
        <f>'Data Sheet 10'!E322/1000000</f>
        <v>15.40661191182563</v>
      </c>
      <c r="C34" s="4">
        <f>'Data Sheet 11'!E322/1000000</f>
        <v>7.2603563422569</v>
      </c>
      <c r="D34" s="4">
        <f>'Data Sheet 12'!E322/1000000</f>
        <v>1.326356238825301</v>
      </c>
      <c r="E34" s="4">
        <f>'Data Sheet 13'!E322/1000000</f>
        <v>4.0261100261731482</v>
      </c>
      <c r="F34" s="4">
        <f t="shared" si="1"/>
        <v>28.019434519080981</v>
      </c>
      <c r="H34" s="4">
        <v>1982</v>
      </c>
      <c r="I34" s="4">
        <f t="shared" si="2"/>
        <v>1.540661191182563E-2</v>
      </c>
      <c r="J34" s="4">
        <f t="shared" si="3"/>
        <v>7.2603563422568998E-3</v>
      </c>
      <c r="K34" s="4">
        <f t="shared" si="4"/>
        <v>1.326356238825301E-3</v>
      </c>
      <c r="L34" s="4">
        <f t="shared" si="5"/>
        <v>4.0261100261731481E-3</v>
      </c>
      <c r="M34" s="4">
        <f t="shared" si="6"/>
        <v>2.8019434519080982E-2</v>
      </c>
    </row>
    <row r="35" spans="1:13">
      <c r="A35" s="4">
        <v>1983</v>
      </c>
      <c r="B35" s="4">
        <f>'Data Sheet 10'!E323/1000000</f>
        <v>11.700621242818757</v>
      </c>
      <c r="C35" s="4">
        <f>'Data Sheet 11'!E323/1000000</f>
        <v>6.8467116687538736</v>
      </c>
      <c r="D35" s="4">
        <f>'Data Sheet 12'!E323/1000000</f>
        <v>1.099156535698345</v>
      </c>
      <c r="E35" s="4">
        <f>'Data Sheet 13'!E323/1000000</f>
        <v>4.8525219492939105</v>
      </c>
      <c r="F35" s="4">
        <f t="shared" si="1"/>
        <v>24.499011396564889</v>
      </c>
      <c r="H35" s="4">
        <v>1983</v>
      </c>
      <c r="I35" s="4">
        <f t="shared" si="2"/>
        <v>1.1700621242818758E-2</v>
      </c>
      <c r="J35" s="4">
        <f t="shared" si="3"/>
        <v>6.8467116687538736E-3</v>
      </c>
      <c r="K35" s="4">
        <f t="shared" si="4"/>
        <v>1.0991565356983451E-3</v>
      </c>
      <c r="L35" s="4">
        <f t="shared" si="5"/>
        <v>4.8525219492939102E-3</v>
      </c>
      <c r="M35" s="4">
        <f t="shared" si="6"/>
        <v>2.449901139656489E-2</v>
      </c>
    </row>
    <row r="36" spans="1:13">
      <c r="A36" s="4">
        <v>1984</v>
      </c>
      <c r="B36" s="4">
        <f>'Data Sheet 10'!E324/1000000</f>
        <v>7.4433989050180243</v>
      </c>
      <c r="C36" s="4">
        <f>'Data Sheet 11'!E324/1000000</f>
        <v>6.6293832221296771</v>
      </c>
      <c r="D36" s="4">
        <f>'Data Sheet 12'!E324/1000000</f>
        <v>0.96042968974881204</v>
      </c>
      <c r="E36" s="4">
        <f>'Data Sheet 13'!E324/1000000</f>
        <v>5.4161537268702959</v>
      </c>
      <c r="F36" s="4">
        <f t="shared" si="1"/>
        <v>20.44936554376681</v>
      </c>
      <c r="H36" s="4">
        <v>1984</v>
      </c>
      <c r="I36" s="4">
        <f t="shared" si="2"/>
        <v>7.4433989050180244E-3</v>
      </c>
      <c r="J36" s="4">
        <f t="shared" si="3"/>
        <v>6.6293832221296775E-3</v>
      </c>
      <c r="K36" s="4">
        <f t="shared" si="4"/>
        <v>9.6042968974881205E-4</v>
      </c>
      <c r="L36" s="4">
        <f t="shared" si="5"/>
        <v>5.4161537268702957E-3</v>
      </c>
      <c r="M36" s="4">
        <f t="shared" si="6"/>
        <v>2.044936554376681E-2</v>
      </c>
    </row>
    <row r="37" spans="1:13">
      <c r="A37" s="4">
        <v>1985</v>
      </c>
      <c r="B37" s="4">
        <f>'Data Sheet 10'!E325/1000000</f>
        <v>2.7462330756230799</v>
      </c>
      <c r="C37" s="4">
        <f>'Data Sheet 11'!E325/1000000</f>
        <v>6.5012169247081149</v>
      </c>
      <c r="D37" s="4">
        <f>'Data Sheet 12'!E325/1000000</f>
        <v>0.82716436041785035</v>
      </c>
      <c r="E37" s="4">
        <f>'Data Sheet 13'!E325/1000000</f>
        <v>5.620079166814782</v>
      </c>
      <c r="F37" s="4">
        <f t="shared" si="1"/>
        <v>15.694693527563828</v>
      </c>
      <c r="H37" s="4">
        <v>1985</v>
      </c>
      <c r="I37" s="4">
        <f t="shared" si="2"/>
        <v>2.7462330756230801E-3</v>
      </c>
      <c r="J37" s="4">
        <f t="shared" si="3"/>
        <v>6.5012169247081145E-3</v>
      </c>
      <c r="K37" s="4">
        <f t="shared" si="4"/>
        <v>8.2716436041785032E-4</v>
      </c>
      <c r="L37" s="4">
        <f t="shared" si="5"/>
        <v>5.6200791668147817E-3</v>
      </c>
      <c r="M37" s="4">
        <f t="shared" si="6"/>
        <v>1.5694693527563829E-2</v>
      </c>
    </row>
    <row r="38" spans="1:13">
      <c r="A38" s="4">
        <v>1986</v>
      </c>
      <c r="B38" s="4">
        <f>'Data Sheet 10'!E326/1000000</f>
        <v>-2.0239668462490066</v>
      </c>
      <c r="C38" s="4">
        <f>'Data Sheet 11'!E326/1000000</f>
        <v>6.2076288432139419</v>
      </c>
      <c r="D38" s="4">
        <f>'Data Sheet 12'!E326/1000000</f>
        <v>0.63543029261592354</v>
      </c>
      <c r="E38" s="4">
        <f>'Data Sheet 13'!E326/1000000</f>
        <v>5.4248020029397166</v>
      </c>
      <c r="F38" s="4">
        <f t="shared" si="1"/>
        <v>10.243894292520576</v>
      </c>
      <c r="H38" s="4">
        <v>1986</v>
      </c>
      <c r="I38" s="4">
        <f t="shared" si="2"/>
        <v>-2.0239668462490065E-3</v>
      </c>
      <c r="J38" s="4">
        <f t="shared" si="3"/>
        <v>6.207628843213942E-3</v>
      </c>
      <c r="K38" s="4">
        <f t="shared" si="4"/>
        <v>6.3543029261592355E-4</v>
      </c>
      <c r="L38" s="4">
        <f t="shared" si="5"/>
        <v>5.4248020029397164E-3</v>
      </c>
      <c r="M38" s="4">
        <f t="shared" si="6"/>
        <v>1.0243894292520575E-2</v>
      </c>
    </row>
    <row r="39" spans="1:13">
      <c r="A39" s="4">
        <v>1987</v>
      </c>
      <c r="B39" s="4">
        <f>'Data Sheet 10'!E327/1000000</f>
        <v>-7.2290846379281506</v>
      </c>
      <c r="C39" s="4">
        <f>'Data Sheet 11'!E327/1000000</f>
        <v>5.7765550869560469</v>
      </c>
      <c r="D39" s="4">
        <f>'Data Sheet 12'!E327/1000000</f>
        <v>0.4874316012241896</v>
      </c>
      <c r="E39" s="4">
        <f>'Data Sheet 13'!E327/1000000</f>
        <v>5.0113342193036718</v>
      </c>
      <c r="F39" s="4">
        <f t="shared" si="1"/>
        <v>4.0462362695557577</v>
      </c>
      <c r="H39" s="4">
        <v>1987</v>
      </c>
      <c r="I39" s="4">
        <f t="shared" si="2"/>
        <v>-7.2290846379281506E-3</v>
      </c>
      <c r="J39" s="4">
        <f t="shared" si="3"/>
        <v>5.7765550869560466E-3</v>
      </c>
      <c r="K39" s="4">
        <f t="shared" si="4"/>
        <v>4.874316012241896E-4</v>
      </c>
      <c r="L39" s="4">
        <f t="shared" si="5"/>
        <v>5.0113342193036717E-3</v>
      </c>
      <c r="M39" s="4">
        <f t="shared" si="6"/>
        <v>4.0462362695557579E-3</v>
      </c>
    </row>
    <row r="40" spans="1:13">
      <c r="A40" s="4">
        <v>1988</v>
      </c>
      <c r="B40" s="4">
        <f>'Data Sheet 10'!E328/1000000</f>
        <v>-14.634798853561476</v>
      </c>
      <c r="C40" s="4">
        <f>'Data Sheet 11'!E328/1000000</f>
        <v>6.0019108980772877</v>
      </c>
      <c r="D40" s="4">
        <f>'Data Sheet 12'!E328/1000000</f>
        <v>0.36892320867813844</v>
      </c>
      <c r="E40" s="4">
        <f>'Data Sheet 13'!E328/1000000</f>
        <v>5.2986591930907982</v>
      </c>
      <c r="F40" s="4">
        <f t="shared" si="1"/>
        <v>-2.9653055537152513</v>
      </c>
      <c r="H40" s="4">
        <v>1988</v>
      </c>
      <c r="I40" s="4">
        <f t="shared" si="2"/>
        <v>-1.4634798853561476E-2</v>
      </c>
      <c r="J40" s="4">
        <f t="shared" si="3"/>
        <v>6.0019108980772879E-3</v>
      </c>
      <c r="K40" s="4">
        <f t="shared" si="4"/>
        <v>3.6892320867813841E-4</v>
      </c>
      <c r="L40" s="4">
        <f t="shared" si="5"/>
        <v>5.2986591930907984E-3</v>
      </c>
      <c r="M40" s="4">
        <f t="shared" si="6"/>
        <v>-2.9653055537152513E-3</v>
      </c>
    </row>
    <row r="41" spans="1:13">
      <c r="A41" s="4">
        <v>1989</v>
      </c>
      <c r="B41" s="4">
        <f>'Data Sheet 10'!E329/1000000</f>
        <v>-24.326297528090745</v>
      </c>
      <c r="C41" s="4">
        <f>'Data Sheet 11'!E329/1000000</f>
        <v>7.1971130765393267</v>
      </c>
      <c r="D41" s="4">
        <f>'Data Sheet 12'!E329/1000000</f>
        <v>0.13530642000713666</v>
      </c>
      <c r="E41" s="4">
        <f>'Data Sheet 13'!E329/1000000</f>
        <v>6.2323667030088714</v>
      </c>
      <c r="F41" s="4">
        <f t="shared" si="1"/>
        <v>-10.761511328535409</v>
      </c>
      <c r="H41" s="4">
        <v>1989</v>
      </c>
      <c r="I41" s="4">
        <f t="shared" si="2"/>
        <v>-2.4326297528090745E-2</v>
      </c>
      <c r="J41" s="4">
        <f t="shared" si="3"/>
        <v>7.1971130765393267E-3</v>
      </c>
      <c r="K41" s="4">
        <f t="shared" si="4"/>
        <v>1.3530642000713665E-4</v>
      </c>
      <c r="L41" s="4">
        <f t="shared" si="5"/>
        <v>6.2323667030088712E-3</v>
      </c>
      <c r="M41" s="4">
        <f t="shared" si="6"/>
        <v>-1.0761511328535409E-2</v>
      </c>
    </row>
    <row r="42" spans="1:13">
      <c r="A42" s="4">
        <v>1990</v>
      </c>
      <c r="B42" s="4">
        <f>'Data Sheet 10'!E330/1000000</f>
        <v>-29.938513871723249</v>
      </c>
      <c r="C42" s="4">
        <f>'Data Sheet 11'!E330/1000000</f>
        <v>7.3147961039751292</v>
      </c>
      <c r="D42" s="4">
        <f>'Data Sheet 12'!E330/1000000</f>
        <v>-0.23663243170379381</v>
      </c>
      <c r="E42" s="4">
        <f>'Data Sheet 13'!E330/1000000</f>
        <v>5.566784686528103</v>
      </c>
      <c r="F42" s="4">
        <f t="shared" si="1"/>
        <v>-17.293565512923809</v>
      </c>
      <c r="H42" s="4">
        <v>1990</v>
      </c>
      <c r="I42" s="4">
        <f t="shared" si="2"/>
        <v>-2.9938513871723249E-2</v>
      </c>
      <c r="J42" s="4">
        <f t="shared" si="3"/>
        <v>7.314796103975129E-3</v>
      </c>
      <c r="K42" s="4">
        <f t="shared" si="4"/>
        <v>-2.366324317037938E-4</v>
      </c>
      <c r="L42" s="4">
        <f t="shared" si="5"/>
        <v>5.5667846865281026E-3</v>
      </c>
      <c r="M42" s="4">
        <f t="shared" si="6"/>
        <v>-1.7293565512923808E-2</v>
      </c>
    </row>
    <row r="43" spans="1:13">
      <c r="A43" s="4">
        <v>1991</v>
      </c>
      <c r="B43" s="4">
        <f>'Data Sheet 10'!E331/1000000</f>
        <v>-30.292789907412423</v>
      </c>
      <c r="C43" s="4">
        <f>'Data Sheet 11'!E331/1000000</f>
        <v>5.8531854458473571</v>
      </c>
      <c r="D43" s="4">
        <f>'Data Sheet 12'!E331/1000000</f>
        <v>-0.4945409787970092</v>
      </c>
      <c r="E43" s="4">
        <f>'Data Sheet 13'!E331/1000000</f>
        <v>3.8361027201661186</v>
      </c>
      <c r="F43" s="4">
        <f t="shared" si="1"/>
        <v>-21.098042720195959</v>
      </c>
      <c r="H43" s="4">
        <v>1991</v>
      </c>
      <c r="I43" s="4">
        <f t="shared" si="2"/>
        <v>-3.0292789907412424E-2</v>
      </c>
      <c r="J43" s="4">
        <f t="shared" si="3"/>
        <v>5.8531854458473568E-3</v>
      </c>
      <c r="K43" s="4">
        <f t="shared" si="4"/>
        <v>-4.9454097879700917E-4</v>
      </c>
      <c r="L43" s="4">
        <f t="shared" si="5"/>
        <v>3.8361027201661187E-3</v>
      </c>
      <c r="M43" s="4">
        <f t="shared" si="6"/>
        <v>-2.1098042720195959E-2</v>
      </c>
    </row>
    <row r="44" spans="1:13">
      <c r="A44" s="4">
        <v>1992</v>
      </c>
      <c r="B44" s="4">
        <f>'Data Sheet 10'!E332/1000000</f>
        <v>-31.730741467551134</v>
      </c>
      <c r="C44" s="4">
        <f>'Data Sheet 11'!E332/1000000</f>
        <v>4.7698892722553117</v>
      </c>
      <c r="D44" s="4">
        <f>'Data Sheet 12'!E332/1000000</f>
        <v>-0.71833108720131866</v>
      </c>
      <c r="E44" s="4">
        <f>'Data Sheet 13'!E332/1000000</f>
        <v>3.375938856517843</v>
      </c>
      <c r="F44" s="4">
        <f t="shared" si="1"/>
        <v>-24.303244425979294</v>
      </c>
      <c r="H44" s="4">
        <v>1992</v>
      </c>
      <c r="I44" s="4">
        <f t="shared" si="2"/>
        <v>-3.1730741467551137E-2</v>
      </c>
      <c r="J44" s="4">
        <f t="shared" si="3"/>
        <v>4.7698892722553114E-3</v>
      </c>
      <c r="K44" s="4">
        <f t="shared" si="4"/>
        <v>-7.1833108720131865E-4</v>
      </c>
      <c r="L44" s="4">
        <f t="shared" si="5"/>
        <v>3.375938856517843E-3</v>
      </c>
      <c r="M44" s="4">
        <f t="shared" si="6"/>
        <v>-2.4303244425979295E-2</v>
      </c>
    </row>
    <row r="45" spans="1:13">
      <c r="A45" s="4">
        <v>1993</v>
      </c>
      <c r="B45" s="4">
        <f>'Data Sheet 10'!E333/1000000</f>
        <v>-35.740779338194244</v>
      </c>
      <c r="C45" s="4">
        <f>'Data Sheet 11'!E333/1000000</f>
        <v>4.5216361362059656</v>
      </c>
      <c r="D45" s="4">
        <f>'Data Sheet 12'!E333/1000000</f>
        <v>-0.94778524318738566</v>
      </c>
      <c r="E45" s="4">
        <f>'Data Sheet 13'!E333/1000000</f>
        <v>3.2229027720778785</v>
      </c>
      <c r="F45" s="4">
        <f t="shared" si="1"/>
        <v>-28.944025673097784</v>
      </c>
      <c r="H45" s="4">
        <v>1993</v>
      </c>
      <c r="I45" s="4">
        <f t="shared" si="2"/>
        <v>-3.5740779338194244E-2</v>
      </c>
      <c r="J45" s="4">
        <f t="shared" si="3"/>
        <v>4.5216361362059657E-3</v>
      </c>
      <c r="K45" s="4">
        <f t="shared" si="4"/>
        <v>-9.4778524318738563E-4</v>
      </c>
      <c r="L45" s="4">
        <f t="shared" si="5"/>
        <v>3.2229027720778783E-3</v>
      </c>
      <c r="M45" s="4">
        <f t="shared" si="6"/>
        <v>-2.8944025673097784E-2</v>
      </c>
    </row>
    <row r="46" spans="1:13">
      <c r="A46" s="4">
        <v>1994</v>
      </c>
      <c r="B46" s="4">
        <f>'Data Sheet 10'!E334/1000000</f>
        <v>-43.089392234295794</v>
      </c>
      <c r="C46" s="4">
        <f>'Data Sheet 11'!E334/1000000</f>
        <v>4.5731444241131758</v>
      </c>
      <c r="D46" s="4">
        <f>'Data Sheet 12'!E334/1000000</f>
        <v>-1.2305868346393658</v>
      </c>
      <c r="E46" s="4">
        <f>'Data Sheet 13'!E334/1000000</f>
        <v>2.9350765028946162</v>
      </c>
      <c r="F46" s="4">
        <f t="shared" si="1"/>
        <v>-36.811758141927371</v>
      </c>
      <c r="H46" s="4">
        <v>1994</v>
      </c>
      <c r="I46" s="4">
        <f t="shared" si="2"/>
        <v>-4.3089392234295795E-2</v>
      </c>
      <c r="J46" s="4">
        <f t="shared" si="3"/>
        <v>4.5731444241131755E-3</v>
      </c>
      <c r="K46" s="4">
        <f t="shared" si="4"/>
        <v>-1.2305868346393657E-3</v>
      </c>
      <c r="L46" s="4">
        <f t="shared" si="5"/>
        <v>2.9350765028946161E-3</v>
      </c>
      <c r="M46" s="4">
        <f t="shared" si="6"/>
        <v>-3.6811758141927373E-2</v>
      </c>
    </row>
    <row r="47" spans="1:13">
      <c r="A47" s="4">
        <v>1995</v>
      </c>
      <c r="B47" s="4">
        <f>'Data Sheet 10'!E335/1000000</f>
        <v>-49.96494489069228</v>
      </c>
      <c r="C47" s="4">
        <f>'Data Sheet 11'!E335/1000000</f>
        <v>4.3514332278578678</v>
      </c>
      <c r="D47" s="4">
        <f>'Data Sheet 12'!E335/1000000</f>
        <v>-1.4799580813584337</v>
      </c>
      <c r="E47" s="4">
        <f>'Data Sheet 13'!E335/1000000</f>
        <v>2.9499505700486579</v>
      </c>
      <c r="F47" s="4">
        <f t="shared" si="1"/>
        <v>-44.143519174144188</v>
      </c>
      <c r="H47" s="4">
        <v>1995</v>
      </c>
      <c r="I47" s="4">
        <f t="shared" si="2"/>
        <v>-4.9964944890692281E-2</v>
      </c>
      <c r="J47" s="4">
        <f t="shared" si="3"/>
        <v>4.351433227857868E-3</v>
      </c>
      <c r="K47" s="4">
        <f t="shared" si="4"/>
        <v>-1.4799580813584336E-3</v>
      </c>
      <c r="L47" s="4">
        <f t="shared" si="5"/>
        <v>2.9499505700486578E-3</v>
      </c>
      <c r="M47" s="4">
        <f t="shared" si="6"/>
        <v>-4.4143519174144191E-2</v>
      </c>
    </row>
    <row r="48" spans="1:13">
      <c r="A48" s="4">
        <v>1996</v>
      </c>
      <c r="B48" s="4">
        <f>'Data Sheet 10'!E336/1000000</f>
        <v>-48.880741346796327</v>
      </c>
      <c r="C48" s="4">
        <f>'Data Sheet 11'!E336/1000000</f>
        <v>3.3522599782089637</v>
      </c>
      <c r="D48" s="4">
        <f>'Data Sheet 12'!E336/1000000</f>
        <v>-1.598573268611434</v>
      </c>
      <c r="E48" s="4">
        <f>'Data Sheet 13'!E336/1000000</f>
        <v>2.6944997894757794</v>
      </c>
      <c r="F48" s="4">
        <f t="shared" si="1"/>
        <v>-44.432554847723019</v>
      </c>
      <c r="H48" s="4">
        <v>1996</v>
      </c>
      <c r="I48" s="4">
        <f t="shared" si="2"/>
        <v>-4.8880741346796326E-2</v>
      </c>
      <c r="J48" s="4">
        <f t="shared" si="3"/>
        <v>3.3522599782089637E-3</v>
      </c>
      <c r="K48" s="4">
        <f t="shared" si="4"/>
        <v>-1.5985732686114339E-3</v>
      </c>
      <c r="L48" s="4">
        <f t="shared" si="5"/>
        <v>2.6944997894757794E-3</v>
      </c>
      <c r="M48" s="4">
        <f t="shared" si="6"/>
        <v>-4.4432554847723016E-2</v>
      </c>
    </row>
    <row r="49" spans="1:13">
      <c r="A49" s="4">
        <v>1997</v>
      </c>
      <c r="B49" s="4">
        <f>'Data Sheet 10'!E337/1000000</f>
        <v>-49.093441656479477</v>
      </c>
      <c r="C49" s="4">
        <f>'Data Sheet 11'!E337/1000000</f>
        <v>2.5848302381534931</v>
      </c>
      <c r="D49" s="4">
        <f>'Data Sheet 12'!E337/1000000</f>
        <v>-1.7227973346733618</v>
      </c>
      <c r="E49" s="4">
        <f>'Data Sheet 13'!E337/1000000</f>
        <v>2.5440921849973406</v>
      </c>
      <c r="F49" s="4">
        <f t="shared" si="1"/>
        <v>-45.687316568002004</v>
      </c>
      <c r="H49" s="4">
        <v>1997</v>
      </c>
      <c r="I49" s="4">
        <f t="shared" si="2"/>
        <v>-4.9093441656479476E-2</v>
      </c>
      <c r="J49" s="4">
        <f t="shared" si="3"/>
        <v>2.5848302381534932E-3</v>
      </c>
      <c r="K49" s="4">
        <f t="shared" si="4"/>
        <v>-1.7227973346733618E-3</v>
      </c>
      <c r="L49" s="4">
        <f t="shared" si="5"/>
        <v>2.5440921849973408E-3</v>
      </c>
      <c r="M49" s="4">
        <f t="shared" si="6"/>
        <v>-4.5687316568002005E-2</v>
      </c>
    </row>
    <row r="50" spans="1:13">
      <c r="A50" s="4">
        <v>1998</v>
      </c>
      <c r="B50" s="4">
        <f>'Data Sheet 10'!E338/1000000</f>
        <v>-53.951171712665797</v>
      </c>
      <c r="C50" s="4">
        <f>'Data Sheet 11'!E338/1000000</f>
        <v>2.1567860830191226</v>
      </c>
      <c r="D50" s="4">
        <f>'Data Sheet 12'!E338/1000000</f>
        <v>-1.7716411400197427</v>
      </c>
      <c r="E50" s="4">
        <f>'Data Sheet 13'!E338/1000000</f>
        <v>2.5579871192686086</v>
      </c>
      <c r="F50" s="4">
        <f t="shared" si="1"/>
        <v>-51.008039650397812</v>
      </c>
      <c r="H50" s="4">
        <v>1998</v>
      </c>
      <c r="I50" s="4">
        <f t="shared" si="2"/>
        <v>-5.3951171712665794E-2</v>
      </c>
      <c r="J50" s="4">
        <f t="shared" si="3"/>
        <v>2.1567860830191228E-3</v>
      </c>
      <c r="K50" s="4">
        <f t="shared" si="4"/>
        <v>-1.7716411400197428E-3</v>
      </c>
      <c r="L50" s="4">
        <f t="shared" si="5"/>
        <v>2.5579871192686087E-3</v>
      </c>
      <c r="M50" s="4">
        <f t="shared" si="6"/>
        <v>-5.100803965039781E-2</v>
      </c>
    </row>
    <row r="51" spans="1:13">
      <c r="A51" s="4">
        <v>1999</v>
      </c>
      <c r="B51" s="4">
        <f>'Data Sheet 10'!E339/1000000</f>
        <v>-59.211355665211784</v>
      </c>
      <c r="C51" s="4">
        <f>'Data Sheet 11'!E339/1000000</f>
        <v>1.8386249033360513</v>
      </c>
      <c r="D51" s="4">
        <f>'Data Sheet 12'!E339/1000000</f>
        <v>-1.9524180940607232</v>
      </c>
      <c r="E51" s="4">
        <f>'Data Sheet 13'!E339/1000000</f>
        <v>2.2907818683637444</v>
      </c>
      <c r="F51" s="4">
        <f t="shared" si="1"/>
        <v>-57.03436698757271</v>
      </c>
      <c r="H51" s="4">
        <v>1999</v>
      </c>
      <c r="I51" s="4">
        <f t="shared" si="2"/>
        <v>-5.9211355665211782E-2</v>
      </c>
      <c r="J51" s="4">
        <f t="shared" si="3"/>
        <v>1.8386249033360514E-3</v>
      </c>
      <c r="K51" s="4">
        <f t="shared" si="4"/>
        <v>-1.9524180940607232E-3</v>
      </c>
      <c r="L51" s="4">
        <f t="shared" si="5"/>
        <v>2.2907818683637446E-3</v>
      </c>
      <c r="M51" s="4">
        <f t="shared" si="6"/>
        <v>-5.7034366987572707E-2</v>
      </c>
    </row>
    <row r="52" spans="1:13">
      <c r="A52" s="4">
        <v>2000</v>
      </c>
      <c r="B52" s="4">
        <f>'Data Sheet 10'!E340/1000000</f>
        <v>-58.028882839583439</v>
      </c>
      <c r="C52" s="4">
        <f>'Data Sheet 11'!E340/1000000</f>
        <v>1.3023136226159333</v>
      </c>
      <c r="D52" s="4">
        <f>'Data Sheet 12'!E340/1000000</f>
        <v>-2.099978475986811</v>
      </c>
      <c r="E52" s="4">
        <f>'Data Sheet 13'!E340/1000000</f>
        <v>1.9788252248535612</v>
      </c>
      <c r="F52" s="4">
        <f t="shared" si="1"/>
        <v>-56.847722468100756</v>
      </c>
      <c r="H52" s="4">
        <v>2000</v>
      </c>
      <c r="I52" s="4">
        <f t="shared" si="2"/>
        <v>-5.8028882839583441E-2</v>
      </c>
      <c r="J52" s="4">
        <f t="shared" si="3"/>
        <v>1.3023136226159332E-3</v>
      </c>
      <c r="K52" s="4">
        <f t="shared" si="4"/>
        <v>-2.0999784759868109E-3</v>
      </c>
      <c r="L52" s="4">
        <f t="shared" si="5"/>
        <v>1.9788252248535611E-3</v>
      </c>
      <c r="M52" s="4">
        <f t="shared" si="6"/>
        <v>-5.6847722468100756E-2</v>
      </c>
    </row>
    <row r="53" spans="1:13">
      <c r="A53" s="4">
        <v>2001</v>
      </c>
      <c r="B53" s="4">
        <f>'Data Sheet 10'!E341/1000000</f>
        <v>-55.548489625817268</v>
      </c>
      <c r="C53" s="4">
        <f>'Data Sheet 11'!E341/1000000</f>
        <v>0.7960215669143349</v>
      </c>
      <c r="D53" s="4">
        <f>'Data Sheet 12'!E341/1000000</f>
        <v>-2.2116166500009027</v>
      </c>
      <c r="E53" s="4">
        <f>'Data Sheet 13'!E341/1000000</f>
        <v>1.8947921229547566</v>
      </c>
      <c r="F53" s="4">
        <f t="shared" si="1"/>
        <v>-55.069292585949086</v>
      </c>
      <c r="H53" s="4">
        <v>2001</v>
      </c>
      <c r="I53" s="4">
        <f t="shared" si="2"/>
        <v>-5.5548489625817266E-2</v>
      </c>
      <c r="J53" s="4">
        <f t="shared" si="3"/>
        <v>7.9602156691433487E-4</v>
      </c>
      <c r="K53" s="4">
        <f t="shared" si="4"/>
        <v>-2.2116166500009025E-3</v>
      </c>
      <c r="L53" s="4">
        <f t="shared" si="5"/>
        <v>1.8947921229547566E-3</v>
      </c>
      <c r="M53" s="4">
        <f t="shared" si="6"/>
        <v>-5.5069292585949087E-2</v>
      </c>
    </row>
    <row r="54" spans="1:13">
      <c r="A54" s="4">
        <v>2002</v>
      </c>
      <c r="B54" s="4">
        <f>'Data Sheet 10'!E342/1000000</f>
        <v>-61.014261131858426</v>
      </c>
      <c r="C54" s="4">
        <f>'Data Sheet 11'!E342/1000000</f>
        <v>0.4178764469619427</v>
      </c>
      <c r="D54" s="4">
        <f>'Data Sheet 12'!E342/1000000</f>
        <v>-2.388504783836793</v>
      </c>
      <c r="E54" s="4">
        <f>'Data Sheet 13'!E342/1000000</f>
        <v>1.7457719941999894</v>
      </c>
      <c r="F54" s="4">
        <f t="shared" si="1"/>
        <v>-61.239117474533288</v>
      </c>
      <c r="H54" s="4">
        <v>2002</v>
      </c>
      <c r="I54" s="4">
        <f t="shared" si="2"/>
        <v>-6.1014261131858427E-2</v>
      </c>
      <c r="J54" s="4">
        <f t="shared" si="3"/>
        <v>4.1787644696194269E-4</v>
      </c>
      <c r="K54" s="4">
        <f t="shared" si="4"/>
        <v>-2.3885047838367928E-3</v>
      </c>
      <c r="L54" s="4">
        <f t="shared" si="5"/>
        <v>1.7457719941999894E-3</v>
      </c>
      <c r="M54" s="4">
        <f t="shared" si="6"/>
        <v>-6.123911747453329E-2</v>
      </c>
    </row>
    <row r="55" spans="1:13">
      <c r="A55" s="4">
        <v>2003</v>
      </c>
      <c r="B55" s="4">
        <f>'Data Sheet 10'!E343/1000000</f>
        <v>-67.775896453689185</v>
      </c>
      <c r="C55" s="4">
        <f>'Data Sheet 11'!E343/1000000</f>
        <v>2.3040967795669568E-3</v>
      </c>
      <c r="D55" s="4">
        <f>'Data Sheet 12'!E343/1000000</f>
        <v>-2.5051395989959007</v>
      </c>
      <c r="E55" s="4">
        <f>'Data Sheet 13'!E343/1000000</f>
        <v>1.3875787312430097</v>
      </c>
      <c r="F55" s="4">
        <f t="shared" si="1"/>
        <v>-68.891153224662503</v>
      </c>
      <c r="H55" s="4">
        <v>2003</v>
      </c>
      <c r="I55" s="4">
        <f t="shared" si="2"/>
        <v>-6.7775896453689186E-2</v>
      </c>
      <c r="J55" s="4">
        <f t="shared" si="3"/>
        <v>2.3040967795669568E-6</v>
      </c>
      <c r="K55" s="4">
        <f t="shared" si="4"/>
        <v>-2.5051395989959006E-3</v>
      </c>
      <c r="L55" s="4">
        <f t="shared" si="5"/>
        <v>1.3875787312430097E-3</v>
      </c>
      <c r="M55" s="4">
        <f t="shared" si="6"/>
        <v>-6.8891153224662507E-2</v>
      </c>
    </row>
    <row r="56" spans="1:13">
      <c r="A56" s="4">
        <v>2004</v>
      </c>
      <c r="B56" s="4">
        <f>'Data Sheet 10'!E344/1000000</f>
        <v>-74.58996290461441</v>
      </c>
      <c r="C56" s="4">
        <f>'Data Sheet 11'!E344/1000000</f>
        <v>-0.41960893570753649</v>
      </c>
      <c r="D56" s="4">
        <f>'Data Sheet 12'!E344/1000000</f>
        <v>-2.7380107565220775</v>
      </c>
      <c r="E56" s="4">
        <f>'Data Sheet 13'!E344/1000000</f>
        <v>1.0228197082981407</v>
      </c>
      <c r="F56" s="4">
        <f t="shared" si="1"/>
        <v>-76.724762888545868</v>
      </c>
      <c r="H56" s="4">
        <v>2004</v>
      </c>
      <c r="I56" s="4">
        <f t="shared" si="2"/>
        <v>-7.4589962904614407E-2</v>
      </c>
      <c r="J56" s="4">
        <f t="shared" si="3"/>
        <v>-4.1960893570753649E-4</v>
      </c>
      <c r="K56" s="4">
        <f t="shared" si="4"/>
        <v>-2.7380107565220775E-3</v>
      </c>
      <c r="L56" s="4">
        <f t="shared" si="5"/>
        <v>1.0228197082981407E-3</v>
      </c>
      <c r="M56" s="4">
        <f t="shared" si="6"/>
        <v>-7.6724762888545864E-2</v>
      </c>
    </row>
    <row r="57" spans="1:13">
      <c r="A57" s="4">
        <v>2005</v>
      </c>
      <c r="B57" s="4">
        <f>'Data Sheet 10'!E345/1000000</f>
        <v>-79.923086854031141</v>
      </c>
      <c r="C57" s="4">
        <f>'Data Sheet 11'!E345/1000000</f>
        <v>-0.8346904097430079</v>
      </c>
      <c r="D57" s="4">
        <f>'Data Sheet 12'!E345/1000000</f>
        <v>-2.7371091904832205</v>
      </c>
      <c r="E57" s="4">
        <f>'Data Sheet 13'!E345/1000000</f>
        <v>0.54933327229351803</v>
      </c>
      <c r="F57" s="4">
        <f t="shared" si="1"/>
        <v>-82.945553181963845</v>
      </c>
      <c r="H57" s="4">
        <v>2005</v>
      </c>
      <c r="I57" s="4">
        <f t="shared" si="2"/>
        <v>-7.9923086854031142E-2</v>
      </c>
      <c r="J57" s="4">
        <f t="shared" si="3"/>
        <v>-8.3469040974300788E-4</v>
      </c>
      <c r="K57" s="4">
        <f t="shared" si="4"/>
        <v>-2.7371091904832205E-3</v>
      </c>
      <c r="L57" s="4">
        <f t="shared" si="5"/>
        <v>5.4933327229351808E-4</v>
      </c>
      <c r="M57" s="4">
        <f t="shared" si="6"/>
        <v>-8.2945553181963852E-2</v>
      </c>
    </row>
    <row r="58" spans="1:13">
      <c r="A58" s="4">
        <v>2006</v>
      </c>
      <c r="B58" s="4">
        <f>'Data Sheet 10'!E346/1000000</f>
        <v>-85.131763910893753</v>
      </c>
      <c r="C58" s="4">
        <f>'Data Sheet 11'!E346/1000000</f>
        <v>-1.2350878943113683</v>
      </c>
      <c r="D58" s="4">
        <f>'Data Sheet 12'!E346/1000000</f>
        <v>-2.831971548596345</v>
      </c>
      <c r="E58" s="4">
        <f>'Data Sheet 13'!E346/1000000</f>
        <v>0.14958260770422971</v>
      </c>
      <c r="F58" s="4">
        <f t="shared" si="1"/>
        <v>-89.049240746097226</v>
      </c>
      <c r="H58" s="4">
        <v>2006</v>
      </c>
      <c r="I58" s="4">
        <f t="shared" si="2"/>
        <v>-8.5131763910893749E-2</v>
      </c>
      <c r="J58" s="4">
        <f t="shared" si="3"/>
        <v>-1.2350878943113684E-3</v>
      </c>
      <c r="K58" s="4">
        <f t="shared" si="4"/>
        <v>-2.831971548596345E-3</v>
      </c>
      <c r="L58" s="4">
        <f t="shared" si="5"/>
        <v>1.495826077042297E-4</v>
      </c>
      <c r="M58" s="4">
        <f t="shared" si="6"/>
        <v>-8.9049240746097227E-2</v>
      </c>
    </row>
    <row r="59" spans="1:13">
      <c r="A59" s="4">
        <v>2007</v>
      </c>
      <c r="B59" s="4">
        <f>'Data Sheet 10'!E347/1000000</f>
        <v>-96.468127276054517</v>
      </c>
      <c r="C59" s="4">
        <f>'Data Sheet 11'!E347/1000000</f>
        <v>-1.6882268568293162</v>
      </c>
      <c r="D59" s="4">
        <f>'Data Sheet 12'!E347/1000000</f>
        <v>-3.3911341823508256</v>
      </c>
      <c r="E59" s="4">
        <f>'Data Sheet 13'!E347/1000000</f>
        <v>-0.22113177033028714</v>
      </c>
      <c r="F59" s="4">
        <f t="shared" si="1"/>
        <v>-101.76862008556495</v>
      </c>
      <c r="H59" s="4">
        <v>2007</v>
      </c>
      <c r="I59" s="4">
        <f t="shared" si="2"/>
        <v>-9.6468127276054513E-2</v>
      </c>
      <c r="J59" s="4">
        <f t="shared" si="3"/>
        <v>-1.6882268568293162E-3</v>
      </c>
      <c r="K59" s="4">
        <f t="shared" si="4"/>
        <v>-3.3911341823508255E-3</v>
      </c>
      <c r="L59" s="4">
        <f t="shared" si="5"/>
        <v>-2.2113177033028714E-4</v>
      </c>
      <c r="M59" s="4">
        <f t="shared" si="6"/>
        <v>-0.10176862008556495</v>
      </c>
    </row>
    <row r="60" spans="1:13">
      <c r="A60" s="4">
        <v>2008</v>
      </c>
      <c r="B60" s="4">
        <f>'Data Sheet 10'!E348/1000000</f>
        <v>-100.48686902062508</v>
      </c>
      <c r="C60" s="4">
        <f>'Data Sheet 11'!E348/1000000</f>
        <v>-2.0229036873776911</v>
      </c>
      <c r="D60" s="4">
        <f>'Data Sheet 12'!E348/1000000</f>
        <v>-3.4314121543699367</v>
      </c>
      <c r="E60" s="4">
        <f>'Data Sheet 13'!E348/1000000</f>
        <v>-0.5053649733161224</v>
      </c>
      <c r="F60" s="4">
        <f t="shared" si="1"/>
        <v>-106.44654983568883</v>
      </c>
      <c r="H60" s="4">
        <v>2008</v>
      </c>
      <c r="I60" s="4">
        <f t="shared" si="2"/>
        <v>-0.10048686902062508</v>
      </c>
      <c r="J60" s="4">
        <f t="shared" si="3"/>
        <v>-2.0229036873776912E-3</v>
      </c>
      <c r="K60" s="4">
        <f t="shared" si="4"/>
        <v>-3.4314121543699365E-3</v>
      </c>
      <c r="L60" s="4">
        <f t="shared" si="5"/>
        <v>-5.0536497331612237E-4</v>
      </c>
      <c r="M60" s="4">
        <f t="shared" si="6"/>
        <v>-0.10644654983568883</v>
      </c>
    </row>
    <row r="61" spans="1:13">
      <c r="A61" s="4">
        <v>2009</v>
      </c>
      <c r="B61" s="4">
        <f>'Data Sheet 10'!E349/1000000</f>
        <v>-88.527761661702513</v>
      </c>
      <c r="C61" s="4">
        <f>'Data Sheet 11'!E349/1000000</f>
        <v>-1.9977890456327976</v>
      </c>
      <c r="D61" s="4">
        <f>'Data Sheet 12'!E349/1000000</f>
        <v>-2.9400059675409858</v>
      </c>
      <c r="E61" s="4">
        <f>'Data Sheet 13'!E349/1000000</f>
        <v>-0.68994874100687498</v>
      </c>
      <c r="F61" s="4">
        <f t="shared" si="1"/>
        <v>-94.155505415883169</v>
      </c>
      <c r="H61" s="4">
        <v>2009</v>
      </c>
      <c r="I61" s="4">
        <f t="shared" si="2"/>
        <v>-8.8527761661702509E-2</v>
      </c>
      <c r="J61" s="4">
        <f t="shared" si="3"/>
        <v>-1.9977890456327977E-3</v>
      </c>
      <c r="K61" s="4">
        <f t="shared" si="4"/>
        <v>-2.9400059675409856E-3</v>
      </c>
      <c r="L61" s="4">
        <f t="shared" si="5"/>
        <v>-6.8994874100687502E-4</v>
      </c>
      <c r="M61" s="4">
        <f t="shared" si="6"/>
        <v>-9.4155505415883176E-2</v>
      </c>
    </row>
    <row r="62" spans="1:13">
      <c r="A62" s="4">
        <v>2010</v>
      </c>
      <c r="B62" s="4">
        <f>'Data Sheet 10'!E350/1000000</f>
        <v>-83.124823807257656</v>
      </c>
      <c r="C62" s="4">
        <f>'Data Sheet 11'!E350/1000000</f>
        <v>-2.1369301857253524</v>
      </c>
      <c r="D62" s="4">
        <f>'Data Sheet 12'!E350/1000000</f>
        <v>-2.8182331954188915</v>
      </c>
      <c r="E62" s="4">
        <f>'Data Sheet 13'!E350/1000000</f>
        <v>-0.84087263726158112</v>
      </c>
      <c r="F62" s="4">
        <f t="shared" si="1"/>
        <v>-88.920859825663484</v>
      </c>
      <c r="H62" s="4">
        <v>2010</v>
      </c>
      <c r="I62" s="4">
        <f t="shared" si="2"/>
        <v>-8.312482380725765E-2</v>
      </c>
      <c r="J62" s="4">
        <f t="shared" si="3"/>
        <v>-2.1369301857253526E-3</v>
      </c>
      <c r="K62" s="4">
        <f t="shared" si="4"/>
        <v>-2.8182331954188914E-3</v>
      </c>
      <c r="L62" s="4">
        <f t="shared" si="5"/>
        <v>-8.4087263726158117E-4</v>
      </c>
      <c r="M62" s="4">
        <f t="shared" si="6"/>
        <v>-8.8920859825663487E-2</v>
      </c>
    </row>
    <row r="63" spans="1:13">
      <c r="A63" s="4">
        <v>2011</v>
      </c>
      <c r="B63" s="4">
        <f>'Data Sheet 10'!E351/1000000</f>
        <v>-81.414513760507347</v>
      </c>
      <c r="C63" s="4">
        <f>'Data Sheet 11'!E351/1000000</f>
        <v>-2.2253283820334522</v>
      </c>
      <c r="D63" s="4">
        <f>'Data Sheet 12'!E351/1000000</f>
        <v>-2.7406732548831072</v>
      </c>
      <c r="E63" s="4">
        <f>'Data Sheet 13'!E351/1000000</f>
        <v>-0.89432438742564246</v>
      </c>
      <c r="F63" s="4">
        <f t="shared" si="1"/>
        <v>-87.274839784849547</v>
      </c>
      <c r="H63" s="4">
        <v>2011</v>
      </c>
      <c r="I63" s="4">
        <f t="shared" si="2"/>
        <v>-8.1414513760507345E-2</v>
      </c>
      <c r="J63" s="4">
        <f t="shared" si="3"/>
        <v>-2.2253283820334521E-3</v>
      </c>
      <c r="K63" s="4">
        <f t="shared" si="4"/>
        <v>-2.7406732548831071E-3</v>
      </c>
      <c r="L63" s="4">
        <f t="shared" si="5"/>
        <v>-8.9432438742564251E-4</v>
      </c>
      <c r="M63" s="4">
        <f t="shared" si="6"/>
        <v>-8.7274839784849553E-2</v>
      </c>
    </row>
    <row r="64" spans="1:13">
      <c r="A64" s="4">
        <v>2012</v>
      </c>
      <c r="B64" s="4">
        <f>'Data Sheet 10'!E352/1000000</f>
        <v>-87.41419006517809</v>
      </c>
      <c r="C64" s="4">
        <f>'Data Sheet 11'!E352/1000000</f>
        <v>-2.3070471187995123</v>
      </c>
      <c r="D64" s="4">
        <f>'Data Sheet 12'!E352/1000000</f>
        <v>-2.7707464781285234</v>
      </c>
      <c r="E64" s="4">
        <f>'Data Sheet 13'!E352/1000000</f>
        <v>-0.98115016895798091</v>
      </c>
      <c r="F64" s="4">
        <f t="shared" si="1"/>
        <v>-93.473133831064118</v>
      </c>
      <c r="H64" s="4">
        <v>2012</v>
      </c>
      <c r="I64" s="4">
        <f t="shared" si="2"/>
        <v>-8.7414190065178088E-2</v>
      </c>
      <c r="J64" s="4">
        <f t="shared" si="3"/>
        <v>-2.3070471187995123E-3</v>
      </c>
      <c r="K64" s="4">
        <f t="shared" si="4"/>
        <v>-2.7707464781285235E-3</v>
      </c>
      <c r="L64" s="4">
        <f t="shared" si="5"/>
        <v>-9.8115016895798093E-4</v>
      </c>
      <c r="M64" s="4">
        <f t="shared" si="6"/>
        <v>-9.347313383106412E-2</v>
      </c>
    </row>
    <row r="65" spans="1:13">
      <c r="A65" s="4">
        <v>2013</v>
      </c>
      <c r="B65" s="4">
        <f>'Data Sheet 10'!E353/1000000</f>
        <v>-106.6971577817729</v>
      </c>
      <c r="C65" s="4">
        <f>'Data Sheet 11'!E353/1000000</f>
        <v>-3.0284430172304844</v>
      </c>
      <c r="D65" s="4">
        <f>'Data Sheet 12'!E353/1000000</f>
        <v>-3.4281294275256982</v>
      </c>
      <c r="E65" s="4">
        <f>'Data Sheet 13'!E353/1000000</f>
        <v>-1.3498682737656214</v>
      </c>
      <c r="F65" s="4">
        <f t="shared" si="1"/>
        <v>-114.50359850029471</v>
      </c>
      <c r="H65" s="4">
        <v>2013</v>
      </c>
      <c r="I65" s="4">
        <f t="shared" si="2"/>
        <v>-0.1066971577817729</v>
      </c>
      <c r="J65" s="4">
        <f t="shared" si="3"/>
        <v>-3.0284430172304844E-3</v>
      </c>
      <c r="K65" s="4">
        <f t="shared" si="4"/>
        <v>-3.4281294275256982E-3</v>
      </c>
      <c r="L65" s="4">
        <f t="shared" si="5"/>
        <v>-1.3498682737656214E-3</v>
      </c>
      <c r="M65" s="4">
        <f t="shared" si="6"/>
        <v>-0.11450359850029472</v>
      </c>
    </row>
    <row r="66" spans="1:13">
      <c r="A66" s="4">
        <v>2014</v>
      </c>
      <c r="B66" s="4">
        <f>'Data Sheet 10'!E354/1000000</f>
        <v>-128.35843917771444</v>
      </c>
      <c r="C66" s="4">
        <f>'Data Sheet 11'!E354/1000000</f>
        <v>-3.8762129674467882</v>
      </c>
      <c r="D66" s="4">
        <f>'Data Sheet 12'!E354/1000000</f>
        <v>-4.3424274712766353</v>
      </c>
      <c r="E66" s="4">
        <f>'Data Sheet 13'!E354/1000000</f>
        <v>-1.7952745104700989</v>
      </c>
      <c r="F66" s="4">
        <f t="shared" si="1"/>
        <v>-138.37235412690796</v>
      </c>
      <c r="H66" s="4">
        <v>2014</v>
      </c>
      <c r="I66" s="4">
        <f t="shared" si="2"/>
        <v>-0.12835843917771445</v>
      </c>
      <c r="J66" s="4">
        <f t="shared" si="3"/>
        <v>-3.876212967446788E-3</v>
      </c>
      <c r="K66" s="4">
        <f t="shared" si="4"/>
        <v>-4.3424274712766352E-3</v>
      </c>
      <c r="L66" s="4">
        <f t="shared" si="5"/>
        <v>-1.7952745104700988E-3</v>
      </c>
      <c r="M66" s="4">
        <f t="shared" si="6"/>
        <v>-0.13837235412690796</v>
      </c>
    </row>
  </sheetData>
  <phoneticPr fontId="1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4058-916A-46AF-BE0D-2E57722381DC}">
  <dimension ref="A1:S66"/>
  <sheetViews>
    <sheetView zoomScale="55" zoomScaleNormal="55" workbookViewId="0"/>
  </sheetViews>
  <sheetFormatPr defaultColWidth="8.77734375" defaultRowHeight="15.6"/>
  <cols>
    <col min="1" max="4" width="8.77734375" style="6"/>
    <col min="5" max="5" width="8.77734375" style="33"/>
    <col min="6" max="11" width="8.77734375" style="6"/>
    <col min="12" max="12" width="14" style="6" bestFit="1" customWidth="1"/>
    <col min="13" max="13" width="8.77734375" style="6"/>
    <col min="14" max="15" width="8.77734375" style="33"/>
    <col min="16" max="16384" width="8.77734375" style="6"/>
  </cols>
  <sheetData>
    <row r="1" spans="1:19" ht="31.2">
      <c r="B1" s="6" t="s">
        <v>0</v>
      </c>
      <c r="C1" s="4" t="s">
        <v>17</v>
      </c>
      <c r="D1" s="4" t="s">
        <v>18</v>
      </c>
      <c r="E1" s="32" t="s">
        <v>19</v>
      </c>
      <c r="F1" s="4" t="s">
        <v>20</v>
      </c>
      <c r="G1" s="4" t="s">
        <v>21</v>
      </c>
      <c r="H1" s="4" t="s">
        <v>45</v>
      </c>
      <c r="I1" s="4" t="s">
        <v>24</v>
      </c>
      <c r="J1" s="4"/>
      <c r="K1" s="6" t="s">
        <v>0</v>
      </c>
      <c r="L1" s="4" t="s">
        <v>17</v>
      </c>
      <c r="M1" s="4" t="s">
        <v>18</v>
      </c>
      <c r="N1" s="32" t="s">
        <v>19</v>
      </c>
      <c r="O1" s="32" t="s">
        <v>20</v>
      </c>
      <c r="P1" s="4" t="s">
        <v>21</v>
      </c>
      <c r="Q1" s="4" t="s">
        <v>45</v>
      </c>
      <c r="R1" s="4" t="s">
        <v>24</v>
      </c>
      <c r="S1" s="6" t="s">
        <v>217</v>
      </c>
    </row>
    <row r="2" spans="1:19">
      <c r="A2" s="6" t="s">
        <v>12</v>
      </c>
      <c r="B2" s="6">
        <v>1950</v>
      </c>
      <c r="C2" s="6">
        <f>'Data Sheet 10'!E220/1000000</f>
        <v>0</v>
      </c>
      <c r="D2" s="6">
        <f>'Data Sheet 10'!H220/1000000</f>
        <v>0</v>
      </c>
      <c r="E2" s="33">
        <f>'Data Sheet 10'!J220/1000000</f>
        <v>0</v>
      </c>
      <c r="F2" s="6">
        <f>'Data Sheet 10'!L220/1000000</f>
        <v>0</v>
      </c>
      <c r="G2" s="6">
        <f>'Data Sheet 10'!N220/1000000</f>
        <v>0</v>
      </c>
      <c r="H2" s="6">
        <f>'Data Sheet 10'!P220/1000000</f>
        <v>0</v>
      </c>
      <c r="I2" s="6">
        <f>'Data Sheet 10'!R220/1000000</f>
        <v>0</v>
      </c>
      <c r="K2" s="6">
        <v>1950</v>
      </c>
      <c r="L2" s="6">
        <f>C2/1000</f>
        <v>0</v>
      </c>
      <c r="M2" s="6">
        <f t="shared" ref="M2:R2" si="0">D2/1000</f>
        <v>0</v>
      </c>
      <c r="N2" s="6">
        <f t="shared" si="0"/>
        <v>0</v>
      </c>
      <c r="O2" s="33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</row>
    <row r="3" spans="1:19">
      <c r="B3" s="6">
        <v>1951</v>
      </c>
      <c r="C3" s="6">
        <f>'Data Sheet 10'!E221/1000000</f>
        <v>6.051655574348435E-2</v>
      </c>
      <c r="D3" s="6">
        <f>'Data Sheet 10'!H221/1000000</f>
        <v>3.2485917222196679</v>
      </c>
      <c r="E3" s="33">
        <f>'Data Sheet 10'!J221/1000000</f>
        <v>-64.441969136858233</v>
      </c>
      <c r="F3" s="6">
        <f>'Data Sheet 10'!L221/1000000</f>
        <v>30.840511605220708</v>
      </c>
      <c r="G3" s="6">
        <f>'Data Sheet 10'!N221/1000000</f>
        <v>1.6458594675956764</v>
      </c>
      <c r="H3" s="6">
        <f>'Data Sheet 10'!P221/1000000</f>
        <v>-0.72853607579911461</v>
      </c>
      <c r="I3" s="6">
        <f>'Data Sheet 10'!R221/1000000</f>
        <v>0.43017771223971007</v>
      </c>
      <c r="K3" s="6">
        <v>1951</v>
      </c>
      <c r="L3" s="6">
        <f t="shared" ref="L3:L66" si="1">C3/1000</f>
        <v>6.0516555743484348E-5</v>
      </c>
      <c r="M3" s="6">
        <f t="shared" ref="M3:M66" si="2">D3/1000</f>
        <v>3.2485917222196676E-3</v>
      </c>
      <c r="N3" s="6">
        <f t="shared" ref="N3:N66" si="3">E3/1000</f>
        <v>-6.4441969136858235E-2</v>
      </c>
      <c r="O3" s="33">
        <f t="shared" ref="O3:O66" si="4">F3/1000</f>
        <v>3.0840511605220708E-2</v>
      </c>
      <c r="P3" s="6">
        <f t="shared" ref="P3:P66" si="5">G3/1000</f>
        <v>1.6458594675956763E-3</v>
      </c>
      <c r="Q3" s="6">
        <f t="shared" ref="Q3:Q66" si="6">H3/1000</f>
        <v>-7.285360757991146E-4</v>
      </c>
      <c r="R3" s="6">
        <f t="shared" ref="R3:R66" si="7">I3/1000</f>
        <v>4.3017771223971009E-4</v>
      </c>
      <c r="S3" s="6">
        <f>SUM(L3:R3)</f>
        <v>-2.8944848149638106E-2</v>
      </c>
    </row>
    <row r="4" spans="1:19">
      <c r="B4" s="6">
        <v>1952</v>
      </c>
      <c r="C4" s="6">
        <f>'Data Sheet 10'!E222/1000000</f>
        <v>0.18791837499924258</v>
      </c>
      <c r="D4" s="6">
        <f>'Data Sheet 10'!H222/1000000</f>
        <v>3.2140002703589241</v>
      </c>
      <c r="E4" s="33">
        <f>'Data Sheet 10'!J222/1000000</f>
        <v>-64.528922214191837</v>
      </c>
      <c r="F4" s="6">
        <f>'Data Sheet 10'!L222/1000000</f>
        <v>58.583482528401625</v>
      </c>
      <c r="G4" s="6">
        <f>'Data Sheet 10'!N222/1000000</f>
        <v>1.3650533238750056</v>
      </c>
      <c r="H4" s="6">
        <f>'Data Sheet 10'!P222/1000000</f>
        <v>-0.74903693179200814</v>
      </c>
      <c r="I4" s="6">
        <f>'Data Sheet 10'!R222/1000000</f>
        <v>0.78059233898688352</v>
      </c>
      <c r="K4" s="6">
        <v>1952</v>
      </c>
      <c r="L4" s="6">
        <f t="shared" si="1"/>
        <v>1.8791837499924257E-4</v>
      </c>
      <c r="M4" s="6">
        <f t="shared" si="2"/>
        <v>3.2140002703589239E-3</v>
      </c>
      <c r="N4" s="6">
        <f t="shared" si="3"/>
        <v>-6.4528922214191833E-2</v>
      </c>
      <c r="O4" s="33">
        <f t="shared" si="4"/>
        <v>5.8583482528401627E-2</v>
      </c>
      <c r="P4" s="6">
        <f t="shared" si="5"/>
        <v>1.3650533238750056E-3</v>
      </c>
      <c r="Q4" s="6">
        <f t="shared" si="6"/>
        <v>-7.4903693179200815E-4</v>
      </c>
      <c r="R4" s="6">
        <f t="shared" si="7"/>
        <v>7.8059233898688347E-4</v>
      </c>
      <c r="S4" s="6">
        <f t="shared" ref="S4:S66" si="8">SUM(L4:R4)</f>
        <v>-1.1469123093621587E-3</v>
      </c>
    </row>
    <row r="5" spans="1:19">
      <c r="B5" s="6">
        <v>1953</v>
      </c>
      <c r="C5" s="6">
        <f>'Data Sheet 10'!E223/1000000</f>
        <v>0.3534604180867888</v>
      </c>
      <c r="D5" s="6">
        <f>'Data Sheet 10'!H223/1000000</f>
        <v>3.4894244396290159</v>
      </c>
      <c r="E5" s="33">
        <f>'Data Sheet 10'!J223/1000000</f>
        <v>-70.899907169238304</v>
      </c>
      <c r="F5" s="6">
        <f>'Data Sheet 10'!L223/1000000</f>
        <v>79.77956261161016</v>
      </c>
      <c r="G5" s="6">
        <f>'Data Sheet 10'!N223/1000000</f>
        <v>1.1638024379614524</v>
      </c>
      <c r="H5" s="6">
        <f>'Data Sheet 10'!P223/1000000</f>
        <v>-0.84556079943306817</v>
      </c>
      <c r="I5" s="6">
        <f>'Data Sheet 10'!R223/1000000</f>
        <v>1.256954405498582</v>
      </c>
      <c r="K5" s="6">
        <v>1953</v>
      </c>
      <c r="L5" s="6">
        <f t="shared" si="1"/>
        <v>3.5346041808678882E-4</v>
      </c>
      <c r="M5" s="6">
        <f t="shared" si="2"/>
        <v>3.489424439629016E-3</v>
      </c>
      <c r="N5" s="6">
        <f t="shared" si="3"/>
        <v>-7.0899907169238302E-2</v>
      </c>
      <c r="O5" s="33">
        <f t="shared" si="4"/>
        <v>7.9779562611610164E-2</v>
      </c>
      <c r="P5" s="6">
        <f t="shared" si="5"/>
        <v>1.1638024379614525E-3</v>
      </c>
      <c r="Q5" s="6">
        <f t="shared" si="6"/>
        <v>-8.4556079943306811E-4</v>
      </c>
      <c r="R5" s="6">
        <f t="shared" si="7"/>
        <v>1.256954405498582E-3</v>
      </c>
      <c r="S5" s="6">
        <f t="shared" si="8"/>
        <v>1.4297736344114633E-2</v>
      </c>
    </row>
    <row r="6" spans="1:19">
      <c r="B6" s="6">
        <v>1954</v>
      </c>
      <c r="C6" s="6">
        <f>'Data Sheet 10'!E224/1000000</f>
        <v>0.64709468656172908</v>
      </c>
      <c r="D6" s="6">
        <f>'Data Sheet 10'!H224/1000000</f>
        <v>4.389776834571169</v>
      </c>
      <c r="E6" s="33">
        <f>'Data Sheet 10'!J224/1000000</f>
        <v>-90.344844283831392</v>
      </c>
      <c r="F6" s="6">
        <f>'Data Sheet 10'!L224/1000000</f>
        <v>110.73696364492916</v>
      </c>
      <c r="G6" s="6">
        <f>'Data Sheet 10'!N224/1000000</f>
        <v>1.0185750605829895</v>
      </c>
      <c r="H6" s="6">
        <f>'Data Sheet 10'!P224/1000000</f>
        <v>-1.1071198644731908</v>
      </c>
      <c r="I6" s="6">
        <f>'Data Sheet 10'!R224/1000000</f>
        <v>2.1300473229695553</v>
      </c>
      <c r="K6" s="6">
        <v>1954</v>
      </c>
      <c r="L6" s="6">
        <f t="shared" si="1"/>
        <v>6.4709468656172909E-4</v>
      </c>
      <c r="M6" s="6">
        <f t="shared" si="2"/>
        <v>4.3897768345711689E-3</v>
      </c>
      <c r="N6" s="6">
        <f t="shared" si="3"/>
        <v>-9.0344844283831396E-2</v>
      </c>
      <c r="O6" s="33">
        <f t="shared" si="4"/>
        <v>0.11073696364492916</v>
      </c>
      <c r="P6" s="6">
        <f t="shared" si="5"/>
        <v>1.0185750605829894E-3</v>
      </c>
      <c r="Q6" s="6">
        <f t="shared" si="6"/>
        <v>-1.1071198644731907E-3</v>
      </c>
      <c r="R6" s="6">
        <f t="shared" si="7"/>
        <v>2.1300473229695555E-3</v>
      </c>
      <c r="S6" s="6">
        <f t="shared" si="8"/>
        <v>2.7470493401310019E-2</v>
      </c>
    </row>
    <row r="7" spans="1:19">
      <c r="B7" s="6">
        <v>1955</v>
      </c>
      <c r="C7" s="6">
        <f>'Data Sheet 10'!E225/1000000</f>
        <v>1.0341343380966246</v>
      </c>
      <c r="D7" s="6">
        <f>'Data Sheet 10'!H225/1000000</f>
        <v>5.2452632178385548</v>
      </c>
      <c r="E7" s="33">
        <f>'Data Sheet 10'!J225/1000000</f>
        <v>-109.50859666479481</v>
      </c>
      <c r="F7" s="6">
        <f>'Data Sheet 10'!L225/1000000</f>
        <v>139.48687695135303</v>
      </c>
      <c r="G7" s="6">
        <f>'Data Sheet 10'!N225/1000000</f>
        <v>0.62567716254780181</v>
      </c>
      <c r="H7" s="6">
        <f>'Data Sheet 10'!P225/1000000</f>
        <v>-1.3786035416416895</v>
      </c>
      <c r="I7" s="6">
        <f>'Data Sheet 10'!R225/1000000</f>
        <v>3.2456948560367214</v>
      </c>
      <c r="K7" s="6">
        <v>1955</v>
      </c>
      <c r="L7" s="6">
        <f t="shared" si="1"/>
        <v>1.0341343380966246E-3</v>
      </c>
      <c r="M7" s="6">
        <f t="shared" si="2"/>
        <v>5.2452632178385545E-3</v>
      </c>
      <c r="N7" s="6">
        <f t="shared" si="3"/>
        <v>-0.1095085966647948</v>
      </c>
      <c r="O7" s="33">
        <f t="shared" si="4"/>
        <v>0.13948687695135303</v>
      </c>
      <c r="P7" s="6">
        <f t="shared" si="5"/>
        <v>6.2567716254780176E-4</v>
      </c>
      <c r="Q7" s="6">
        <f t="shared" si="6"/>
        <v>-1.3786035416416896E-3</v>
      </c>
      <c r="R7" s="6">
        <f t="shared" si="7"/>
        <v>3.2456948560367215E-3</v>
      </c>
      <c r="S7" s="6">
        <f t="shared" si="8"/>
        <v>3.8750446319436242E-2</v>
      </c>
    </row>
    <row r="8" spans="1:19">
      <c r="B8" s="6">
        <v>1956</v>
      </c>
      <c r="C8" s="6">
        <f>'Data Sheet 10'!E226/1000000</f>
        <v>1.3055584684774884</v>
      </c>
      <c r="D8" s="6">
        <f>'Data Sheet 10'!H226/1000000</f>
        <v>5.2032067899680454</v>
      </c>
      <c r="E8" s="33">
        <f>'Data Sheet 10'!J226/1000000</f>
        <v>-110.27478350141446</v>
      </c>
      <c r="F8" s="6">
        <f>'Data Sheet 10'!L226/1000000</f>
        <v>143.45681238468538</v>
      </c>
      <c r="G8" s="6">
        <f>'Data Sheet 10'!N226/1000000</f>
        <v>-2.9964264061499005E-2</v>
      </c>
      <c r="H8" s="6">
        <f>'Data Sheet 10'!P226/1000000</f>
        <v>-1.4266020509977817</v>
      </c>
      <c r="I8" s="6">
        <f>'Data Sheet 10'!R226/1000000</f>
        <v>3.9636250526408747</v>
      </c>
      <c r="K8" s="6">
        <v>1956</v>
      </c>
      <c r="L8" s="6">
        <f t="shared" si="1"/>
        <v>1.3055584684774884E-3</v>
      </c>
      <c r="M8" s="6">
        <f t="shared" si="2"/>
        <v>5.2032067899680451E-3</v>
      </c>
      <c r="N8" s="6">
        <f t="shared" si="3"/>
        <v>-0.11027478350141447</v>
      </c>
      <c r="O8" s="33">
        <f t="shared" si="4"/>
        <v>0.14345681238468538</v>
      </c>
      <c r="P8" s="6">
        <f t="shared" si="5"/>
        <v>-2.9964264061499005E-5</v>
      </c>
      <c r="Q8" s="6">
        <f t="shared" si="6"/>
        <v>-1.4266020509977816E-3</v>
      </c>
      <c r="R8" s="6">
        <f t="shared" si="7"/>
        <v>3.9636250526408744E-3</v>
      </c>
      <c r="S8" s="6">
        <f t="shared" si="8"/>
        <v>4.2197852879298038E-2</v>
      </c>
    </row>
    <row r="9" spans="1:19">
      <c r="B9" s="6">
        <v>1957</v>
      </c>
      <c r="C9" s="6">
        <f>'Data Sheet 10'!E227/1000000</f>
        <v>1.4714597223960502</v>
      </c>
      <c r="D9" s="6">
        <f>'Data Sheet 10'!H227/1000000</f>
        <v>4.7600496075572147</v>
      </c>
      <c r="E9" s="33">
        <f>'Data Sheet 10'!J227/1000000</f>
        <v>-102.4193691006373</v>
      </c>
      <c r="F9" s="6">
        <f>'Data Sheet 10'!L227/1000000</f>
        <v>135.19680348685304</v>
      </c>
      <c r="G9" s="6">
        <f>'Data Sheet 10'!N227/1000000</f>
        <v>-0.68733472120260453</v>
      </c>
      <c r="H9" s="6">
        <f>'Data Sheet 10'!P227/1000000</f>
        <v>-1.3625601522220971</v>
      </c>
      <c r="I9" s="6">
        <f>'Data Sheet 10'!R227/1000000</f>
        <v>4.3563804101353343</v>
      </c>
      <c r="K9" s="6">
        <v>1957</v>
      </c>
      <c r="L9" s="6">
        <f t="shared" si="1"/>
        <v>1.4714597223960501E-3</v>
      </c>
      <c r="M9" s="6">
        <f t="shared" si="2"/>
        <v>4.7600496075572143E-3</v>
      </c>
      <c r="N9" s="6">
        <f t="shared" si="3"/>
        <v>-0.1024193691006373</v>
      </c>
      <c r="O9" s="33">
        <f t="shared" si="4"/>
        <v>0.13519680348685303</v>
      </c>
      <c r="P9" s="6">
        <f t="shared" si="5"/>
        <v>-6.8733472120260453E-4</v>
      </c>
      <c r="Q9" s="6">
        <f t="shared" si="6"/>
        <v>-1.3625601522220972E-3</v>
      </c>
      <c r="R9" s="6">
        <f t="shared" si="7"/>
        <v>4.3563804101353345E-3</v>
      </c>
      <c r="S9" s="6">
        <f t="shared" si="8"/>
        <v>4.1315429252879642E-2</v>
      </c>
    </row>
    <row r="10" spans="1:19">
      <c r="B10" s="6">
        <v>1958</v>
      </c>
      <c r="C10" s="6">
        <f>'Data Sheet 10'!E228/1000000</f>
        <v>1.6866672675833858</v>
      </c>
      <c r="D10" s="6">
        <f>'Data Sheet 10'!H228/1000000</f>
        <v>4.5302564155303475</v>
      </c>
      <c r="E10" s="33">
        <f>'Data Sheet 10'!J228/1000000</f>
        <v>-99.034989756172138</v>
      </c>
      <c r="F10" s="6">
        <f>'Data Sheet 10'!L228/1000000</f>
        <v>131.81606581059094</v>
      </c>
      <c r="G10" s="6">
        <f>'Data Sheet 10'!N228/1000000</f>
        <v>-1.3505489103361121</v>
      </c>
      <c r="H10" s="6">
        <f>'Data Sheet 10'!P228/1000000</f>
        <v>-1.3554374740678983</v>
      </c>
      <c r="I10" s="6">
        <f>'Data Sheet 10'!R228/1000000</f>
        <v>4.8944341727464895</v>
      </c>
      <c r="K10" s="6">
        <v>1958</v>
      </c>
      <c r="L10" s="6">
        <f t="shared" si="1"/>
        <v>1.6866672675833858E-3</v>
      </c>
      <c r="M10" s="6">
        <f t="shared" si="2"/>
        <v>4.5302564155303478E-3</v>
      </c>
      <c r="N10" s="6">
        <f t="shared" si="3"/>
        <v>-9.9034989756172143E-2</v>
      </c>
      <c r="O10" s="33">
        <f t="shared" si="4"/>
        <v>0.13181606581059094</v>
      </c>
      <c r="P10" s="6">
        <f t="shared" si="5"/>
        <v>-1.3505489103361121E-3</v>
      </c>
      <c r="Q10" s="6">
        <f t="shared" si="6"/>
        <v>-1.3554374740678984E-3</v>
      </c>
      <c r="R10" s="6">
        <f t="shared" si="7"/>
        <v>4.8944341727464894E-3</v>
      </c>
      <c r="S10" s="6">
        <f t="shared" si="8"/>
        <v>4.1186447525875004E-2</v>
      </c>
    </row>
    <row r="11" spans="1:19">
      <c r="B11" s="6">
        <v>1959</v>
      </c>
      <c r="C11" s="6">
        <f>'Data Sheet 10'!E229/1000000</f>
        <v>1.8506665054796583</v>
      </c>
      <c r="D11" s="6">
        <f>'Data Sheet 10'!H229/1000000</f>
        <v>4.1959545239687879</v>
      </c>
      <c r="E11" s="33">
        <f>'Data Sheet 10'!J229/1000000</f>
        <v>-93.326403204344672</v>
      </c>
      <c r="F11" s="6">
        <f>'Data Sheet 10'!L229/1000000</f>
        <v>124.48006756324985</v>
      </c>
      <c r="G11" s="6">
        <f>'Data Sheet 10'!N229/1000000</f>
        <v>-1.9661109125611793</v>
      </c>
      <c r="H11" s="6">
        <f>'Data Sheet 10'!P229/1000000</f>
        <v>-1.3141753893719241</v>
      </c>
      <c r="I11" s="6">
        <f>'Data Sheet 10'!R229/1000000</f>
        <v>5.2820146220572513</v>
      </c>
      <c r="K11" s="6">
        <v>1959</v>
      </c>
      <c r="L11" s="6">
        <f t="shared" si="1"/>
        <v>1.8506665054796583E-3</v>
      </c>
      <c r="M11" s="6">
        <f t="shared" si="2"/>
        <v>4.1959545239687876E-3</v>
      </c>
      <c r="N11" s="6">
        <f t="shared" si="3"/>
        <v>-9.3326403204344668E-2</v>
      </c>
      <c r="O11" s="33">
        <f t="shared" si="4"/>
        <v>0.12448006756324985</v>
      </c>
      <c r="P11" s="6">
        <f t="shared" si="5"/>
        <v>-1.9661109125611795E-3</v>
      </c>
      <c r="Q11" s="6">
        <f t="shared" si="6"/>
        <v>-1.3141753893719241E-3</v>
      </c>
      <c r="R11" s="6">
        <f t="shared" si="7"/>
        <v>5.282014622057251E-3</v>
      </c>
      <c r="S11" s="6">
        <f t="shared" si="8"/>
        <v>3.920201370847777E-2</v>
      </c>
    </row>
    <row r="12" spans="1:19">
      <c r="B12" s="6">
        <v>1960</v>
      </c>
      <c r="C12" s="6">
        <f>'Data Sheet 10'!E230/1000000</f>
        <v>2.0312159894012831</v>
      </c>
      <c r="D12" s="6">
        <f>'Data Sheet 10'!H230/1000000</f>
        <v>3.9358447917575381</v>
      </c>
      <c r="E12" s="33">
        <f>'Data Sheet 10'!J230/1000000</f>
        <v>-89.092892833902852</v>
      </c>
      <c r="F12" s="6">
        <f>'Data Sheet 10'!L230/1000000</f>
        <v>119.04649484435008</v>
      </c>
      <c r="G12" s="6">
        <f>'Data Sheet 10'!N230/1000000</f>
        <v>-2.5890656103470753</v>
      </c>
      <c r="H12" s="6">
        <f>'Data Sheet 10'!P230/1000000</f>
        <v>-1.2918178760223102</v>
      </c>
      <c r="I12" s="6">
        <f>'Data Sheet 10'!R230/1000000</f>
        <v>5.7156663694202825</v>
      </c>
      <c r="K12" s="6">
        <v>1960</v>
      </c>
      <c r="L12" s="6">
        <f t="shared" si="1"/>
        <v>2.031215989401283E-3</v>
      </c>
      <c r="M12" s="6">
        <f t="shared" si="2"/>
        <v>3.935844791757538E-3</v>
      </c>
      <c r="N12" s="6">
        <f t="shared" si="3"/>
        <v>-8.9092892833902856E-2</v>
      </c>
      <c r="O12" s="33">
        <f t="shared" si="4"/>
        <v>0.11904649484435008</v>
      </c>
      <c r="P12" s="6">
        <f t="shared" si="5"/>
        <v>-2.5890656103470752E-3</v>
      </c>
      <c r="Q12" s="6">
        <f t="shared" si="6"/>
        <v>-1.2918178760223103E-3</v>
      </c>
      <c r="R12" s="6">
        <f t="shared" si="7"/>
        <v>5.7156663694202829E-3</v>
      </c>
      <c r="S12" s="6">
        <f t="shared" si="8"/>
        <v>3.7755445674656933E-2</v>
      </c>
    </row>
    <row r="13" spans="1:19">
      <c r="B13" s="6">
        <v>1961</v>
      </c>
      <c r="C13" s="6">
        <f>'Data Sheet 10'!E231/1000000</f>
        <v>2.412112337884015</v>
      </c>
      <c r="D13" s="6">
        <f>'Data Sheet 10'!H231/1000000</f>
        <v>4.0323752848426615</v>
      </c>
      <c r="E13" s="33">
        <f>'Data Sheet 10'!J231/1000000</f>
        <v>-93.027728874674992</v>
      </c>
      <c r="F13" s="6">
        <f>'Data Sheet 10'!L231/1000000</f>
        <v>124.12750155070532</v>
      </c>
      <c r="G13" s="6">
        <f>'Data Sheet 10'!N231/1000000</f>
        <v>-3.5004028052335303</v>
      </c>
      <c r="H13" s="6">
        <f>'Data Sheet 10'!P231/1000000</f>
        <v>-1.3892903330684376</v>
      </c>
      <c r="I13" s="6">
        <f>'Data Sheet 10'!R231/1000000</f>
        <v>6.7041503397661559</v>
      </c>
      <c r="K13" s="6">
        <v>1961</v>
      </c>
      <c r="L13" s="6">
        <f t="shared" si="1"/>
        <v>2.4121123378840151E-3</v>
      </c>
      <c r="M13" s="6">
        <f t="shared" si="2"/>
        <v>4.0323752848426611E-3</v>
      </c>
      <c r="N13" s="6">
        <f t="shared" si="3"/>
        <v>-9.3027728874674989E-2</v>
      </c>
      <c r="O13" s="33">
        <f t="shared" si="4"/>
        <v>0.12412750155070532</v>
      </c>
      <c r="P13" s="6">
        <f t="shared" si="5"/>
        <v>-3.5004028052335301E-3</v>
      </c>
      <c r="Q13" s="6">
        <f t="shared" si="6"/>
        <v>-1.3892903330684377E-3</v>
      </c>
      <c r="R13" s="6">
        <f t="shared" si="7"/>
        <v>6.704150339766156E-3</v>
      </c>
      <c r="S13" s="6">
        <f t="shared" si="8"/>
        <v>3.9358717500221192E-2</v>
      </c>
    </row>
    <row r="14" spans="1:19">
      <c r="B14" s="6">
        <v>1962</v>
      </c>
      <c r="C14" s="6">
        <f>'Data Sheet 10'!E232/1000000</f>
        <v>2.7823819828338174</v>
      </c>
      <c r="D14" s="6">
        <f>'Data Sheet 10'!H232/1000000</f>
        <v>4.0421951881096918</v>
      </c>
      <c r="E14" s="33">
        <f>'Data Sheet 10'!J232/1000000</f>
        <v>-95.20040220890138</v>
      </c>
      <c r="F14" s="6">
        <f>'Data Sheet 10'!L232/1000000</f>
        <v>126.49656863116239</v>
      </c>
      <c r="G14" s="6">
        <f>'Data Sheet 10'!N232/1000000</f>
        <v>-4.4546685072132064</v>
      </c>
      <c r="H14" s="6">
        <f>'Data Sheet 10'!P232/1000000</f>
        <v>-1.4646755105802463</v>
      </c>
      <c r="I14" s="6">
        <f>'Data Sheet 10'!R232/1000000</f>
        <v>7.6491450639650482</v>
      </c>
      <c r="K14" s="6">
        <v>1962</v>
      </c>
      <c r="L14" s="6">
        <f t="shared" si="1"/>
        <v>2.7823819828338174E-3</v>
      </c>
      <c r="M14" s="6">
        <f t="shared" si="2"/>
        <v>4.042195188109692E-3</v>
      </c>
      <c r="N14" s="6">
        <f t="shared" si="3"/>
        <v>-9.5200402208901386E-2</v>
      </c>
      <c r="O14" s="33">
        <f t="shared" si="4"/>
        <v>0.12649656863116238</v>
      </c>
      <c r="P14" s="6">
        <f t="shared" si="5"/>
        <v>-4.4546685072132065E-3</v>
      </c>
      <c r="Q14" s="6">
        <f t="shared" si="6"/>
        <v>-1.4646755105802462E-3</v>
      </c>
      <c r="R14" s="6">
        <f t="shared" si="7"/>
        <v>7.6491450639650481E-3</v>
      </c>
      <c r="S14" s="6">
        <f t="shared" si="8"/>
        <v>3.9850544639376095E-2</v>
      </c>
    </row>
    <row r="15" spans="1:19">
      <c r="B15" s="6">
        <v>1963</v>
      </c>
      <c r="C15" s="6">
        <f>'Data Sheet 10'!E233/1000000</f>
        <v>3.1091085882008525</v>
      </c>
      <c r="D15" s="6">
        <f>'Data Sheet 10'!H233/1000000</f>
        <v>3.9470049263681788</v>
      </c>
      <c r="E15" s="33">
        <f>'Data Sheet 10'!J233/1000000</f>
        <v>-94.999703373942907</v>
      </c>
      <c r="F15" s="6">
        <f>'Data Sheet 10'!L233/1000000</f>
        <v>125.67518111699216</v>
      </c>
      <c r="G15" s="6">
        <f>'Data Sheet 10'!N233/1000000</f>
        <v>-5.3798857192636449</v>
      </c>
      <c r="H15" s="6">
        <f>'Data Sheet 10'!P233/1000000</f>
        <v>-1.5067429184682559</v>
      </c>
      <c r="I15" s="6">
        <f>'Data Sheet 10'!R233/1000000</f>
        <v>8.4638013608961451</v>
      </c>
      <c r="K15" s="6">
        <v>1963</v>
      </c>
      <c r="L15" s="6">
        <f t="shared" si="1"/>
        <v>3.1091085882008524E-3</v>
      </c>
      <c r="M15" s="6">
        <f t="shared" si="2"/>
        <v>3.9470049263681788E-3</v>
      </c>
      <c r="N15" s="6">
        <f t="shared" si="3"/>
        <v>-9.4999703373942909E-2</v>
      </c>
      <c r="O15" s="33">
        <f t="shared" si="4"/>
        <v>0.12567518111699216</v>
      </c>
      <c r="P15" s="6">
        <f t="shared" si="5"/>
        <v>-5.3798857192636452E-3</v>
      </c>
      <c r="Q15" s="6">
        <f t="shared" si="6"/>
        <v>-1.506742918468256E-3</v>
      </c>
      <c r="R15" s="6">
        <f t="shared" si="7"/>
        <v>8.4638013608961445E-3</v>
      </c>
      <c r="S15" s="6">
        <f t="shared" si="8"/>
        <v>3.9308763980782528E-2</v>
      </c>
    </row>
    <row r="16" spans="1:19">
      <c r="B16" s="6">
        <v>1964</v>
      </c>
      <c r="C16" s="6">
        <f>'Data Sheet 10'!E234/1000000</f>
        <v>3.4132702635566883</v>
      </c>
      <c r="D16" s="6">
        <f>'Data Sheet 10'!H234/1000000</f>
        <v>3.8022737763085965</v>
      </c>
      <c r="E16" s="33">
        <f>'Data Sheet 10'!J234/1000000</f>
        <v>-93.702338340334649</v>
      </c>
      <c r="F16" s="6">
        <f>'Data Sheet 10'!L234/1000000</f>
        <v>123.20105233030696</v>
      </c>
      <c r="G16" s="6">
        <f>'Data Sheet 10'!N234/1000000</f>
        <v>-6.2922561593229371</v>
      </c>
      <c r="H16" s="6">
        <f>'Data Sheet 10'!P234/1000000</f>
        <v>-1.5326328889636625</v>
      </c>
      <c r="I16" s="6">
        <f>'Data Sheet 10'!R234/1000000</f>
        <v>9.2094986253828246</v>
      </c>
      <c r="K16" s="6">
        <v>1964</v>
      </c>
      <c r="L16" s="6">
        <f t="shared" si="1"/>
        <v>3.4132702635566881E-3</v>
      </c>
      <c r="M16" s="6">
        <f t="shared" si="2"/>
        <v>3.8022737763085965E-3</v>
      </c>
      <c r="N16" s="6">
        <f t="shared" si="3"/>
        <v>-9.3702338340334645E-2</v>
      </c>
      <c r="O16" s="33">
        <f t="shared" si="4"/>
        <v>0.12320105233030697</v>
      </c>
      <c r="P16" s="6">
        <f t="shared" si="5"/>
        <v>-6.2922561593229372E-3</v>
      </c>
      <c r="Q16" s="6">
        <f t="shared" si="6"/>
        <v>-1.5326328889636624E-3</v>
      </c>
      <c r="R16" s="6">
        <f t="shared" si="7"/>
        <v>9.2094986253828254E-3</v>
      </c>
      <c r="S16" s="6">
        <f t="shared" si="8"/>
        <v>3.8098867606933831E-2</v>
      </c>
    </row>
    <row r="17" spans="2:19">
      <c r="B17" s="6">
        <v>1965</v>
      </c>
      <c r="C17" s="6">
        <f>'Data Sheet 10'!E235/1000000</f>
        <v>4.0947844793288191</v>
      </c>
      <c r="D17" s="6">
        <f>'Data Sheet 10'!H235/1000000</f>
        <v>4.0142131865916406</v>
      </c>
      <c r="E17" s="33">
        <f>'Data Sheet 10'!J235/1000000</f>
        <v>-101.38003564057273</v>
      </c>
      <c r="F17" s="6">
        <f>'Data Sheet 10'!L235/1000000</f>
        <v>132.65292402946739</v>
      </c>
      <c r="G17" s="6">
        <f>'Data Sheet 10'!N235/1000000</f>
        <v>-7.95750608487183</v>
      </c>
      <c r="H17" s="6">
        <f>'Data Sheet 10'!P235/1000000</f>
        <v>-1.7118093578829523</v>
      </c>
      <c r="I17" s="6">
        <f>'Data Sheet 10'!R235/1000000</f>
        <v>10.959110920898857</v>
      </c>
      <c r="K17" s="6">
        <v>1965</v>
      </c>
      <c r="L17" s="6">
        <f t="shared" si="1"/>
        <v>4.0947844793288194E-3</v>
      </c>
      <c r="M17" s="6">
        <f t="shared" si="2"/>
        <v>4.0142131865916406E-3</v>
      </c>
      <c r="N17" s="6">
        <f t="shared" si="3"/>
        <v>-0.10138003564057273</v>
      </c>
      <c r="O17" s="33">
        <f t="shared" si="4"/>
        <v>0.13265292402946738</v>
      </c>
      <c r="P17" s="6">
        <f t="shared" si="5"/>
        <v>-7.9575060848718297E-3</v>
      </c>
      <c r="Q17" s="6">
        <f t="shared" si="6"/>
        <v>-1.7118093578829523E-3</v>
      </c>
      <c r="R17" s="6">
        <f t="shared" si="7"/>
        <v>1.0959110920898857E-2</v>
      </c>
      <c r="S17" s="6">
        <f t="shared" si="8"/>
        <v>4.0671681532959192E-2</v>
      </c>
    </row>
    <row r="18" spans="2:19">
      <c r="B18" s="6">
        <v>1966</v>
      </c>
      <c r="C18" s="6">
        <f>'Data Sheet 10'!E236/1000000</f>
        <v>5.0090817230457967</v>
      </c>
      <c r="D18" s="6">
        <f>'Data Sheet 10'!H236/1000000</f>
        <v>4.3303371448881913</v>
      </c>
      <c r="E18" s="33">
        <f>'Data Sheet 10'!J236/1000000</f>
        <v>-112.45798609084098</v>
      </c>
      <c r="F18" s="6">
        <f>'Data Sheet 10'!L236/1000000</f>
        <v>145.88444896635846</v>
      </c>
      <c r="G18" s="6">
        <f>'Data Sheet 10'!N236/1000000</f>
        <v>-10.181160752460812</v>
      </c>
      <c r="H18" s="6">
        <f>'Data Sheet 10'!P236/1000000</f>
        <v>-1.9600469966240208</v>
      </c>
      <c r="I18" s="6">
        <f>'Data Sheet 10'!R236/1000000</f>
        <v>13.306627216448646</v>
      </c>
      <c r="K18" s="6">
        <v>1966</v>
      </c>
      <c r="L18" s="6">
        <f t="shared" si="1"/>
        <v>5.0090817230457963E-3</v>
      </c>
      <c r="M18" s="6">
        <f t="shared" si="2"/>
        <v>4.3303371448881909E-3</v>
      </c>
      <c r="N18" s="6">
        <f t="shared" si="3"/>
        <v>-0.11245798609084097</v>
      </c>
      <c r="O18" s="33">
        <f t="shared" si="4"/>
        <v>0.14588444896635847</v>
      </c>
      <c r="P18" s="6">
        <f t="shared" si="5"/>
        <v>-1.0181160752460812E-2</v>
      </c>
      <c r="Q18" s="6">
        <f t="shared" si="6"/>
        <v>-1.9600469966240207E-3</v>
      </c>
      <c r="R18" s="6">
        <f t="shared" si="7"/>
        <v>1.3306627216448647E-2</v>
      </c>
      <c r="S18" s="6">
        <f t="shared" si="8"/>
        <v>4.3931301210815302E-2</v>
      </c>
    </row>
    <row r="19" spans="2:19">
      <c r="B19" s="6">
        <v>1967</v>
      </c>
      <c r="C19" s="6">
        <f>'Data Sheet 10'!E237/1000000</f>
        <v>5.5147672223588673</v>
      </c>
      <c r="D19" s="6">
        <f>'Data Sheet 10'!H237/1000000</f>
        <v>4.2082293441689664</v>
      </c>
      <c r="E19" s="33">
        <f>'Data Sheet 10'!J237/1000000</f>
        <v>-112.59125765898918</v>
      </c>
      <c r="F19" s="6">
        <f>'Data Sheet 10'!L237/1000000</f>
        <v>144.86855576917785</v>
      </c>
      <c r="G19" s="6">
        <f>'Data Sheet 10'!N237/1000000</f>
        <v>-11.650472819833485</v>
      </c>
      <c r="H19" s="6">
        <f>'Data Sheet 10'!P237/1000000</f>
        <v>-2.0273923490593209</v>
      </c>
      <c r="I19" s="6">
        <f>'Data Sheet 10'!R237/1000000</f>
        <v>14.550036989337269</v>
      </c>
      <c r="K19" s="6">
        <v>1967</v>
      </c>
      <c r="L19" s="6">
        <f t="shared" si="1"/>
        <v>5.5147672223588677E-3</v>
      </c>
      <c r="M19" s="6">
        <f t="shared" si="2"/>
        <v>4.2082293441689667E-3</v>
      </c>
      <c r="N19" s="6">
        <f t="shared" si="3"/>
        <v>-0.11259125765898918</v>
      </c>
      <c r="O19" s="33">
        <f t="shared" si="4"/>
        <v>0.14486855576917784</v>
      </c>
      <c r="P19" s="6">
        <f t="shared" si="5"/>
        <v>-1.1650472819833486E-2</v>
      </c>
      <c r="Q19" s="6">
        <f t="shared" si="6"/>
        <v>-2.0273923490593208E-3</v>
      </c>
      <c r="R19" s="6">
        <f t="shared" si="7"/>
        <v>1.4550036989337269E-2</v>
      </c>
      <c r="S19" s="6">
        <f t="shared" si="8"/>
        <v>4.2872466497160956E-2</v>
      </c>
    </row>
    <row r="20" spans="2:19">
      <c r="B20" s="6">
        <v>1968</v>
      </c>
      <c r="C20" s="6">
        <f>'Data Sheet 10'!E238/1000000</f>
        <v>6.0665382613580627</v>
      </c>
      <c r="D20" s="6">
        <f>'Data Sheet 10'!H238/1000000</f>
        <v>4.0865178777885589</v>
      </c>
      <c r="E20" s="33">
        <f>'Data Sheet 10'!J238/1000000</f>
        <v>-112.93138860606734</v>
      </c>
      <c r="F20" s="6">
        <f>'Data Sheet 10'!L238/1000000</f>
        <v>144.07824656288892</v>
      </c>
      <c r="G20" s="6">
        <f>'Data Sheet 10'!N238/1000000</f>
        <v>-13.254395867312171</v>
      </c>
      <c r="H20" s="6">
        <f>'Data Sheet 10'!P238/1000000</f>
        <v>-2.1024925785289366</v>
      </c>
      <c r="I20" s="6">
        <f>'Data Sheet 10'!R238/1000000</f>
        <v>15.905255386801036</v>
      </c>
      <c r="K20" s="6">
        <v>1968</v>
      </c>
      <c r="L20" s="6">
        <f t="shared" si="1"/>
        <v>6.0665382613580626E-3</v>
      </c>
      <c r="M20" s="6">
        <f t="shared" si="2"/>
        <v>4.0865178777885593E-3</v>
      </c>
      <c r="N20" s="6">
        <f t="shared" si="3"/>
        <v>-0.11293138860606734</v>
      </c>
      <c r="O20" s="33">
        <f t="shared" si="4"/>
        <v>0.14407824656288892</v>
      </c>
      <c r="P20" s="6">
        <f t="shared" si="5"/>
        <v>-1.325439586731217E-2</v>
      </c>
      <c r="Q20" s="6">
        <f t="shared" si="6"/>
        <v>-2.1024925785289366E-3</v>
      </c>
      <c r="R20" s="6">
        <f t="shared" si="7"/>
        <v>1.5905255386801036E-2</v>
      </c>
      <c r="S20" s="6">
        <f t="shared" si="8"/>
        <v>4.1848281036928128E-2</v>
      </c>
    </row>
    <row r="21" spans="2:19">
      <c r="B21" s="6">
        <v>1969</v>
      </c>
      <c r="C21" s="6">
        <f>'Data Sheet 10'!E239/1000000</f>
        <v>6.7175360559689219</v>
      </c>
      <c r="D21" s="6">
        <f>'Data Sheet 10'!H239/1000000</f>
        <v>3.9912962195212209</v>
      </c>
      <c r="E21" s="33">
        <f>'Data Sheet 10'!J239/1000000</f>
        <v>-114.30644837948462</v>
      </c>
      <c r="F21" s="6">
        <f>'Data Sheet 10'!L239/1000000</f>
        <v>144.46743798526916</v>
      </c>
      <c r="G21" s="6">
        <f>'Data Sheet 10'!N239/1000000</f>
        <v>-15.117195164800046</v>
      </c>
      <c r="H21" s="6">
        <f>'Data Sheet 10'!P239/1000000</f>
        <v>-2.2017472263289717</v>
      </c>
      <c r="I21" s="6">
        <f>'Data Sheet 10'!R239/1000000</f>
        <v>17.509877932174984</v>
      </c>
      <c r="K21" s="6">
        <v>1969</v>
      </c>
      <c r="L21" s="6">
        <f t="shared" si="1"/>
        <v>6.7175360559689219E-3</v>
      </c>
      <c r="M21" s="6">
        <f t="shared" si="2"/>
        <v>3.9912962195212207E-3</v>
      </c>
      <c r="N21" s="6">
        <f t="shared" si="3"/>
        <v>-0.11430644837948462</v>
      </c>
      <c r="O21" s="33">
        <f t="shared" si="4"/>
        <v>0.14446743798526915</v>
      </c>
      <c r="P21" s="6">
        <f t="shared" si="5"/>
        <v>-1.5117195164800047E-2</v>
      </c>
      <c r="Q21" s="6">
        <f t="shared" si="6"/>
        <v>-2.2017472263289716E-3</v>
      </c>
      <c r="R21" s="6">
        <f t="shared" si="7"/>
        <v>1.7509877932174983E-2</v>
      </c>
      <c r="S21" s="6">
        <f t="shared" si="8"/>
        <v>4.106075742232064E-2</v>
      </c>
    </row>
    <row r="22" spans="2:19">
      <c r="B22" s="6">
        <v>1970</v>
      </c>
      <c r="C22" s="6">
        <f>'Data Sheet 10'!E240/1000000</f>
        <v>6.7922829637131654</v>
      </c>
      <c r="D22" s="6">
        <f>'Data Sheet 10'!H240/1000000</f>
        <v>3.5536287112046727</v>
      </c>
      <c r="E22" s="33">
        <f>'Data Sheet 10'!J240/1000000</f>
        <v>-105.91628652512019</v>
      </c>
      <c r="F22" s="6">
        <f>'Data Sheet 10'!L240/1000000</f>
        <v>132.39706284840287</v>
      </c>
      <c r="G22" s="6">
        <f>'Data Sheet 10'!N240/1000000</f>
        <v>-15.692839068522082</v>
      </c>
      <c r="H22" s="6">
        <f>'Data Sheet 10'!P240/1000000</f>
        <v>-2.1119341942945034</v>
      </c>
      <c r="I22" s="6">
        <f>'Data Sheet 10'!R240/1000000</f>
        <v>17.60939525102583</v>
      </c>
      <c r="K22" s="6">
        <v>1970</v>
      </c>
      <c r="L22" s="6">
        <f t="shared" si="1"/>
        <v>6.792282963713165E-3</v>
      </c>
      <c r="M22" s="6">
        <f t="shared" si="2"/>
        <v>3.5536287112046729E-3</v>
      </c>
      <c r="N22" s="6">
        <f t="shared" si="3"/>
        <v>-0.10591628652512018</v>
      </c>
      <c r="O22" s="33">
        <f t="shared" si="4"/>
        <v>0.13239706284840286</v>
      </c>
      <c r="P22" s="6">
        <f t="shared" si="5"/>
        <v>-1.569283906852208E-2</v>
      </c>
      <c r="Q22" s="6">
        <f t="shared" si="6"/>
        <v>-2.1119341942945034E-3</v>
      </c>
      <c r="R22" s="6">
        <f t="shared" si="7"/>
        <v>1.7609395251025832E-2</v>
      </c>
      <c r="S22" s="6">
        <f t="shared" si="8"/>
        <v>3.6631309986409767E-2</v>
      </c>
    </row>
    <row r="23" spans="2:19">
      <c r="B23" s="6">
        <v>1971</v>
      </c>
      <c r="C23" s="6">
        <f>'Data Sheet 10'!E241/1000000</f>
        <v>6.5768825122971855</v>
      </c>
      <c r="D23" s="6">
        <f>'Data Sheet 10'!H241/1000000</f>
        <v>3.0210373119856295</v>
      </c>
      <c r="E23" s="33">
        <f>'Data Sheet 10'!J241/1000000</f>
        <v>-94.050142899040665</v>
      </c>
      <c r="F23" s="6">
        <f>'Data Sheet 10'!L241/1000000</f>
        <v>116.36294506283778</v>
      </c>
      <c r="G23" s="6">
        <f>'Data Sheet 10'!N241/1000000</f>
        <v>-15.552358208832819</v>
      </c>
      <c r="H23" s="6">
        <f>'Data Sheet 10'!P241/1000000</f>
        <v>-1.9436975817759874</v>
      </c>
      <c r="I23" s="6">
        <f>'Data Sheet 10'!R241/1000000</f>
        <v>16.967250608511613</v>
      </c>
      <c r="K23" s="6">
        <v>1971</v>
      </c>
      <c r="L23" s="6">
        <f t="shared" si="1"/>
        <v>6.5768825122971856E-3</v>
      </c>
      <c r="M23" s="6">
        <f t="shared" si="2"/>
        <v>3.0210373119856295E-3</v>
      </c>
      <c r="N23" s="6">
        <f t="shared" si="3"/>
        <v>-9.4050142899040665E-2</v>
      </c>
      <c r="O23" s="33">
        <f t="shared" si="4"/>
        <v>0.11636294506283779</v>
      </c>
      <c r="P23" s="6">
        <f t="shared" si="5"/>
        <v>-1.555235820883282E-2</v>
      </c>
      <c r="Q23" s="6">
        <f t="shared" si="6"/>
        <v>-1.9436975817759875E-3</v>
      </c>
      <c r="R23" s="6">
        <f t="shared" si="7"/>
        <v>1.6967250608511612E-2</v>
      </c>
      <c r="S23" s="6">
        <f t="shared" si="8"/>
        <v>3.1381916805982742E-2</v>
      </c>
    </row>
    <row r="24" spans="2:19">
      <c r="B24" s="6">
        <v>1972</v>
      </c>
      <c r="C24" s="6">
        <f>'Data Sheet 10'!E242/1000000</f>
        <v>6.8449745203397798</v>
      </c>
      <c r="D24" s="6">
        <f>'Data Sheet 10'!H242/1000000</f>
        <v>2.7494589248714112</v>
      </c>
      <c r="E24" s="33">
        <f>'Data Sheet 10'!J242/1000000</f>
        <v>-89.888747245787997</v>
      </c>
      <c r="F24" s="6">
        <f>'Data Sheet 10'!L242/1000000</f>
        <v>109.96483532831368</v>
      </c>
      <c r="G24" s="6">
        <f>'Data Sheet 10'!N242/1000000</f>
        <v>-16.526091544145316</v>
      </c>
      <c r="H24" s="6">
        <f>'Data Sheet 10'!P242/1000000</f>
        <v>-1.9271141365413331</v>
      </c>
      <c r="I24" s="6">
        <f>'Data Sheet 10'!R242/1000000</f>
        <v>17.579224649983967</v>
      </c>
      <c r="K24" s="6">
        <v>1972</v>
      </c>
      <c r="L24" s="6">
        <f t="shared" si="1"/>
        <v>6.8449745203397801E-3</v>
      </c>
      <c r="M24" s="6">
        <f t="shared" si="2"/>
        <v>2.749458924871411E-3</v>
      </c>
      <c r="N24" s="6">
        <f t="shared" si="3"/>
        <v>-8.9888747245787992E-2</v>
      </c>
      <c r="O24" s="33">
        <f t="shared" si="4"/>
        <v>0.10996483532831368</v>
      </c>
      <c r="P24" s="6">
        <f t="shared" si="5"/>
        <v>-1.6526091544145315E-2</v>
      </c>
      <c r="Q24" s="6">
        <f t="shared" si="6"/>
        <v>-1.9271141365413331E-3</v>
      </c>
      <c r="R24" s="6">
        <f t="shared" si="7"/>
        <v>1.7579224649983967E-2</v>
      </c>
      <c r="S24" s="6">
        <f t="shared" si="8"/>
        <v>2.8796540497034194E-2</v>
      </c>
    </row>
    <row r="25" spans="2:19">
      <c r="B25" s="6">
        <v>1973</v>
      </c>
      <c r="C25" s="6">
        <f>'Data Sheet 10'!E243/1000000</f>
        <v>7.0092357807623351</v>
      </c>
      <c r="D25" s="6">
        <f>'Data Sheet 10'!H243/1000000</f>
        <v>2.4488029556387625</v>
      </c>
      <c r="E25" s="33">
        <f>'Data Sheet 10'!J243/1000000</f>
        <v>-84.656468721188631</v>
      </c>
      <c r="F25" s="6">
        <f>'Data Sheet 10'!L243/1000000</f>
        <v>102.21981844342096</v>
      </c>
      <c r="G25" s="6">
        <f>'Data Sheet 10'!N243/1000000</f>
        <v>-17.243554249493869</v>
      </c>
      <c r="H25" s="6">
        <f>'Data Sheet 10'!P243/1000000</f>
        <v>-1.8842810765126701</v>
      </c>
      <c r="I25" s="6">
        <f>'Data Sheet 10'!R243/1000000</f>
        <v>17.926004104632558</v>
      </c>
      <c r="K25" s="6">
        <v>1973</v>
      </c>
      <c r="L25" s="6">
        <f t="shared" si="1"/>
        <v>7.0092357807623349E-3</v>
      </c>
      <c r="M25" s="6">
        <f t="shared" si="2"/>
        <v>2.4488029556387625E-3</v>
      </c>
      <c r="N25" s="6">
        <f t="shared" si="3"/>
        <v>-8.4656468721188635E-2</v>
      </c>
      <c r="O25" s="33">
        <f t="shared" si="4"/>
        <v>0.10221981844342096</v>
      </c>
      <c r="P25" s="6">
        <f t="shared" si="5"/>
        <v>-1.7243554249493868E-2</v>
      </c>
      <c r="Q25" s="6">
        <f t="shared" si="6"/>
        <v>-1.8842810765126701E-3</v>
      </c>
      <c r="R25" s="6">
        <f t="shared" si="7"/>
        <v>1.7926004104632558E-2</v>
      </c>
      <c r="S25" s="6">
        <f t="shared" si="8"/>
        <v>2.5819557237259438E-2</v>
      </c>
    </row>
    <row r="26" spans="2:19">
      <c r="B26" s="6">
        <v>1974</v>
      </c>
      <c r="C26" s="6">
        <f>'Data Sheet 10'!E244/1000000</f>
        <v>6.8209811833519423</v>
      </c>
      <c r="D26" s="6">
        <f>'Data Sheet 10'!H244/1000000</f>
        <v>2.0577323138170684</v>
      </c>
      <c r="E26" s="33">
        <f>'Data Sheet 10'!J244/1000000</f>
        <v>-75.801674059956184</v>
      </c>
      <c r="F26" s="6">
        <f>'Data Sheet 10'!L244/1000000</f>
        <v>90.278544540958066</v>
      </c>
      <c r="G26" s="6">
        <f>'Data Sheet 10'!N244/1000000</f>
        <v>-17.064946627418195</v>
      </c>
      <c r="H26" s="6">
        <f>'Data Sheet 10'!P244/1000000</f>
        <v>-1.7537546720637665</v>
      </c>
      <c r="I26" s="6">
        <f>'Data Sheet 10'!R244/1000000</f>
        <v>17.378573322805103</v>
      </c>
      <c r="K26" s="6">
        <v>1974</v>
      </c>
      <c r="L26" s="6">
        <f t="shared" si="1"/>
        <v>6.8209811833519424E-3</v>
      </c>
      <c r="M26" s="6">
        <f t="shared" si="2"/>
        <v>2.0577323138170683E-3</v>
      </c>
      <c r="N26" s="6">
        <f t="shared" si="3"/>
        <v>-7.5801674059956178E-2</v>
      </c>
      <c r="O26" s="33">
        <f t="shared" si="4"/>
        <v>9.0278544540958072E-2</v>
      </c>
      <c r="P26" s="6">
        <f t="shared" si="5"/>
        <v>-1.7064946627418195E-2</v>
      </c>
      <c r="Q26" s="6">
        <f t="shared" si="6"/>
        <v>-1.7537546720637663E-3</v>
      </c>
      <c r="R26" s="6">
        <f t="shared" si="7"/>
        <v>1.7378573322805103E-2</v>
      </c>
      <c r="S26" s="6">
        <f t="shared" si="8"/>
        <v>2.1915456001494048E-2</v>
      </c>
    </row>
    <row r="27" spans="2:19">
      <c r="B27" s="6">
        <v>1975</v>
      </c>
      <c r="C27" s="6">
        <f>'Data Sheet 10'!E245/1000000</f>
        <v>6.6011192879446057</v>
      </c>
      <c r="D27" s="6">
        <f>'Data Sheet 10'!H245/1000000</f>
        <v>1.7033019113771368</v>
      </c>
      <c r="E27" s="33">
        <f>'Data Sheet 10'!J245/1000000</f>
        <v>-67.525570070962715</v>
      </c>
      <c r="F27" s="6">
        <f>'Data Sheet 10'!L245/1000000</f>
        <v>79.225028831269611</v>
      </c>
      <c r="G27" s="6">
        <f>'Data Sheet 10'!N245/1000000</f>
        <v>-16.766452297698386</v>
      </c>
      <c r="H27" s="6">
        <f>'Data Sheet 10'!P245/1000000</f>
        <v>-1.6258753895656952</v>
      </c>
      <c r="I27" s="6">
        <f>'Data Sheet 10'!R245/1000000</f>
        <v>16.76084201092219</v>
      </c>
      <c r="K27" s="6">
        <v>1975</v>
      </c>
      <c r="L27" s="6">
        <f t="shared" si="1"/>
        <v>6.6011192879446056E-3</v>
      </c>
      <c r="M27" s="6">
        <f t="shared" si="2"/>
        <v>1.7033019113771369E-3</v>
      </c>
      <c r="N27" s="6">
        <f t="shared" si="3"/>
        <v>-6.7525570070962715E-2</v>
      </c>
      <c r="O27" s="33">
        <f t="shared" si="4"/>
        <v>7.9225028831269612E-2</v>
      </c>
      <c r="P27" s="6">
        <f t="shared" si="5"/>
        <v>-1.6766452297698384E-2</v>
      </c>
      <c r="Q27" s="6">
        <f t="shared" si="6"/>
        <v>-1.6258753895656952E-3</v>
      </c>
      <c r="R27" s="6">
        <f t="shared" si="7"/>
        <v>1.6760842010922188E-2</v>
      </c>
      <c r="S27" s="6">
        <f t="shared" si="8"/>
        <v>1.8372394283286752E-2</v>
      </c>
    </row>
    <row r="28" spans="2:19">
      <c r="B28" s="6">
        <v>1976</v>
      </c>
      <c r="C28" s="6">
        <f>'Data Sheet 10'!E246/1000000</f>
        <v>7.11739103406775</v>
      </c>
      <c r="D28" s="6">
        <f>'Data Sheet 10'!H246/1000000</f>
        <v>1.5509957192049042</v>
      </c>
      <c r="E28" s="33">
        <f>'Data Sheet 10'!J246/1000000</f>
        <v>-66.978749204273754</v>
      </c>
      <c r="F28" s="6">
        <f>'Data Sheet 10'!L246/1000000</f>
        <v>77.374398033944118</v>
      </c>
      <c r="G28" s="6">
        <f>'Data Sheet 10'!N246/1000000</f>
        <v>-18.31947178738033</v>
      </c>
      <c r="H28" s="6">
        <f>'Data Sheet 10'!P246/1000000</f>
        <v>-1.6809396820934184</v>
      </c>
      <c r="I28" s="6">
        <f>'Data Sheet 10'!R246/1000000</f>
        <v>18.017626468246636</v>
      </c>
      <c r="K28" s="6">
        <v>1976</v>
      </c>
      <c r="L28" s="6">
        <f t="shared" si="1"/>
        <v>7.1173910340677502E-3</v>
      </c>
      <c r="M28" s="6">
        <f t="shared" si="2"/>
        <v>1.5509957192049043E-3</v>
      </c>
      <c r="N28" s="6">
        <f t="shared" si="3"/>
        <v>-6.6978749204273755E-2</v>
      </c>
      <c r="O28" s="33">
        <f t="shared" si="4"/>
        <v>7.7374398033944122E-2</v>
      </c>
      <c r="P28" s="6">
        <f t="shared" si="5"/>
        <v>-1.8319471787380331E-2</v>
      </c>
      <c r="Q28" s="6">
        <f t="shared" si="6"/>
        <v>-1.6809396820934184E-3</v>
      </c>
      <c r="R28" s="6">
        <f t="shared" si="7"/>
        <v>1.8017626468246638E-2</v>
      </c>
      <c r="S28" s="6">
        <f t="shared" si="8"/>
        <v>1.7081250581715907E-2</v>
      </c>
    </row>
    <row r="29" spans="2:19">
      <c r="B29" s="6">
        <v>1977</v>
      </c>
      <c r="C29" s="6">
        <f>'Data Sheet 10'!E247/1000000</f>
        <v>8.0099306940042307</v>
      </c>
      <c r="D29" s="6">
        <f>'Data Sheet 10'!H247/1000000</f>
        <v>1.4496650441493537</v>
      </c>
      <c r="E29" s="33">
        <f>'Data Sheet 10'!J247/1000000</f>
        <v>-69.425325068258061</v>
      </c>
      <c r="F29" s="6">
        <f>'Data Sheet 10'!L247/1000000</f>
        <v>78.687278918355048</v>
      </c>
      <c r="G29" s="6">
        <f>'Data Sheet 10'!N247/1000000</f>
        <v>-20.874429658558878</v>
      </c>
      <c r="H29" s="6">
        <f>'Data Sheet 10'!P247/1000000</f>
        <v>-1.8179720210999215</v>
      </c>
      <c r="I29" s="6">
        <f>'Data Sheet 10'!R247/1000000</f>
        <v>20.220554991762601</v>
      </c>
      <c r="K29" s="6">
        <v>1977</v>
      </c>
      <c r="L29" s="6">
        <f t="shared" si="1"/>
        <v>8.009930694004231E-3</v>
      </c>
      <c r="M29" s="6">
        <f t="shared" si="2"/>
        <v>1.4496650441493538E-3</v>
      </c>
      <c r="N29" s="6">
        <f t="shared" si="3"/>
        <v>-6.9425325068258062E-2</v>
      </c>
      <c r="O29" s="33">
        <f t="shared" si="4"/>
        <v>7.8687278918355044E-2</v>
      </c>
      <c r="P29" s="6">
        <f t="shared" si="5"/>
        <v>-2.0874429658558877E-2</v>
      </c>
      <c r="Q29" s="6">
        <f t="shared" si="6"/>
        <v>-1.8179720210999215E-3</v>
      </c>
      <c r="R29" s="6">
        <f t="shared" si="7"/>
        <v>2.0220554991762601E-2</v>
      </c>
      <c r="S29" s="6">
        <f t="shared" si="8"/>
        <v>1.6249702900354365E-2</v>
      </c>
    </row>
    <row r="30" spans="2:19">
      <c r="B30" s="6">
        <v>1978</v>
      </c>
      <c r="C30" s="6">
        <f>'Data Sheet 10'!E248/1000000</f>
        <v>8.4072643927301698</v>
      </c>
      <c r="D30" s="6">
        <f>'Data Sheet 10'!H248/1000000</f>
        <v>1.2343199267132658</v>
      </c>
      <c r="E30" s="33">
        <f>'Data Sheet 10'!J248/1000000</f>
        <v>-67.066739431897631</v>
      </c>
      <c r="F30" s="6">
        <f>'Data Sheet 10'!L248/1000000</f>
        <v>74.450845659012856</v>
      </c>
      <c r="G30" s="6">
        <f>'Data Sheet 10'!N248/1000000</f>
        <v>-22.152456337759826</v>
      </c>
      <c r="H30" s="6">
        <f>'Data Sheet 10'!P248/1000000</f>
        <v>-1.8355478290783012</v>
      </c>
      <c r="I30" s="6">
        <f>'Data Sheet 10'!R248/1000000</f>
        <v>21.172324614840537</v>
      </c>
      <c r="K30" s="6">
        <v>1978</v>
      </c>
      <c r="L30" s="6">
        <f t="shared" si="1"/>
        <v>8.4072643927301689E-3</v>
      </c>
      <c r="M30" s="6">
        <f t="shared" si="2"/>
        <v>1.2343199267132658E-3</v>
      </c>
      <c r="N30" s="6">
        <f t="shared" si="3"/>
        <v>-6.7066739431897629E-2</v>
      </c>
      <c r="O30" s="33">
        <f t="shared" si="4"/>
        <v>7.445084565901286E-2</v>
      </c>
      <c r="P30" s="6">
        <f t="shared" si="5"/>
        <v>-2.2152456337759828E-2</v>
      </c>
      <c r="Q30" s="6">
        <f t="shared" si="6"/>
        <v>-1.8355478290783011E-3</v>
      </c>
      <c r="R30" s="6">
        <f t="shared" si="7"/>
        <v>2.1172324614840539E-2</v>
      </c>
      <c r="S30" s="6">
        <f t="shared" si="8"/>
        <v>1.421001099456108E-2</v>
      </c>
    </row>
    <row r="31" spans="2:19">
      <c r="B31" s="6">
        <v>1979</v>
      </c>
      <c r="C31" s="6">
        <f>'Data Sheet 10'!E249/1000000</f>
        <v>8.4329990067852982</v>
      </c>
      <c r="D31" s="6">
        <f>'Data Sheet 10'!H249/1000000</f>
        <v>0.97084293181024284</v>
      </c>
      <c r="E31" s="33">
        <f>'Data Sheet 10'!J249/1000000</f>
        <v>-61.89249080562201</v>
      </c>
      <c r="F31" s="6">
        <f>'Data Sheet 10'!L249/1000000</f>
        <v>67.090117343074837</v>
      </c>
      <c r="G31" s="6">
        <f>'Data Sheet 10'!N249/1000000</f>
        <v>-22.443091069390313</v>
      </c>
      <c r="H31" s="6">
        <f>'Data Sheet 10'!P249/1000000</f>
        <v>-1.7734472064078299</v>
      </c>
      <c r="I31" s="6">
        <f>'Data Sheet 10'!R249/1000000</f>
        <v>21.192066668634791</v>
      </c>
      <c r="K31" s="6">
        <v>1979</v>
      </c>
      <c r="L31" s="6">
        <f t="shared" si="1"/>
        <v>8.4329990067852981E-3</v>
      </c>
      <c r="M31" s="6">
        <f t="shared" si="2"/>
        <v>9.7084293181024287E-4</v>
      </c>
      <c r="N31" s="6">
        <f t="shared" si="3"/>
        <v>-6.1892490805622008E-2</v>
      </c>
      <c r="O31" s="33">
        <f t="shared" si="4"/>
        <v>6.7090117343074837E-2</v>
      </c>
      <c r="P31" s="6">
        <f t="shared" si="5"/>
        <v>-2.2443091069390311E-2</v>
      </c>
      <c r="Q31" s="6">
        <f t="shared" si="6"/>
        <v>-1.7734472064078299E-3</v>
      </c>
      <c r="R31" s="6">
        <f t="shared" si="7"/>
        <v>2.1192066668634792E-2</v>
      </c>
      <c r="S31" s="6">
        <f t="shared" si="8"/>
        <v>1.1576996868885026E-2</v>
      </c>
    </row>
    <row r="32" spans="2:19">
      <c r="B32" s="6">
        <v>1980</v>
      </c>
      <c r="C32" s="6">
        <f>'Data Sheet 10'!E250/1000000</f>
        <v>7.8988793271581557</v>
      </c>
      <c r="D32" s="6">
        <f>'Data Sheet 10'!H250/1000000</f>
        <v>0.67642191263884743</v>
      </c>
      <c r="E32" s="33">
        <f>'Data Sheet 10'!J250/1000000</f>
        <v>-53.288463064261983</v>
      </c>
      <c r="F32" s="6">
        <f>'Data Sheet 10'!L250/1000000</f>
        <v>56.215892010273734</v>
      </c>
      <c r="G32" s="6">
        <f>'Data Sheet 10'!N250/1000000</f>
        <v>-21.209786480753639</v>
      </c>
      <c r="H32" s="6">
        <f>'Data Sheet 10'!P250/1000000</f>
        <v>-1.6016890101890096</v>
      </c>
      <c r="I32" s="6">
        <f>'Data Sheet 10'!R250/1000000</f>
        <v>19.814051754757568</v>
      </c>
      <c r="K32" s="6">
        <v>1980</v>
      </c>
      <c r="L32" s="6">
        <f t="shared" si="1"/>
        <v>7.8988793271581557E-3</v>
      </c>
      <c r="M32" s="6">
        <f t="shared" si="2"/>
        <v>6.7642191263884738E-4</v>
      </c>
      <c r="N32" s="6">
        <f t="shared" si="3"/>
        <v>-5.3288463064261986E-2</v>
      </c>
      <c r="O32" s="33">
        <f t="shared" si="4"/>
        <v>5.6215892010273737E-2</v>
      </c>
      <c r="P32" s="6">
        <f t="shared" si="5"/>
        <v>-2.120978648075364E-2</v>
      </c>
      <c r="Q32" s="6">
        <f t="shared" si="6"/>
        <v>-1.6016890101890095E-3</v>
      </c>
      <c r="R32" s="6">
        <f t="shared" si="7"/>
        <v>1.9814051754757568E-2</v>
      </c>
      <c r="S32" s="6">
        <f t="shared" si="8"/>
        <v>8.5053064496236723E-3</v>
      </c>
    </row>
    <row r="33" spans="2:19">
      <c r="B33" s="6">
        <v>1981</v>
      </c>
      <c r="C33" s="6">
        <f>'Data Sheet 10'!E251/1000000</f>
        <v>7.5900376424650835</v>
      </c>
      <c r="D33" s="6">
        <f>'Data Sheet 10'!H251/1000000</f>
        <v>0.44106535441966432</v>
      </c>
      <c r="E33" s="33">
        <f>'Data Sheet 10'!J251/1000000</f>
        <v>-46.983982488850209</v>
      </c>
      <c r="F33" s="6">
        <f>'Data Sheet 10'!L251/1000000</f>
        <v>48.0694695386386</v>
      </c>
      <c r="G33" s="6">
        <f>'Data Sheet 10'!N251/1000000</f>
        <v>-20.535074940271198</v>
      </c>
      <c r="H33" s="6">
        <f>'Data Sheet 10'!P251/1000000</f>
        <v>-1.484696789695009</v>
      </c>
      <c r="I33" s="6">
        <f>'Data Sheet 10'!R251/1000000</f>
        <v>19.012712853962519</v>
      </c>
      <c r="K33" s="6">
        <v>1981</v>
      </c>
      <c r="L33" s="6">
        <f t="shared" si="1"/>
        <v>7.5900376424650837E-3</v>
      </c>
      <c r="M33" s="6">
        <f t="shared" si="2"/>
        <v>4.4106535441966433E-4</v>
      </c>
      <c r="N33" s="6">
        <f t="shared" si="3"/>
        <v>-4.6983982488850211E-2</v>
      </c>
      <c r="O33" s="33">
        <f t="shared" si="4"/>
        <v>4.8069469538638603E-2</v>
      </c>
      <c r="P33" s="6">
        <f t="shared" si="5"/>
        <v>-2.0535074940271198E-2</v>
      </c>
      <c r="Q33" s="6">
        <f t="shared" si="6"/>
        <v>-1.484696789695009E-3</v>
      </c>
      <c r="R33" s="6">
        <f t="shared" si="7"/>
        <v>1.901271285396252E-2</v>
      </c>
      <c r="S33" s="6">
        <f t="shared" si="8"/>
        <v>6.1095311706694504E-3</v>
      </c>
    </row>
    <row r="34" spans="2:19">
      <c r="B34" s="6">
        <v>1982</v>
      </c>
      <c r="C34" s="6">
        <f>'Data Sheet 10'!E252/1000000</f>
        <v>7.1563653610920372</v>
      </c>
      <c r="D34" s="6">
        <f>'Data Sheet 10'!H252/1000000</f>
        <v>0.23164813443331667</v>
      </c>
      <c r="E34" s="33">
        <f>'Data Sheet 10'!J252/1000000</f>
        <v>-40.627519735117637</v>
      </c>
      <c r="F34" s="6">
        <f>'Data Sheet 10'!L252/1000000</f>
        <v>40.048592145661132</v>
      </c>
      <c r="G34" s="6">
        <f>'Data Sheet 10'!N252/1000000</f>
        <v>-19.502249087451794</v>
      </c>
      <c r="H34" s="6">
        <f>'Data Sheet 10'!P252/1000000</f>
        <v>-1.3527264816142415</v>
      </c>
      <c r="I34" s="6">
        <f>'Data Sheet 10'!R252/1000000</f>
        <v>17.904198802439513</v>
      </c>
      <c r="K34" s="6">
        <v>1982</v>
      </c>
      <c r="L34" s="6">
        <f t="shared" si="1"/>
        <v>7.1563653610920369E-3</v>
      </c>
      <c r="M34" s="6">
        <f t="shared" si="2"/>
        <v>2.3164813443331665E-4</v>
      </c>
      <c r="N34" s="6">
        <f t="shared" si="3"/>
        <v>-4.0627519735117634E-2</v>
      </c>
      <c r="O34" s="33">
        <f t="shared" si="4"/>
        <v>4.004859214566113E-2</v>
      </c>
      <c r="P34" s="6">
        <f t="shared" si="5"/>
        <v>-1.9502249087451795E-2</v>
      </c>
      <c r="Q34" s="6">
        <f t="shared" si="6"/>
        <v>-1.3527264816142414E-3</v>
      </c>
      <c r="R34" s="6">
        <f t="shared" si="7"/>
        <v>1.7904198802439514E-2</v>
      </c>
      <c r="S34" s="6">
        <f t="shared" si="8"/>
        <v>3.8583091394423282E-3</v>
      </c>
    </row>
    <row r="35" spans="2:19">
      <c r="B35" s="6">
        <v>1983</v>
      </c>
      <c r="C35" s="6">
        <f>'Data Sheet 10'!E253/1000000</f>
        <v>6.4212010512628552</v>
      </c>
      <c r="D35" s="6">
        <f>'Data Sheet 10'!H253/1000000</f>
        <v>5.2757090188098925E-2</v>
      </c>
      <c r="E35" s="33">
        <f>'Data Sheet 10'!J253/1000000</f>
        <v>-33.346134410882478</v>
      </c>
      <c r="F35" s="6">
        <f>'Data Sheet 10'!L253/1000000</f>
        <v>31.48197161035694</v>
      </c>
      <c r="G35" s="6">
        <f>'Data Sheet 10'!N253/1000000</f>
        <v>-17.601914197111267</v>
      </c>
      <c r="H35" s="6">
        <f>'Data Sheet 10'!P253/1000000</f>
        <v>-1.1731200427658151</v>
      </c>
      <c r="I35" s="6">
        <f>'Data Sheet 10'!R253/1000000</f>
        <v>16.05182822637213</v>
      </c>
      <c r="K35" s="6">
        <v>1983</v>
      </c>
      <c r="L35" s="6">
        <f t="shared" si="1"/>
        <v>6.4212010512628556E-3</v>
      </c>
      <c r="M35" s="6">
        <f t="shared" si="2"/>
        <v>5.2757090188098922E-5</v>
      </c>
      <c r="N35" s="6">
        <f t="shared" si="3"/>
        <v>-3.334613441088248E-2</v>
      </c>
      <c r="O35" s="33">
        <f t="shared" si="4"/>
        <v>3.1481971610356943E-2</v>
      </c>
      <c r="P35" s="6">
        <f t="shared" si="5"/>
        <v>-1.7601914197111268E-2</v>
      </c>
      <c r="Q35" s="6">
        <f t="shared" si="6"/>
        <v>-1.1731200427658151E-3</v>
      </c>
      <c r="R35" s="6">
        <f t="shared" si="7"/>
        <v>1.605182822637213E-2</v>
      </c>
      <c r="S35" s="6">
        <f t="shared" si="8"/>
        <v>1.8865893274204633E-3</v>
      </c>
    </row>
    <row r="36" spans="2:19">
      <c r="B36" s="6">
        <v>1984</v>
      </c>
      <c r="C36" s="6">
        <f>'Data Sheet 10'!E254/1000000</f>
        <v>6.7510936136725235</v>
      </c>
      <c r="D36" s="6">
        <f>'Data Sheet 10'!H254/1000000</f>
        <v>-9.7854876595971724E-2</v>
      </c>
      <c r="E36" s="33">
        <f>'Data Sheet 10'!J254/1000000</f>
        <v>-31.979301103266227</v>
      </c>
      <c r="F36" s="6">
        <f>'Data Sheet 10'!L254/1000000</f>
        <v>28.676868602435217</v>
      </c>
      <c r="G36" s="6">
        <f>'Data Sheet 10'!N254/1000000</f>
        <v>-18.59058281254261</v>
      </c>
      <c r="H36" s="6">
        <f>'Data Sheet 10'!P254/1000000</f>
        <v>-1.1922918084501841</v>
      </c>
      <c r="I36" s="6">
        <f>'Data Sheet 10'!R254/1000000</f>
        <v>16.869777448775977</v>
      </c>
      <c r="K36" s="6">
        <v>1984</v>
      </c>
      <c r="L36" s="6">
        <f t="shared" si="1"/>
        <v>6.7510936136725231E-3</v>
      </c>
      <c r="M36" s="6">
        <f t="shared" si="2"/>
        <v>-9.7854876595971729E-5</v>
      </c>
      <c r="N36" s="6">
        <f t="shared" si="3"/>
        <v>-3.1979301103266231E-2</v>
      </c>
      <c r="O36" s="33">
        <f t="shared" si="4"/>
        <v>2.8676868602435217E-2</v>
      </c>
      <c r="P36" s="6">
        <f t="shared" si="5"/>
        <v>-1.8590582812542611E-2</v>
      </c>
      <c r="Q36" s="6">
        <f t="shared" si="6"/>
        <v>-1.192291808450184E-3</v>
      </c>
      <c r="R36" s="6">
        <f t="shared" si="7"/>
        <v>1.6869777448775977E-2</v>
      </c>
      <c r="S36" s="6">
        <f t="shared" si="8"/>
        <v>4.3770906402872123E-4</v>
      </c>
    </row>
    <row r="37" spans="2:19">
      <c r="B37" s="6">
        <v>1985</v>
      </c>
      <c r="C37" s="6">
        <f>'Data Sheet 10'!E255/1000000</f>
        <v>7.6890869451886079</v>
      </c>
      <c r="D37" s="6">
        <f>'Data Sheet 10'!H255/1000000</f>
        <v>-0.27608507496642293</v>
      </c>
      <c r="E37" s="33">
        <f>'Data Sheet 10'!J255/1000000</f>
        <v>-33.173960550919823</v>
      </c>
      <c r="F37" s="6">
        <f>'Data Sheet 10'!L255/1000000</f>
        <v>27.877937095613653</v>
      </c>
      <c r="G37" s="6">
        <f>'Data Sheet 10'!N255/1000000</f>
        <v>-21.271983110045298</v>
      </c>
      <c r="H37" s="6">
        <f>'Data Sheet 10'!P255/1000000</f>
        <v>-1.3150688320770112</v>
      </c>
      <c r="I37" s="6">
        <f>'Data Sheet 10'!R255/1000000</f>
        <v>19.207724822554216</v>
      </c>
      <c r="K37" s="6">
        <v>1985</v>
      </c>
      <c r="L37" s="6">
        <f t="shared" si="1"/>
        <v>7.6890869451886083E-3</v>
      </c>
      <c r="M37" s="6">
        <f t="shared" si="2"/>
        <v>-2.760850749664229E-4</v>
      </c>
      <c r="N37" s="6">
        <f t="shared" si="3"/>
        <v>-3.3173960550919826E-2</v>
      </c>
      <c r="O37" s="33">
        <f t="shared" si="4"/>
        <v>2.7877937095613654E-2</v>
      </c>
      <c r="P37" s="6">
        <f t="shared" si="5"/>
        <v>-2.1271983110045297E-2</v>
      </c>
      <c r="Q37" s="6">
        <f t="shared" si="6"/>
        <v>-1.3150688320770112E-3</v>
      </c>
      <c r="R37" s="6">
        <f t="shared" si="7"/>
        <v>1.9207724822554215E-2</v>
      </c>
      <c r="S37" s="6">
        <f t="shared" si="8"/>
        <v>-1.2623487046520797E-3</v>
      </c>
    </row>
    <row r="38" spans="2:19">
      <c r="B38" s="6">
        <v>1986</v>
      </c>
      <c r="C38" s="6">
        <f>'Data Sheet 10'!E256/1000000</f>
        <v>7.9047678025937049</v>
      </c>
      <c r="D38" s="6">
        <f>'Data Sheet 10'!H256/1000000</f>
        <v>-0.4438052106761064</v>
      </c>
      <c r="E38" s="33">
        <f>'Data Sheet 10'!J256/1000000</f>
        <v>-30.967043367883182</v>
      </c>
      <c r="F38" s="6">
        <f>'Data Sheet 10'!L256/1000000</f>
        <v>23.98139236154109</v>
      </c>
      <c r="G38" s="6">
        <f>'Data Sheet 10'!N256/1000000</f>
        <v>-21.956543851000518</v>
      </c>
      <c r="H38" s="6">
        <f>'Data Sheet 10'!P256/1000000</f>
        <v>-1.3102979640812586</v>
      </c>
      <c r="I38" s="6">
        <f>'Data Sheet 10'!R256/1000000</f>
        <v>19.745699244142379</v>
      </c>
      <c r="K38" s="6">
        <v>1986</v>
      </c>
      <c r="L38" s="6">
        <f t="shared" si="1"/>
        <v>7.9047678025937051E-3</v>
      </c>
      <c r="M38" s="6">
        <f t="shared" si="2"/>
        <v>-4.4380521067610641E-4</v>
      </c>
      <c r="N38" s="6">
        <f t="shared" si="3"/>
        <v>-3.0967043367883182E-2</v>
      </c>
      <c r="O38" s="33">
        <f t="shared" si="4"/>
        <v>2.3981392361541089E-2</v>
      </c>
      <c r="P38" s="6">
        <f t="shared" si="5"/>
        <v>-2.1956543851000519E-2</v>
      </c>
      <c r="Q38" s="6">
        <f t="shared" si="6"/>
        <v>-1.3102979640812586E-3</v>
      </c>
      <c r="R38" s="6">
        <f t="shared" si="7"/>
        <v>1.9745699244142378E-2</v>
      </c>
      <c r="S38" s="6">
        <f t="shared" si="8"/>
        <v>-3.0458309853638905E-3</v>
      </c>
    </row>
    <row r="39" spans="2:19">
      <c r="B39" s="6">
        <v>1987</v>
      </c>
      <c r="C39" s="6">
        <f>'Data Sheet 10'!E257/1000000</f>
        <v>8.1415577577459217</v>
      </c>
      <c r="D39" s="6">
        <f>'Data Sheet 10'!H257/1000000</f>
        <v>-0.61308395239034597</v>
      </c>
      <c r="E39" s="33">
        <f>'Data Sheet 10'!J257/1000000</f>
        <v>-28.829394521191951</v>
      </c>
      <c r="F39" s="6">
        <f>'Data Sheet 10'!L257/1000000</f>
        <v>20.101839431750296</v>
      </c>
      <c r="G39" s="6">
        <f>'Data Sheet 10'!N257/1000000</f>
        <v>-22.673917522255977</v>
      </c>
      <c r="H39" s="6">
        <f>'Data Sheet 10'!P257/1000000</f>
        <v>-1.3077686724725273</v>
      </c>
      <c r="I39" s="6">
        <f>'Data Sheet 10'!R257/1000000</f>
        <v>20.345261866422039</v>
      </c>
      <c r="K39" s="6">
        <v>1987</v>
      </c>
      <c r="L39" s="6">
        <f t="shared" si="1"/>
        <v>8.1415577577459222E-3</v>
      </c>
      <c r="M39" s="6">
        <f t="shared" si="2"/>
        <v>-6.13083952390346E-4</v>
      </c>
      <c r="N39" s="6">
        <f t="shared" si="3"/>
        <v>-2.8829394521191952E-2</v>
      </c>
      <c r="O39" s="33">
        <f t="shared" si="4"/>
        <v>2.0101839431750295E-2</v>
      </c>
      <c r="P39" s="6">
        <f t="shared" si="5"/>
        <v>-2.2673917522255976E-2</v>
      </c>
      <c r="Q39" s="6">
        <f t="shared" si="6"/>
        <v>-1.3077686724725273E-3</v>
      </c>
      <c r="R39" s="6">
        <f t="shared" si="7"/>
        <v>2.0345261866422038E-2</v>
      </c>
      <c r="S39" s="6">
        <f t="shared" si="8"/>
        <v>-4.8355056123925468E-3</v>
      </c>
    </row>
    <row r="40" spans="2:19">
      <c r="B40" s="6">
        <v>1988</v>
      </c>
      <c r="C40" s="6">
        <f>'Data Sheet 10'!E258/1000000</f>
        <v>8.9114010338883318</v>
      </c>
      <c r="D40" s="6">
        <f>'Data Sheet 10'!H258/1000000</f>
        <v>-0.83318225180039662</v>
      </c>
      <c r="E40" s="33">
        <f>'Data Sheet 10'!J258/1000000</f>
        <v>-28.405755618143917</v>
      </c>
      <c r="F40" s="6">
        <f>'Data Sheet 10'!L258/1000000</f>
        <v>17.181607183214265</v>
      </c>
      <c r="G40" s="6">
        <f>'Data Sheet 10'!N258/1000000</f>
        <v>-24.875360661578217</v>
      </c>
      <c r="H40" s="6">
        <f>'Data Sheet 10'!P258/1000000</f>
        <v>-1.3884910006402833</v>
      </c>
      <c r="I40" s="6">
        <f>'Data Sheet 10'!R258/1000000</f>
        <v>22.282421799551521</v>
      </c>
      <c r="K40" s="6">
        <v>1988</v>
      </c>
      <c r="L40" s="6">
        <f t="shared" si="1"/>
        <v>8.9114010338883325E-3</v>
      </c>
      <c r="M40" s="6">
        <f t="shared" si="2"/>
        <v>-8.3318225180039663E-4</v>
      </c>
      <c r="N40" s="6">
        <f t="shared" si="3"/>
        <v>-2.8405755618143916E-2</v>
      </c>
      <c r="O40" s="33">
        <f t="shared" si="4"/>
        <v>1.7181607183214265E-2</v>
      </c>
      <c r="P40" s="6">
        <f t="shared" si="5"/>
        <v>-2.4875360661578218E-2</v>
      </c>
      <c r="Q40" s="6">
        <f t="shared" si="6"/>
        <v>-1.3884910006402833E-3</v>
      </c>
      <c r="R40" s="6">
        <f t="shared" si="7"/>
        <v>2.2282421799551522E-2</v>
      </c>
      <c r="S40" s="6">
        <f t="shared" si="8"/>
        <v>-7.1273595155086945E-3</v>
      </c>
    </row>
    <row r="41" spans="2:19">
      <c r="B41" s="6">
        <v>1989</v>
      </c>
      <c r="C41" s="6">
        <f>'Data Sheet 10'!E259/1000000</f>
        <v>9.832011298738875</v>
      </c>
      <c r="D41" s="6">
        <f>'Data Sheet 10'!H259/1000000</f>
        <v>-1.089433013545416</v>
      </c>
      <c r="E41" s="33">
        <f>'Data Sheet 10'!J259/1000000</f>
        <v>-28.059585625056833</v>
      </c>
      <c r="F41" s="6">
        <f>'Data Sheet 10'!L259/1000000</f>
        <v>13.846274425486859</v>
      </c>
      <c r="G41" s="6">
        <f>'Data Sheet 10'!N259/1000000</f>
        <v>-27.490357360715834</v>
      </c>
      <c r="H41" s="6">
        <f>'Data Sheet 10'!P259/1000000</f>
        <v>-1.4867588741266888</v>
      </c>
      <c r="I41" s="6">
        <f>'Data Sheet 10'!R259/1000000</f>
        <v>24.60606570076629</v>
      </c>
      <c r="K41" s="6">
        <v>1989</v>
      </c>
      <c r="L41" s="6">
        <f t="shared" si="1"/>
        <v>9.8320112987388755E-3</v>
      </c>
      <c r="M41" s="6">
        <f t="shared" si="2"/>
        <v>-1.089433013545416E-3</v>
      </c>
      <c r="N41" s="6">
        <f t="shared" si="3"/>
        <v>-2.8059585625056834E-2</v>
      </c>
      <c r="O41" s="33">
        <f t="shared" si="4"/>
        <v>1.384627442548686E-2</v>
      </c>
      <c r="P41" s="6">
        <f t="shared" si="5"/>
        <v>-2.7490357360715832E-2</v>
      </c>
      <c r="Q41" s="6">
        <f t="shared" si="6"/>
        <v>-1.4867588741266889E-3</v>
      </c>
      <c r="R41" s="6">
        <f t="shared" si="7"/>
        <v>2.4606065700766292E-2</v>
      </c>
      <c r="S41" s="6">
        <f t="shared" si="8"/>
        <v>-9.8417834484527504E-3</v>
      </c>
    </row>
    <row r="42" spans="2:19">
      <c r="B42" s="6">
        <v>1990</v>
      </c>
      <c r="C42" s="6">
        <f>'Data Sheet 10'!E260/1000000</f>
        <v>9.9134129288764132</v>
      </c>
      <c r="D42" s="6">
        <f>'Data Sheet 10'!H260/1000000</f>
        <v>-1.2622733411604572</v>
      </c>
      <c r="E42" s="33">
        <f>'Data Sheet 10'!J260/1000000</f>
        <v>-25.1813792138284</v>
      </c>
      <c r="F42" s="6">
        <f>'Data Sheet 10'!L260/1000000</f>
        <v>8.9948108172904995</v>
      </c>
      <c r="G42" s="6">
        <f>'Data Sheet 10'!N260/1000000</f>
        <v>-27.767402744029106</v>
      </c>
      <c r="H42" s="6">
        <f>'Data Sheet 10'!P260/1000000</f>
        <v>-1.4567617366143146</v>
      </c>
      <c r="I42" s="6">
        <f>'Data Sheet 10'!R260/1000000</f>
        <v>24.834650123261497</v>
      </c>
      <c r="K42" s="6">
        <v>1990</v>
      </c>
      <c r="L42" s="6">
        <f t="shared" si="1"/>
        <v>9.9134129288764132E-3</v>
      </c>
      <c r="M42" s="6">
        <f t="shared" si="2"/>
        <v>-1.2622733411604573E-3</v>
      </c>
      <c r="N42" s="6">
        <f t="shared" si="3"/>
        <v>-2.51813792138284E-2</v>
      </c>
      <c r="O42" s="33">
        <f t="shared" si="4"/>
        <v>8.9948108172904998E-3</v>
      </c>
      <c r="P42" s="6">
        <f t="shared" si="5"/>
        <v>-2.7767402744029106E-2</v>
      </c>
      <c r="Q42" s="6">
        <f t="shared" si="6"/>
        <v>-1.4567617366143147E-3</v>
      </c>
      <c r="R42" s="6">
        <f t="shared" si="7"/>
        <v>2.4834650123261498E-2</v>
      </c>
      <c r="S42" s="6">
        <f t="shared" si="8"/>
        <v>-1.1924943166203864E-2</v>
      </c>
    </row>
    <row r="43" spans="2:19">
      <c r="B43" s="6">
        <v>1991</v>
      </c>
      <c r="C43" s="6">
        <f>'Data Sheet 10'!E261/1000000</f>
        <v>9.218443005224275</v>
      </c>
      <c r="D43" s="6">
        <f>'Data Sheet 10'!H261/1000000</f>
        <v>-1.3191465732283156</v>
      </c>
      <c r="E43" s="33">
        <f>'Data Sheet 10'!J261/1000000</f>
        <v>-20.663210697480714</v>
      </c>
      <c r="F43" s="6">
        <f>'Data Sheet 10'!L261/1000000</f>
        <v>3.9003426434769506</v>
      </c>
      <c r="G43" s="6">
        <f>'Data Sheet 10'!N261/1000000</f>
        <v>-25.83215618940039</v>
      </c>
      <c r="H43" s="6">
        <f>'Data Sheet 10'!P261/1000000</f>
        <v>-1.3159836479764615</v>
      </c>
      <c r="I43" s="6">
        <f>'Data Sheet 10'!R261/1000000</f>
        <v>23.126642555237439</v>
      </c>
      <c r="K43" s="6">
        <v>1991</v>
      </c>
      <c r="L43" s="6">
        <f t="shared" si="1"/>
        <v>9.2184430052242756E-3</v>
      </c>
      <c r="M43" s="6">
        <f t="shared" si="2"/>
        <v>-1.3191465732283157E-3</v>
      </c>
      <c r="N43" s="6">
        <f t="shared" si="3"/>
        <v>-2.0663210697480713E-2</v>
      </c>
      <c r="O43" s="33">
        <f t="shared" si="4"/>
        <v>3.9003426434769508E-3</v>
      </c>
      <c r="P43" s="6">
        <f t="shared" si="5"/>
        <v>-2.583215618940039E-2</v>
      </c>
      <c r="Q43" s="6">
        <f t="shared" si="6"/>
        <v>-1.3159836479764615E-3</v>
      </c>
      <c r="R43" s="6">
        <f t="shared" si="7"/>
        <v>2.3126642555237439E-2</v>
      </c>
      <c r="S43" s="6">
        <f t="shared" si="8"/>
        <v>-1.2885068904147218E-2</v>
      </c>
    </row>
    <row r="44" spans="2:19">
      <c r="B44" s="6">
        <v>1992</v>
      </c>
      <c r="C44" s="6">
        <f>'Data Sheet 10'!E262/1000000</f>
        <v>8.8502949260196697</v>
      </c>
      <c r="D44" s="6">
        <f>'Data Sheet 10'!H262/1000000</f>
        <v>-1.4000790475153808</v>
      </c>
      <c r="E44" s="33">
        <f>'Data Sheet 10'!J262/1000000</f>
        <v>-17.335402301766724</v>
      </c>
      <c r="F44" s="6">
        <f>'Data Sheet 10'!L262/1000000</f>
        <v>-0.41077270570737434</v>
      </c>
      <c r="G44" s="6">
        <f>'Data Sheet 10'!N262/1000000</f>
        <v>-24.798012873007263</v>
      </c>
      <c r="H44" s="6">
        <f>'Data Sheet 10'!P262/1000000</f>
        <v>-1.227966825355451</v>
      </c>
      <c r="I44" s="6">
        <f>'Data Sheet 10'!R262/1000000</f>
        <v>22.240538596039084</v>
      </c>
      <c r="K44" s="6">
        <v>1992</v>
      </c>
      <c r="L44" s="6">
        <f t="shared" si="1"/>
        <v>8.8502949260196705E-3</v>
      </c>
      <c r="M44" s="6">
        <f t="shared" si="2"/>
        <v>-1.4000790475153808E-3</v>
      </c>
      <c r="N44" s="6">
        <f t="shared" si="3"/>
        <v>-1.7335402301766722E-2</v>
      </c>
      <c r="O44" s="64">
        <f t="shared" si="4"/>
        <v>-4.1077270570737432E-4</v>
      </c>
      <c r="P44" s="6">
        <f t="shared" si="5"/>
        <v>-2.4798012873007261E-2</v>
      </c>
      <c r="Q44" s="6">
        <f t="shared" si="6"/>
        <v>-1.2279668253554509E-3</v>
      </c>
      <c r="R44" s="6">
        <f t="shared" si="7"/>
        <v>2.2240538596039083E-2</v>
      </c>
      <c r="S44" s="6">
        <f t="shared" si="8"/>
        <v>-1.4081400231293437E-2</v>
      </c>
    </row>
    <row r="45" spans="2:19">
      <c r="B45" s="6">
        <v>1993</v>
      </c>
      <c r="C45" s="6">
        <f>'Data Sheet 10'!E263/1000000</f>
        <v>8.5693724866497085</v>
      </c>
      <c r="D45" s="6">
        <f>'Data Sheet 10'!H263/1000000</f>
        <v>-1.479807282116038</v>
      </c>
      <c r="E45" s="33">
        <f>'Data Sheet 10'!J263/1000000</f>
        <v>-14.489785607367834</v>
      </c>
      <c r="F45" s="6">
        <f>'Data Sheet 10'!L263/1000000</f>
        <v>-4.3101197228361201</v>
      </c>
      <c r="G45" s="6">
        <f>'Data Sheet 10'!N263/1000000</f>
        <v>-24.000613406621749</v>
      </c>
      <c r="H45" s="6">
        <f>'Data Sheet 10'!P263/1000000</f>
        <v>-1.1563520467192814</v>
      </c>
      <c r="I45" s="6">
        <f>'Data Sheet 10'!R263/1000000</f>
        <v>21.575661049558555</v>
      </c>
      <c r="K45" s="6">
        <v>1993</v>
      </c>
      <c r="L45" s="6">
        <f t="shared" si="1"/>
        <v>8.5693724866497088E-3</v>
      </c>
      <c r="M45" s="6">
        <f t="shared" si="2"/>
        <v>-1.4798072821160379E-3</v>
      </c>
      <c r="N45" s="6">
        <f t="shared" si="3"/>
        <v>-1.4489785607367833E-2</v>
      </c>
      <c r="O45" s="33">
        <f t="shared" si="4"/>
        <v>-4.3101197228361202E-3</v>
      </c>
      <c r="P45" s="6">
        <f t="shared" si="5"/>
        <v>-2.4000613406621751E-2</v>
      </c>
      <c r="Q45" s="6">
        <f t="shared" si="6"/>
        <v>-1.1563520467192815E-3</v>
      </c>
      <c r="R45" s="6">
        <f t="shared" si="7"/>
        <v>2.1575661049558555E-2</v>
      </c>
      <c r="S45" s="6">
        <f t="shared" si="8"/>
        <v>-1.5291644529452759E-2</v>
      </c>
    </row>
    <row r="46" spans="2:19">
      <c r="B46" s="6">
        <v>1994</v>
      </c>
      <c r="C46" s="6">
        <f>'Data Sheet 10'!E264/1000000</f>
        <v>8.6554642932566352</v>
      </c>
      <c r="D46" s="6">
        <f>'Data Sheet 10'!H264/1000000</f>
        <v>-1.615072320853427</v>
      </c>
      <c r="E46" s="33">
        <f>'Data Sheet 10'!J264/1000000</f>
        <v>-12.431509457814354</v>
      </c>
      <c r="F46" s="6">
        <f>'Data Sheet 10'!L264/1000000</f>
        <v>-8.2066025561449791</v>
      </c>
      <c r="G46" s="6">
        <f>'Data Sheet 10'!N264/1000000</f>
        <v>-24.208065115696826</v>
      </c>
      <c r="H46" s="6">
        <f>'Data Sheet 10'!P264/1000000</f>
        <v>-1.1358736038657442</v>
      </c>
      <c r="I46" s="6">
        <f>'Data Sheet 10'!R264/1000000</f>
        <v>21.841345046188028</v>
      </c>
      <c r="K46" s="6">
        <v>1994</v>
      </c>
      <c r="L46" s="6">
        <f t="shared" si="1"/>
        <v>8.6554642932566359E-3</v>
      </c>
      <c r="M46" s="6">
        <f t="shared" si="2"/>
        <v>-1.6150723208534271E-3</v>
      </c>
      <c r="N46" s="6">
        <f t="shared" si="3"/>
        <v>-1.2431509457814354E-2</v>
      </c>
      <c r="O46" s="33">
        <f t="shared" si="4"/>
        <v>-8.2066025561449794E-3</v>
      </c>
      <c r="P46" s="6">
        <f t="shared" si="5"/>
        <v>-2.4208065115696824E-2</v>
      </c>
      <c r="Q46" s="6">
        <f t="shared" si="6"/>
        <v>-1.1358736038657442E-3</v>
      </c>
      <c r="R46" s="6">
        <f t="shared" si="7"/>
        <v>2.1841345046188027E-2</v>
      </c>
      <c r="S46" s="6">
        <f t="shared" si="8"/>
        <v>-1.7100313714930666E-2</v>
      </c>
    </row>
    <row r="47" spans="2:19">
      <c r="B47" s="6">
        <v>1995</v>
      </c>
      <c r="C47" s="6">
        <f>'Data Sheet 10'!E265/1000000</f>
        <v>9.2653141311991991</v>
      </c>
      <c r="D47" s="6">
        <f>'Data Sheet 10'!H265/1000000</f>
        <v>-1.8531006742535709</v>
      </c>
      <c r="E47" s="33">
        <f>'Data Sheet 10'!J265/1000000</f>
        <v>-11.069573675459253</v>
      </c>
      <c r="F47" s="6">
        <f>'Data Sheet 10'!L265/1000000</f>
        <v>-12.817583301404769</v>
      </c>
      <c r="G47" s="6">
        <f>'Data Sheet 10'!N265/1000000</f>
        <v>-25.875124602822915</v>
      </c>
      <c r="H47" s="6">
        <f>'Data Sheet 10'!P265/1000000</f>
        <v>-1.1833819341433485</v>
      </c>
      <c r="I47" s="6">
        <f>'Data Sheet 10'!R265/1000000</f>
        <v>23.43690224497395</v>
      </c>
      <c r="K47" s="6">
        <v>1995</v>
      </c>
      <c r="L47" s="6">
        <f t="shared" si="1"/>
        <v>9.2653141311991993E-3</v>
      </c>
      <c r="M47" s="6">
        <f t="shared" si="2"/>
        <v>-1.853100674253571E-3</v>
      </c>
      <c r="N47" s="6">
        <f t="shared" si="3"/>
        <v>-1.1069573675459254E-2</v>
      </c>
      <c r="O47" s="33">
        <f t="shared" si="4"/>
        <v>-1.2817583301404768E-2</v>
      </c>
      <c r="P47" s="6">
        <f t="shared" si="5"/>
        <v>-2.5875124602822916E-2</v>
      </c>
      <c r="Q47" s="6">
        <f t="shared" si="6"/>
        <v>-1.1833819341433485E-3</v>
      </c>
      <c r="R47" s="6">
        <f t="shared" si="7"/>
        <v>2.343690224497395E-2</v>
      </c>
      <c r="S47" s="6">
        <f t="shared" si="8"/>
        <v>-2.0096547811910708E-2</v>
      </c>
    </row>
    <row r="48" spans="2:19">
      <c r="B48" s="6">
        <v>1996</v>
      </c>
      <c r="C48" s="6">
        <f>'Data Sheet 10'!E266/1000000</f>
        <v>9.8537912505780856</v>
      </c>
      <c r="D48" s="6">
        <f>'Data Sheet 10'!H266/1000000</f>
        <v>-2.0983689126614467</v>
      </c>
      <c r="E48" s="33">
        <f>'Data Sheet 10'!J266/1000000</f>
        <v>-9.5107306596980887</v>
      </c>
      <c r="F48" s="6">
        <f>'Data Sheet 10'!L266/1000000</f>
        <v>-17.836012151814575</v>
      </c>
      <c r="G48" s="6">
        <f>'Data Sheet 10'!N266/1000000</f>
        <v>-27.472686955424457</v>
      </c>
      <c r="H48" s="6">
        <f>'Data Sheet 10'!P266/1000000</f>
        <v>-1.2256273248394467</v>
      </c>
      <c r="I48" s="6">
        <f>'Data Sheet 10'!R266/1000000</f>
        <v>24.990798030071421</v>
      </c>
      <c r="K48" s="6">
        <v>1996</v>
      </c>
      <c r="L48" s="6">
        <f t="shared" si="1"/>
        <v>9.853791250578085E-3</v>
      </c>
      <c r="M48" s="6">
        <f t="shared" si="2"/>
        <v>-2.0983689126614466E-3</v>
      </c>
      <c r="N48" s="6">
        <f t="shared" si="3"/>
        <v>-9.510730659698088E-3</v>
      </c>
      <c r="O48" s="33">
        <f t="shared" si="4"/>
        <v>-1.7836012151814577E-2</v>
      </c>
      <c r="P48" s="6">
        <f t="shared" si="5"/>
        <v>-2.7472686955424458E-2</v>
      </c>
      <c r="Q48" s="6">
        <f t="shared" si="6"/>
        <v>-1.2256273248394468E-3</v>
      </c>
      <c r="R48" s="6">
        <f t="shared" si="7"/>
        <v>2.4990798030071419E-2</v>
      </c>
      <c r="S48" s="6">
        <f t="shared" si="8"/>
        <v>-2.3298836723788512E-2</v>
      </c>
    </row>
    <row r="49" spans="2:19">
      <c r="B49" s="6">
        <v>1997</v>
      </c>
      <c r="C49" s="6">
        <f>'Data Sheet 10'!E267/1000000</f>
        <v>9.9763682503439615</v>
      </c>
      <c r="D49" s="6">
        <f>'Data Sheet 10'!H267/1000000</f>
        <v>-2.2494163778385117</v>
      </c>
      <c r="E49" s="33">
        <f>'Data Sheet 10'!J267/1000000</f>
        <v>-7.4497910422783828</v>
      </c>
      <c r="F49" s="6">
        <f>'Data Sheet 10'!L267/1000000</f>
        <v>-22.241222810059067</v>
      </c>
      <c r="G49" s="6">
        <f>'Data Sheet 10'!N267/1000000</f>
        <v>-27.76448763450755</v>
      </c>
      <c r="H49" s="6">
        <f>'Data Sheet 10'!P267/1000000</f>
        <v>-1.2091313474445415</v>
      </c>
      <c r="I49" s="6">
        <f>'Data Sheet 10'!R267/1000000</f>
        <v>25.37291975489028</v>
      </c>
      <c r="K49" s="6">
        <v>1997</v>
      </c>
      <c r="L49" s="6">
        <f t="shared" si="1"/>
        <v>9.9763682503439619E-3</v>
      </c>
      <c r="M49" s="6">
        <f t="shared" si="2"/>
        <v>-2.2494163778385115E-3</v>
      </c>
      <c r="N49" s="6">
        <f t="shared" si="3"/>
        <v>-7.4497910422783829E-3</v>
      </c>
      <c r="O49" s="33">
        <f t="shared" si="4"/>
        <v>-2.2241222810059066E-2</v>
      </c>
      <c r="P49" s="6">
        <f t="shared" si="5"/>
        <v>-2.7764487634507548E-2</v>
      </c>
      <c r="Q49" s="6">
        <f t="shared" si="6"/>
        <v>-1.2091313474445415E-3</v>
      </c>
      <c r="R49" s="6">
        <f t="shared" si="7"/>
        <v>2.5372919754890279E-2</v>
      </c>
      <c r="S49" s="6">
        <f t="shared" si="8"/>
        <v>-2.5564761206893809E-2</v>
      </c>
    </row>
    <row r="50" spans="2:19">
      <c r="B50" s="6">
        <v>1998</v>
      </c>
      <c r="C50" s="6">
        <f>'Data Sheet 10'!E268/1000000</f>
        <v>10.027831216050094</v>
      </c>
      <c r="D50" s="6">
        <f>'Data Sheet 10'!H268/1000000</f>
        <v>-2.3823769914264474</v>
      </c>
      <c r="E50" s="33">
        <f>'Data Sheet 10'!J268/1000000</f>
        <v>-5.399865088913395</v>
      </c>
      <c r="F50" s="6">
        <f>'Data Sheet 10'!L268/1000000</f>
        <v>-26.496581693548563</v>
      </c>
      <c r="G50" s="6">
        <f>'Data Sheet 10'!N268/1000000</f>
        <v>-27.831611734892888</v>
      </c>
      <c r="H50" s="6">
        <f>'Data Sheet 10'!P268/1000000</f>
        <v>-1.1840746164698672</v>
      </c>
      <c r="I50" s="6">
        <f>'Data Sheet 10'!R268/1000000</f>
        <v>25.583943332683823</v>
      </c>
      <c r="K50" s="6">
        <v>1998</v>
      </c>
      <c r="L50" s="6">
        <f t="shared" si="1"/>
        <v>1.0027831216050094E-2</v>
      </c>
      <c r="M50" s="6">
        <f t="shared" si="2"/>
        <v>-2.3823769914264473E-3</v>
      </c>
      <c r="N50" s="6">
        <f t="shared" si="3"/>
        <v>-5.3998650889133951E-3</v>
      </c>
      <c r="O50" s="33">
        <f t="shared" si="4"/>
        <v>-2.6496581693548564E-2</v>
      </c>
      <c r="P50" s="6">
        <f t="shared" si="5"/>
        <v>-2.7831611734892889E-2</v>
      </c>
      <c r="Q50" s="6">
        <f t="shared" si="6"/>
        <v>-1.1840746164698671E-3</v>
      </c>
      <c r="R50" s="6">
        <f t="shared" si="7"/>
        <v>2.5583943332683823E-2</v>
      </c>
      <c r="S50" s="6">
        <f t="shared" si="8"/>
        <v>-2.7682735576517251E-2</v>
      </c>
    </row>
    <row r="51" spans="2:19">
      <c r="B51" s="6">
        <v>1999</v>
      </c>
      <c r="C51" s="6">
        <f>'Data Sheet 10'!E269/1000000</f>
        <v>10.103812222385228</v>
      </c>
      <c r="D51" s="6">
        <f>'Data Sheet 10'!H269/1000000</f>
        <v>-2.5192741545046369</v>
      </c>
      <c r="E51" s="33">
        <f>'Data Sheet 10'!J269/1000000</f>
        <v>-3.4356100396507618</v>
      </c>
      <c r="F51" s="6">
        <f>'Data Sheet 10'!L269/1000000</f>
        <v>-30.817163969247193</v>
      </c>
      <c r="G51" s="6">
        <f>'Data Sheet 10'!N269/1000000</f>
        <v>-27.975541317446773</v>
      </c>
      <c r="H51" s="6">
        <f>'Data Sheet 10'!P269/1000000</f>
        <v>-1.1633539160284547</v>
      </c>
      <c r="I51" s="6">
        <f>'Data Sheet 10'!R269/1000000</f>
        <v>25.862061620034162</v>
      </c>
      <c r="K51" s="6">
        <v>1999</v>
      </c>
      <c r="L51" s="6">
        <f t="shared" si="1"/>
        <v>1.0103812222385228E-2</v>
      </c>
      <c r="M51" s="6">
        <f t="shared" si="2"/>
        <v>-2.5192741545046367E-3</v>
      </c>
      <c r="N51" s="6">
        <f t="shared" si="3"/>
        <v>-3.4356100396507618E-3</v>
      </c>
      <c r="O51" s="33">
        <f t="shared" si="4"/>
        <v>-3.0817163969247195E-2</v>
      </c>
      <c r="P51" s="6">
        <f t="shared" si="5"/>
        <v>-2.7975541317446773E-2</v>
      </c>
      <c r="Q51" s="6">
        <f t="shared" si="6"/>
        <v>-1.1633539160284547E-3</v>
      </c>
      <c r="R51" s="6">
        <f t="shared" si="7"/>
        <v>2.5862061620034162E-2</v>
      </c>
      <c r="S51" s="6">
        <f t="shared" si="8"/>
        <v>-2.9945069554458435E-2</v>
      </c>
    </row>
    <row r="52" spans="2:19">
      <c r="B52" s="6">
        <v>2000</v>
      </c>
      <c r="C52" s="6">
        <f>'Data Sheet 10'!E270/1000000</f>
        <v>10.102894397506647</v>
      </c>
      <c r="D52" s="6">
        <f>'Data Sheet 10'!H270/1000000</f>
        <v>-2.6343050498732574</v>
      </c>
      <c r="E52" s="33">
        <f>'Data Sheet 10'!J270/1000000</f>
        <v>-1.521469848849641</v>
      </c>
      <c r="F52" s="6">
        <f>'Data Sheet 10'!L270/1000000</f>
        <v>-34.888098650690353</v>
      </c>
      <c r="G52" s="6">
        <f>'Data Sheet 10'!N270/1000000</f>
        <v>-27.888301797464713</v>
      </c>
      <c r="H52" s="6">
        <f>'Data Sheet 10'!P270/1000000</f>
        <v>-1.1342718762166559</v>
      </c>
      <c r="I52" s="6">
        <f>'Data Sheet 10'!R270/1000000</f>
        <v>25.951540295892411</v>
      </c>
      <c r="K52" s="6">
        <v>2000</v>
      </c>
      <c r="L52" s="6">
        <f t="shared" si="1"/>
        <v>1.0102894397506647E-2</v>
      </c>
      <c r="M52" s="6">
        <f t="shared" si="2"/>
        <v>-2.6343050498732574E-3</v>
      </c>
      <c r="N52" s="6">
        <f t="shared" si="3"/>
        <v>-1.5214698488496411E-3</v>
      </c>
      <c r="O52" s="33">
        <f t="shared" si="4"/>
        <v>-3.4888098650690355E-2</v>
      </c>
      <c r="P52" s="6">
        <f t="shared" si="5"/>
        <v>-2.7888301797464713E-2</v>
      </c>
      <c r="Q52" s="6">
        <f t="shared" si="6"/>
        <v>-1.1342718762166559E-3</v>
      </c>
      <c r="R52" s="6">
        <f t="shared" si="7"/>
        <v>2.595154029589241E-2</v>
      </c>
      <c r="S52" s="6">
        <f t="shared" si="8"/>
        <v>-3.2012012529695565E-2</v>
      </c>
    </row>
    <row r="53" spans="2:19">
      <c r="B53" s="6">
        <v>2001</v>
      </c>
      <c r="C53" s="6">
        <f>'Data Sheet 10'!E271/1000000</f>
        <v>10.118063024637507</v>
      </c>
      <c r="D53" s="6">
        <f>'Data Sheet 10'!H271/1000000</f>
        <v>-2.7507660313403699</v>
      </c>
      <c r="E53" s="33">
        <f>'Data Sheet 10'!J271/1000000</f>
        <v>0.3068906642505122</v>
      </c>
      <c r="F53" s="6">
        <f>'Data Sheet 10'!L271/1000000</f>
        <v>-38.986025773011292</v>
      </c>
      <c r="G53" s="6">
        <f>'Data Sheet 10'!N271/1000000</f>
        <v>-27.855444478609204</v>
      </c>
      <c r="H53" s="6">
        <f>'Data Sheet 10'!P271/1000000</f>
        <v>-1.1084855139885124</v>
      </c>
      <c r="I53" s="6">
        <f>'Data Sheet 10'!R271/1000000</f>
        <v>26.086539063978524</v>
      </c>
      <c r="K53" s="6">
        <v>2001</v>
      </c>
      <c r="L53" s="6">
        <f t="shared" si="1"/>
        <v>1.0118063024637507E-2</v>
      </c>
      <c r="M53" s="6">
        <f t="shared" si="2"/>
        <v>-2.7507660313403699E-3</v>
      </c>
      <c r="N53" s="6">
        <f t="shared" si="3"/>
        <v>3.0689066425051222E-4</v>
      </c>
      <c r="O53" s="33">
        <f t="shared" si="4"/>
        <v>-3.8986025773011294E-2</v>
      </c>
      <c r="P53" s="6">
        <f t="shared" si="5"/>
        <v>-2.7855444478609204E-2</v>
      </c>
      <c r="Q53" s="6">
        <f t="shared" si="6"/>
        <v>-1.1084855139885123E-3</v>
      </c>
      <c r="R53" s="6">
        <f t="shared" si="7"/>
        <v>2.6086539063978523E-2</v>
      </c>
      <c r="S53" s="6">
        <f t="shared" si="8"/>
        <v>-3.4189229044082836E-2</v>
      </c>
    </row>
    <row r="54" spans="2:19">
      <c r="B54" s="6">
        <v>2002</v>
      </c>
      <c r="C54" s="6">
        <f>'Data Sheet 10'!E272/1000000</f>
        <v>9.974285755160345</v>
      </c>
      <c r="D54" s="6">
        <f>'Data Sheet 10'!H272/1000000</f>
        <v>-2.8196959048094201</v>
      </c>
      <c r="E54" s="33">
        <f>'Data Sheet 10'!J272/1000000</f>
        <v>2.0280075035390492</v>
      </c>
      <c r="F54" s="6">
        <f>'Data Sheet 10'!L272/1000000</f>
        <v>-42.391798861601991</v>
      </c>
      <c r="G54" s="6">
        <f>'Data Sheet 10'!N272/1000000</f>
        <v>-27.382663379022212</v>
      </c>
      <c r="H54" s="6">
        <f>'Data Sheet 10'!P272/1000000</f>
        <v>-1.0665493179360266</v>
      </c>
      <c r="I54" s="6">
        <f>'Data Sheet 10'!R272/1000000</f>
        <v>25.816597337660252</v>
      </c>
      <c r="K54" s="6">
        <v>2002</v>
      </c>
      <c r="L54" s="6">
        <f t="shared" si="1"/>
        <v>9.9742857551603451E-3</v>
      </c>
      <c r="M54" s="6">
        <f t="shared" si="2"/>
        <v>-2.8196959048094202E-3</v>
      </c>
      <c r="N54" s="6">
        <f t="shared" si="3"/>
        <v>2.0280075035390491E-3</v>
      </c>
      <c r="O54" s="33">
        <f t="shared" si="4"/>
        <v>-4.2391798861601993E-2</v>
      </c>
      <c r="P54" s="6">
        <f t="shared" si="5"/>
        <v>-2.7382663379022211E-2</v>
      </c>
      <c r="Q54" s="6">
        <f t="shared" si="6"/>
        <v>-1.0665493179360267E-3</v>
      </c>
      <c r="R54" s="6">
        <f t="shared" si="7"/>
        <v>2.5816597337660251E-2</v>
      </c>
      <c r="S54" s="6">
        <f t="shared" si="8"/>
        <v>-3.5841816867010004E-2</v>
      </c>
    </row>
    <row r="55" spans="2:19">
      <c r="B55" s="6">
        <v>2003</v>
      </c>
      <c r="C55" s="6">
        <f>'Data Sheet 10'!E273/1000000</f>
        <v>10.321958597967624</v>
      </c>
      <c r="D55" s="6">
        <f>'Data Sheet 10'!H273/1000000</f>
        <v>-3.026794301868815</v>
      </c>
      <c r="E55" s="33">
        <f>'Data Sheet 10'!J273/1000000</f>
        <v>3.8073856810682245</v>
      </c>
      <c r="F55" s="6">
        <f>'Data Sheet 10'!L273/1000000</f>
        <v>-47.94174890434423</v>
      </c>
      <c r="G55" s="6">
        <f>'Data Sheet 10'!N273/1000000</f>
        <v>-28.243719569450128</v>
      </c>
      <c r="H55" s="6">
        <f>'Data Sheet 10'!P273/1000000</f>
        <v>-1.0771424304788653</v>
      </c>
      <c r="I55" s="6">
        <f>'Data Sheet 10'!R273/1000000</f>
        <v>26.828488390044168</v>
      </c>
      <c r="K55" s="6">
        <v>2003</v>
      </c>
      <c r="L55" s="6">
        <f t="shared" si="1"/>
        <v>1.0321958597967624E-2</v>
      </c>
      <c r="M55" s="6">
        <f t="shared" si="2"/>
        <v>-3.0267943018688149E-3</v>
      </c>
      <c r="N55" s="6">
        <f t="shared" si="3"/>
        <v>3.8073856810682243E-3</v>
      </c>
      <c r="O55" s="33">
        <f t="shared" si="4"/>
        <v>-4.7941748904344231E-2</v>
      </c>
      <c r="P55" s="6">
        <f t="shared" si="5"/>
        <v>-2.824371956945013E-2</v>
      </c>
      <c r="Q55" s="6">
        <f t="shared" si="6"/>
        <v>-1.0771424304788653E-3</v>
      </c>
      <c r="R55" s="6">
        <f t="shared" si="7"/>
        <v>2.6828488390044168E-2</v>
      </c>
      <c r="S55" s="6">
        <f t="shared" si="8"/>
        <v>-3.9331572537062022E-2</v>
      </c>
    </row>
    <row r="56" spans="2:19">
      <c r="B56" s="6">
        <v>2004</v>
      </c>
      <c r="C56" s="6">
        <f>'Data Sheet 10'!E274/1000000</f>
        <v>11.188360526145216</v>
      </c>
      <c r="D56" s="6">
        <f>'Data Sheet 10'!H274/1000000</f>
        <v>-3.3964650789801296</v>
      </c>
      <c r="E56" s="33">
        <f>'Data Sheet 10'!J274/1000000</f>
        <v>5.9017327255592802</v>
      </c>
      <c r="F56" s="6">
        <f>'Data Sheet 10'!L274/1000000</f>
        <v>-56.368456278700997</v>
      </c>
      <c r="G56" s="6">
        <f>'Data Sheet 10'!N274/1000000</f>
        <v>-30.548776094419136</v>
      </c>
      <c r="H56" s="6">
        <f>'Data Sheet 10'!P274/1000000</f>
        <v>-1.1405544473754647</v>
      </c>
      <c r="I56" s="6">
        <f>'Data Sheet 10'!R274/1000000</f>
        <v>29.204969768690315</v>
      </c>
      <c r="K56" s="6">
        <v>2004</v>
      </c>
      <c r="L56" s="6">
        <f t="shared" si="1"/>
        <v>1.1188360526145216E-2</v>
      </c>
      <c r="M56" s="6">
        <f t="shared" si="2"/>
        <v>-3.3964650789801297E-3</v>
      </c>
      <c r="N56" s="6">
        <f t="shared" si="3"/>
        <v>5.90173272555928E-3</v>
      </c>
      <c r="O56" s="33">
        <f t="shared" si="4"/>
        <v>-5.6368456278700997E-2</v>
      </c>
      <c r="P56" s="6">
        <f t="shared" si="5"/>
        <v>-3.0548776094419135E-2</v>
      </c>
      <c r="Q56" s="6">
        <f t="shared" si="6"/>
        <v>-1.1405544473754648E-3</v>
      </c>
      <c r="R56" s="6">
        <f t="shared" si="7"/>
        <v>2.9204969768690314E-2</v>
      </c>
      <c r="S56" s="6">
        <f t="shared" si="8"/>
        <v>-4.5159188879080908E-2</v>
      </c>
    </row>
    <row r="57" spans="2:19">
      <c r="B57" s="6">
        <v>2005</v>
      </c>
      <c r="C57" s="6">
        <f>'Data Sheet 10'!E275/1000000</f>
        <v>12.199619968099331</v>
      </c>
      <c r="D57" s="6">
        <f>'Data Sheet 10'!H275/1000000</f>
        <v>-3.8267712666134193</v>
      </c>
      <c r="E57" s="33">
        <f>'Data Sheet 10'!J275/1000000</f>
        <v>8.2912790421075062</v>
      </c>
      <c r="F57" s="6">
        <f>'Data Sheet 10'!L275/1000000</f>
        <v>-66.253051686268961</v>
      </c>
      <c r="G57" s="6">
        <f>'Data Sheet 10'!N275/1000000</f>
        <v>-33.258156068795074</v>
      </c>
      <c r="H57" s="6">
        <f>'Data Sheet 10'!P275/1000000</f>
        <v>-1.2153164729060595</v>
      </c>
      <c r="I57" s="6">
        <f>'Data Sheet 10'!R275/1000000</f>
        <v>31.987103968249194</v>
      </c>
      <c r="K57" s="6">
        <v>2005</v>
      </c>
      <c r="L57" s="6">
        <f t="shared" si="1"/>
        <v>1.219961996809933E-2</v>
      </c>
      <c r="M57" s="6">
        <f t="shared" si="2"/>
        <v>-3.8267712666134194E-3</v>
      </c>
      <c r="N57" s="6">
        <f t="shared" si="3"/>
        <v>8.2912790421075071E-3</v>
      </c>
      <c r="O57" s="33">
        <f t="shared" si="4"/>
        <v>-6.6253051686268966E-2</v>
      </c>
      <c r="P57" s="6">
        <f t="shared" si="5"/>
        <v>-3.3258156068795071E-2</v>
      </c>
      <c r="Q57" s="6">
        <f t="shared" si="6"/>
        <v>-1.2153164729060595E-3</v>
      </c>
      <c r="R57" s="6">
        <f t="shared" si="7"/>
        <v>3.1987103968249192E-2</v>
      </c>
      <c r="S57" s="6">
        <f t="shared" si="8"/>
        <v>-5.2075292516127483E-2</v>
      </c>
    </row>
    <row r="58" spans="2:19">
      <c r="B58" s="6">
        <v>2006</v>
      </c>
      <c r="C58" s="6">
        <f>'Data Sheet 10'!E276/1000000</f>
        <v>13.178145336934872</v>
      </c>
      <c r="D58" s="6">
        <f>'Data Sheet 10'!H276/1000000</f>
        <v>-4.2644891948071866</v>
      </c>
      <c r="E58" s="33">
        <f>'Data Sheet 10'!J276/1000000</f>
        <v>10.881831587233199</v>
      </c>
      <c r="F58" s="6">
        <f>'Data Sheet 10'!L276/1000000</f>
        <v>-76.742808338765386</v>
      </c>
      <c r="G58" s="6">
        <f>'Data Sheet 10'!N276/1000000</f>
        <v>-35.928354719375214</v>
      </c>
      <c r="H58" s="6">
        <f>'Data Sheet 10'!P276/1000000</f>
        <v>-1.2839340897112401</v>
      </c>
      <c r="I58" s="6">
        <f>'Data Sheet 10'!R276/1000000</f>
        <v>34.711517408854135</v>
      </c>
      <c r="K58" s="6">
        <v>2006</v>
      </c>
      <c r="L58" s="6">
        <f t="shared" si="1"/>
        <v>1.3178145336934871E-2</v>
      </c>
      <c r="M58" s="6">
        <f t="shared" si="2"/>
        <v>-4.2644891948071867E-3</v>
      </c>
      <c r="N58" s="6">
        <f t="shared" si="3"/>
        <v>1.0881831587233199E-2</v>
      </c>
      <c r="O58" s="33">
        <f t="shared" si="4"/>
        <v>-7.6742808338765386E-2</v>
      </c>
      <c r="P58" s="6">
        <f t="shared" si="5"/>
        <v>-3.5928354719375215E-2</v>
      </c>
      <c r="Q58" s="6">
        <f t="shared" si="6"/>
        <v>-1.2839340897112402E-3</v>
      </c>
      <c r="R58" s="6">
        <f t="shared" si="7"/>
        <v>3.4711517408854135E-2</v>
      </c>
      <c r="S58" s="6">
        <f t="shared" si="8"/>
        <v>-5.944809200963682E-2</v>
      </c>
    </row>
    <row r="59" spans="2:19">
      <c r="B59" s="6">
        <v>2007</v>
      </c>
      <c r="C59" s="6">
        <f>'Data Sheet 10'!E277/1000000</f>
        <v>13.821565363634155</v>
      </c>
      <c r="D59" s="6">
        <f>'Data Sheet 10'!H277/1000000</f>
        <v>-4.6072835620697896</v>
      </c>
      <c r="E59" s="33">
        <f>'Data Sheet 10'!J277/1000000</f>
        <v>13.354646388228542</v>
      </c>
      <c r="F59" s="6">
        <f>'Data Sheet 10'!L277/1000000</f>
        <v>-85.923328113034913</v>
      </c>
      <c r="G59" s="6">
        <f>'Data Sheet 10'!N277/1000000</f>
        <v>-37.753615819352987</v>
      </c>
      <c r="H59" s="6">
        <f>'Data Sheet 10'!P277/1000000</f>
        <v>-1.3177214541330664</v>
      </c>
      <c r="I59" s="6">
        <f>'Data Sheet 10'!R277/1000000</f>
        <v>36.579545342884622</v>
      </c>
      <c r="K59" s="6">
        <v>2007</v>
      </c>
      <c r="L59" s="6">
        <f t="shared" si="1"/>
        <v>1.3821565363634155E-2</v>
      </c>
      <c r="M59" s="6">
        <f t="shared" si="2"/>
        <v>-4.6072835620697894E-3</v>
      </c>
      <c r="N59" s="6">
        <f t="shared" si="3"/>
        <v>1.3354646388228541E-2</v>
      </c>
      <c r="O59" s="33">
        <f t="shared" si="4"/>
        <v>-8.5923328113034908E-2</v>
      </c>
      <c r="P59" s="6">
        <f t="shared" si="5"/>
        <v>-3.7753615819352986E-2</v>
      </c>
      <c r="Q59" s="6">
        <f t="shared" si="6"/>
        <v>-1.3177214541330664E-3</v>
      </c>
      <c r="R59" s="6">
        <f t="shared" si="7"/>
        <v>3.6579545342884622E-2</v>
      </c>
      <c r="S59" s="6">
        <f t="shared" si="8"/>
        <v>-6.5846191853843439E-2</v>
      </c>
    </row>
    <row r="60" spans="2:19">
      <c r="B60" s="6">
        <v>2008</v>
      </c>
      <c r="C60" s="6">
        <f>'Data Sheet 10'!E278/1000000</f>
        <v>14.936735682815426</v>
      </c>
      <c r="D60" s="6">
        <f>'Data Sheet 10'!H278/1000000</f>
        <v>-5.1212974019415496</v>
      </c>
      <c r="E60" s="33">
        <f>'Data Sheet 10'!J278/1000000</f>
        <v>16.45193675983645</v>
      </c>
      <c r="F60" s="6">
        <f>'Data Sheet 10'!L278/1000000</f>
        <v>-98.725732034497526</v>
      </c>
      <c r="G60" s="6">
        <f>'Data Sheet 10'!N278/1000000</f>
        <v>-40.940970270245934</v>
      </c>
      <c r="H60" s="6">
        <f>'Data Sheet 10'!P278/1000000</f>
        <v>-1.3933052948216491</v>
      </c>
      <c r="I60" s="6">
        <f>'Data Sheet 10'!R278/1000000</f>
        <v>39.729042599309636</v>
      </c>
      <c r="K60" s="6">
        <v>2008</v>
      </c>
      <c r="L60" s="6">
        <f t="shared" si="1"/>
        <v>1.4936735682815425E-2</v>
      </c>
      <c r="M60" s="6">
        <f t="shared" si="2"/>
        <v>-5.1212974019415498E-3</v>
      </c>
      <c r="N60" s="6">
        <f t="shared" si="3"/>
        <v>1.6451936759836451E-2</v>
      </c>
      <c r="O60" s="33">
        <f t="shared" si="4"/>
        <v>-9.8725732034497526E-2</v>
      </c>
      <c r="P60" s="6">
        <f t="shared" si="5"/>
        <v>-4.0940970270245937E-2</v>
      </c>
      <c r="Q60" s="6">
        <f t="shared" si="6"/>
        <v>-1.3933052948216491E-3</v>
      </c>
      <c r="R60" s="6">
        <f t="shared" si="7"/>
        <v>3.9729042599309636E-2</v>
      </c>
      <c r="S60" s="6">
        <f t="shared" si="8"/>
        <v>-7.5063589959545138E-2</v>
      </c>
    </row>
    <row r="61" spans="2:19">
      <c r="B61" s="6">
        <v>2009</v>
      </c>
      <c r="C61" s="6">
        <f>'Data Sheet 10'!E279/1000000</f>
        <v>14.705514242915479</v>
      </c>
      <c r="D61" s="6">
        <f>'Data Sheet 10'!H279/1000000</f>
        <v>-5.181834247707541</v>
      </c>
      <c r="E61" s="33">
        <f>'Data Sheet 10'!J279/1000000</f>
        <v>18.112505959778716</v>
      </c>
      <c r="F61" s="6">
        <f>'Data Sheet 10'!L279/1000000</f>
        <v>-103.05393131017834</v>
      </c>
      <c r="G61" s="6">
        <f>'Data Sheet 10'!N279/1000000</f>
        <v>-40.811887792090921</v>
      </c>
      <c r="H61" s="6">
        <f>'Data Sheet 10'!P279/1000000</f>
        <v>-1.3465884898797209</v>
      </c>
      <c r="I61" s="6">
        <f>'Data Sheet 10'!R279/1000000</f>
        <v>39.302673791818208</v>
      </c>
      <c r="K61" s="6">
        <v>2009</v>
      </c>
      <c r="L61" s="6">
        <f t="shared" si="1"/>
        <v>1.4705514242915479E-2</v>
      </c>
      <c r="M61" s="6">
        <f t="shared" si="2"/>
        <v>-5.1818342477075409E-3</v>
      </c>
      <c r="N61" s="6">
        <f t="shared" si="3"/>
        <v>1.8112505959778716E-2</v>
      </c>
      <c r="O61" s="33">
        <f t="shared" si="4"/>
        <v>-0.10305393131017834</v>
      </c>
      <c r="P61" s="6">
        <f t="shared" si="5"/>
        <v>-4.0811887792090919E-2</v>
      </c>
      <c r="Q61" s="6">
        <f t="shared" si="6"/>
        <v>-1.3465884898797209E-3</v>
      </c>
      <c r="R61" s="6">
        <f t="shared" si="7"/>
        <v>3.9302673791818205E-2</v>
      </c>
      <c r="S61" s="6">
        <f t="shared" si="8"/>
        <v>-7.8273547845344113E-2</v>
      </c>
    </row>
    <row r="62" spans="2:19">
      <c r="B62" s="6">
        <v>2010</v>
      </c>
      <c r="C62" s="6">
        <f>'Data Sheet 10'!E280/1000000</f>
        <v>12.682905427344121</v>
      </c>
      <c r="D62" s="6">
        <f>'Data Sheet 10'!H280/1000000</f>
        <v>-4.5865311733173471</v>
      </c>
      <c r="E62" s="33">
        <f>'Data Sheet 10'!J280/1000000</f>
        <v>17.215825821741213</v>
      </c>
      <c r="F62" s="6">
        <f>'Data Sheet 10'!L280/1000000</f>
        <v>-93.919874136185626</v>
      </c>
      <c r="G62" s="6">
        <f>'Data Sheet 10'!N280/1000000</f>
        <v>-35.785473413322194</v>
      </c>
      <c r="H62" s="6">
        <f>'Data Sheet 10'!P280/1000000</f>
        <v>-1.1388439035893831</v>
      </c>
      <c r="I62" s="6">
        <f>'Data Sheet 10'!R280/1000000</f>
        <v>34.073838577541089</v>
      </c>
      <c r="K62" s="6">
        <v>2010</v>
      </c>
      <c r="L62" s="6">
        <f t="shared" si="1"/>
        <v>1.2682905427344121E-2</v>
      </c>
      <c r="M62" s="6">
        <f t="shared" si="2"/>
        <v>-4.586531173317347E-3</v>
      </c>
      <c r="N62" s="6">
        <f t="shared" si="3"/>
        <v>1.7215825821741214E-2</v>
      </c>
      <c r="O62" s="33">
        <f t="shared" si="4"/>
        <v>-9.3919874136185633E-2</v>
      </c>
      <c r="P62" s="6">
        <f t="shared" si="5"/>
        <v>-3.5785473413322194E-2</v>
      </c>
      <c r="Q62" s="6">
        <f t="shared" si="6"/>
        <v>-1.1388439035893831E-3</v>
      </c>
      <c r="R62" s="6">
        <f t="shared" si="7"/>
        <v>3.4073838577541087E-2</v>
      </c>
      <c r="S62" s="6">
        <f t="shared" si="8"/>
        <v>-7.1458152799788149E-2</v>
      </c>
    </row>
    <row r="63" spans="2:19">
      <c r="B63" s="6">
        <v>2011</v>
      </c>
      <c r="C63" s="6">
        <f>'Data Sheet 10'!E281/1000000</f>
        <v>11.038993387883217</v>
      </c>
      <c r="D63" s="6">
        <f>'Data Sheet 10'!H281/1000000</f>
        <v>-4.0927505129348241</v>
      </c>
      <c r="E63" s="33">
        <f>'Data Sheet 10'!J281/1000000</f>
        <v>16.325484027160027</v>
      </c>
      <c r="F63" s="6">
        <f>'Data Sheet 10'!L281/1000000</f>
        <v>-86.159497051880763</v>
      </c>
      <c r="G63" s="6">
        <f>'Data Sheet 10'!N281/1000000</f>
        <v>-32.079715686188067</v>
      </c>
      <c r="H63" s="6">
        <f>'Data Sheet 10'!P281/1000000</f>
        <v>-0.97299113228242473</v>
      </c>
      <c r="I63" s="6">
        <f>'Data Sheet 10'!R281/1000000</f>
        <v>29.815988856347523</v>
      </c>
      <c r="K63" s="6">
        <v>2011</v>
      </c>
      <c r="L63" s="6">
        <f t="shared" si="1"/>
        <v>1.1038993387883217E-2</v>
      </c>
      <c r="M63" s="6">
        <f t="shared" si="2"/>
        <v>-4.092750512934824E-3</v>
      </c>
      <c r="N63" s="6">
        <f t="shared" si="3"/>
        <v>1.6325484027160025E-2</v>
      </c>
      <c r="O63" s="33">
        <f t="shared" si="4"/>
        <v>-8.6159497051880765E-2</v>
      </c>
      <c r="P63" s="6">
        <f t="shared" si="5"/>
        <v>-3.2079715686188066E-2</v>
      </c>
      <c r="Q63" s="6">
        <f t="shared" si="6"/>
        <v>-9.7299113228242469E-4</v>
      </c>
      <c r="R63" s="6">
        <f t="shared" si="7"/>
        <v>2.9815988856347522E-2</v>
      </c>
      <c r="S63" s="6">
        <f t="shared" si="8"/>
        <v>-6.6124488111895308E-2</v>
      </c>
    </row>
    <row r="64" spans="2:19">
      <c r="B64" s="6">
        <v>2012</v>
      </c>
      <c r="C64" s="6">
        <f>'Data Sheet 10'!E282/1000000</f>
        <v>10.801007104578654</v>
      </c>
      <c r="D64" s="6">
        <f>'Data Sheet 10'!H282/1000000</f>
        <v>-4.1006996802267688</v>
      </c>
      <c r="E64" s="33">
        <f>'Data Sheet 10'!J282/1000000</f>
        <v>17.245903070801845</v>
      </c>
      <c r="F64" s="6">
        <f>'Data Sheet 10'!L282/1000000</f>
        <v>-88.611793329599266</v>
      </c>
      <c r="G64" s="6">
        <f>'Data Sheet 10'!N282/1000000</f>
        <v>-33.00804505324313</v>
      </c>
      <c r="H64" s="6">
        <f>'Data Sheet 10'!P282/1000000</f>
        <v>-0.93391919357925168</v>
      </c>
      <c r="I64" s="6">
        <f>'Data Sheet 10'!R282/1000000</f>
        <v>29.338693632800808</v>
      </c>
      <c r="K64" s="6">
        <v>2012</v>
      </c>
      <c r="L64" s="6">
        <f t="shared" si="1"/>
        <v>1.0801007104578654E-2</v>
      </c>
      <c r="M64" s="6">
        <f t="shared" si="2"/>
        <v>-4.1006996802267692E-3</v>
      </c>
      <c r="N64" s="6">
        <f t="shared" si="3"/>
        <v>1.7245903070801843E-2</v>
      </c>
      <c r="O64" s="33">
        <f t="shared" si="4"/>
        <v>-8.8611793329599259E-2</v>
      </c>
      <c r="P64" s="6">
        <f t="shared" si="5"/>
        <v>-3.3008045053243132E-2</v>
      </c>
      <c r="Q64" s="6">
        <f t="shared" si="6"/>
        <v>-9.3391919357925166E-4</v>
      </c>
      <c r="R64" s="6">
        <f t="shared" si="7"/>
        <v>2.9338693632800807E-2</v>
      </c>
      <c r="S64" s="6">
        <f t="shared" si="8"/>
        <v>-6.9268853448467102E-2</v>
      </c>
    </row>
    <row r="65" spans="2:19">
      <c r="B65" s="6">
        <v>2013</v>
      </c>
      <c r="C65" s="6">
        <f>'Data Sheet 10'!E283/1000000</f>
        <v>11.513431044920258</v>
      </c>
      <c r="D65" s="6">
        <f>'Data Sheet 10'!H283/1000000</f>
        <v>-4.473805212004117</v>
      </c>
      <c r="E65" s="33">
        <f>'Data Sheet 10'!J283/1000000</f>
        <v>19.69435952728977</v>
      </c>
      <c r="F65" s="6">
        <f>'Data Sheet 10'!L283/1000000</f>
        <v>-99.142610257548327</v>
      </c>
      <c r="G65" s="6">
        <f>'Data Sheet 10'!N283/1000000</f>
        <v>-39.579691847171723</v>
      </c>
      <c r="H65" s="6">
        <f>'Data Sheet 10'!P283/1000000</f>
        <v>-0.98054073263481112</v>
      </c>
      <c r="I65" s="6">
        <f>'Data Sheet 10'!R283/1000000</f>
        <v>31.446640196893082</v>
      </c>
      <c r="K65" s="6">
        <v>2013</v>
      </c>
      <c r="L65" s="6">
        <f t="shared" si="1"/>
        <v>1.1513431044920258E-2</v>
      </c>
      <c r="M65" s="6">
        <f t="shared" si="2"/>
        <v>-4.4738052120041174E-3</v>
      </c>
      <c r="N65" s="6">
        <f t="shared" si="3"/>
        <v>1.9694359527289769E-2</v>
      </c>
      <c r="O65" s="33">
        <f t="shared" si="4"/>
        <v>-9.9142610257548322E-2</v>
      </c>
      <c r="P65" s="6">
        <f t="shared" si="5"/>
        <v>-3.9579691847171722E-2</v>
      </c>
      <c r="Q65" s="6">
        <f t="shared" si="6"/>
        <v>-9.8054073263481112E-4</v>
      </c>
      <c r="R65" s="6">
        <f t="shared" si="7"/>
        <v>3.1446640196893083E-2</v>
      </c>
      <c r="S65" s="6">
        <f t="shared" si="8"/>
        <v>-8.1522217280255868E-2</v>
      </c>
    </row>
    <row r="66" spans="2:19">
      <c r="B66" s="6">
        <v>2014</v>
      </c>
      <c r="C66" s="6">
        <f>'Data Sheet 10'!E284/1000000</f>
        <v>11.552835316503407</v>
      </c>
      <c r="D66" s="6">
        <f>'Data Sheet 10'!H284/1000000</f>
        <v>-4.5910089721021965</v>
      </c>
      <c r="E66" s="33">
        <f>'Data Sheet 10'!J284/1000000</f>
        <v>21.037087288313383</v>
      </c>
      <c r="F66" s="6">
        <f>'Data Sheet 10'!L284/1000000</f>
        <v>-104.23910741303534</v>
      </c>
      <c r="G66" s="6">
        <f>'Data Sheet 10'!N284/1000000</f>
        <v>-57.323756343714265</v>
      </c>
      <c r="H66" s="6">
        <f>'Data Sheet 10'!P284/1000000</f>
        <v>-0.97142819414953063</v>
      </c>
      <c r="I66" s="6">
        <f>'Data Sheet 10'!R284/1000000</f>
        <v>31.731490170088659</v>
      </c>
      <c r="K66" s="6">
        <v>2014</v>
      </c>
      <c r="L66" s="6">
        <f t="shared" si="1"/>
        <v>1.1552835316503406E-2</v>
      </c>
      <c r="M66" s="6">
        <f t="shared" si="2"/>
        <v>-4.5910089721021962E-3</v>
      </c>
      <c r="N66" s="6">
        <f t="shared" si="3"/>
        <v>2.1037087288313383E-2</v>
      </c>
      <c r="O66" s="33">
        <f t="shared" si="4"/>
        <v>-0.10423910741303534</v>
      </c>
      <c r="P66" s="6">
        <f t="shared" si="5"/>
        <v>-5.7323756343714269E-2</v>
      </c>
      <c r="Q66" s="6">
        <f t="shared" si="6"/>
        <v>-9.7142819414953064E-4</v>
      </c>
      <c r="R66" s="6">
        <f t="shared" si="7"/>
        <v>3.173149017008866E-2</v>
      </c>
      <c r="S66" s="6">
        <f t="shared" si="8"/>
        <v>-0.10280388814809588</v>
      </c>
    </row>
  </sheetData>
  <phoneticPr fontId="13" type="noConversion"/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4FE6-F735-4991-B80C-DC2EF8CF4245}">
  <dimension ref="A1:Q69"/>
  <sheetViews>
    <sheetView zoomScale="55" zoomScaleNormal="55" workbookViewId="0"/>
  </sheetViews>
  <sheetFormatPr defaultColWidth="8.77734375" defaultRowHeight="15.6"/>
  <cols>
    <col min="1" max="1" width="8.77734375" style="4" bestFit="1" customWidth="1"/>
    <col min="2" max="3" width="8.77734375" style="4"/>
    <col min="4" max="4" width="8.77734375" style="32"/>
    <col min="5" max="9" width="8.77734375" style="4"/>
    <col min="10" max="10" width="8.77734375" style="4" bestFit="1" customWidth="1"/>
    <col min="11" max="11" width="12.21875" style="4" bestFit="1" customWidth="1"/>
    <col min="12" max="12" width="8.77734375" style="4"/>
    <col min="13" max="13" width="8.77734375" style="34"/>
    <col min="14" max="16384" width="8.77734375" style="4"/>
  </cols>
  <sheetData>
    <row r="1" spans="1:17" ht="31.2">
      <c r="A1" s="4" t="s">
        <v>0</v>
      </c>
      <c r="B1" s="4" t="s">
        <v>25</v>
      </c>
      <c r="C1" s="4" t="s">
        <v>26</v>
      </c>
      <c r="D1" s="32" t="s">
        <v>27</v>
      </c>
      <c r="E1" s="4" t="s">
        <v>28</v>
      </c>
      <c r="F1" s="4" t="s">
        <v>29</v>
      </c>
      <c r="G1" s="4" t="s">
        <v>46</v>
      </c>
      <c r="H1" s="4" t="s">
        <v>24</v>
      </c>
      <c r="J1" s="4" t="s">
        <v>0</v>
      </c>
      <c r="K1" s="4" t="s">
        <v>25</v>
      </c>
      <c r="L1" s="4" t="s">
        <v>26</v>
      </c>
      <c r="M1" s="32" t="s">
        <v>27</v>
      </c>
      <c r="N1" s="4" t="s">
        <v>28</v>
      </c>
      <c r="O1" s="4" t="s">
        <v>29</v>
      </c>
      <c r="P1" s="4" t="s">
        <v>46</v>
      </c>
      <c r="Q1" s="4" t="s">
        <v>24</v>
      </c>
    </row>
    <row r="2" spans="1:17">
      <c r="A2" s="4">
        <v>1950</v>
      </c>
      <c r="B2" s="4">
        <v>9.1161547342968152</v>
      </c>
      <c r="C2" s="4">
        <v>9.5932112778966605</v>
      </c>
      <c r="D2" s="32">
        <v>44.776864328786772</v>
      </c>
      <c r="E2" s="4">
        <v>1.1320216873710367</v>
      </c>
      <c r="F2" s="4">
        <v>15.791349208812564</v>
      </c>
      <c r="G2" s="4">
        <v>1.7591457419349472</v>
      </c>
      <c r="H2" s="4">
        <v>16.984177995965993</v>
      </c>
      <c r="J2" s="4">
        <v>1950</v>
      </c>
      <c r="K2" s="4">
        <f>B2/1000</f>
        <v>9.1161547342968156E-3</v>
      </c>
      <c r="L2" s="4">
        <f t="shared" ref="L2:Q2" si="0">C2/1000</f>
        <v>9.5932112778966613E-3</v>
      </c>
      <c r="M2" s="4">
        <f t="shared" si="0"/>
        <v>4.4776864328786775E-2</v>
      </c>
      <c r="N2" s="4">
        <f t="shared" si="0"/>
        <v>1.1320216873710368E-3</v>
      </c>
      <c r="O2" s="4">
        <f t="shared" si="0"/>
        <v>1.5791349208812564E-2</v>
      </c>
      <c r="P2" s="4">
        <f t="shared" si="0"/>
        <v>1.7591457419349472E-3</v>
      </c>
      <c r="Q2" s="4">
        <f t="shared" si="0"/>
        <v>1.6984177995965993E-2</v>
      </c>
    </row>
    <row r="3" spans="1:17">
      <c r="A3" s="4">
        <v>1951</v>
      </c>
      <c r="B3" s="4">
        <v>9.1176055932758615</v>
      </c>
      <c r="C3" s="4">
        <v>9.6690084746099068</v>
      </c>
      <c r="D3" s="32">
        <v>43.473878284831066</v>
      </c>
      <c r="E3" s="4">
        <v>2.3935643676447347</v>
      </c>
      <c r="F3" s="4">
        <v>15.836722517786786</v>
      </c>
      <c r="G3" s="4">
        <v>1.7347090539762127</v>
      </c>
      <c r="H3" s="4">
        <v>16.998344471424641</v>
      </c>
      <c r="J3" s="4">
        <v>1951</v>
      </c>
      <c r="K3" s="4">
        <f t="shared" ref="K3:K66" si="1">B3/1000</f>
        <v>9.1176055932758616E-3</v>
      </c>
      <c r="L3" s="4">
        <f t="shared" ref="L3:L66" si="2">C3/1000</f>
        <v>9.6690084746099067E-3</v>
      </c>
      <c r="M3" s="4">
        <f t="shared" ref="M3:M66" si="3">D3/1000</f>
        <v>4.3473878284831069E-2</v>
      </c>
      <c r="N3" s="4">
        <f t="shared" ref="N3:N66" si="4">E3/1000</f>
        <v>2.3935643676447345E-3</v>
      </c>
      <c r="O3" s="4">
        <f t="shared" ref="O3:O66" si="5">F3/1000</f>
        <v>1.5836722517786787E-2</v>
      </c>
      <c r="P3" s="4">
        <f t="shared" ref="P3:P66" si="6">G3/1000</f>
        <v>1.7347090539762127E-3</v>
      </c>
      <c r="Q3" s="4">
        <f t="shared" ref="Q3:Q66" si="7">H3/1000</f>
        <v>1.6998344471424641E-2</v>
      </c>
    </row>
    <row r="4" spans="1:17">
      <c r="A4" s="4">
        <v>1952</v>
      </c>
      <c r="B4" s="4">
        <v>9.1219984142995045</v>
      </c>
      <c r="C4" s="4">
        <v>9.7424629840472488</v>
      </c>
      <c r="D4" s="32">
        <v>42.197041300026008</v>
      </c>
      <c r="E4" s="4">
        <v>3.6242623651661825</v>
      </c>
      <c r="F4" s="4">
        <v>15.872940860901908</v>
      </c>
      <c r="G4" s="4">
        <v>1.7102723660174777</v>
      </c>
      <c r="H4" s="4">
        <v>17.023564461331194</v>
      </c>
      <c r="J4" s="4">
        <v>1952</v>
      </c>
      <c r="K4" s="4">
        <f t="shared" si="1"/>
        <v>9.1219984142995054E-3</v>
      </c>
      <c r="L4" s="4">
        <f t="shared" si="2"/>
        <v>9.7424629840472485E-3</v>
      </c>
      <c r="M4" s="4">
        <f t="shared" si="3"/>
        <v>4.2197041300026009E-2</v>
      </c>
      <c r="N4" s="4">
        <f t="shared" si="4"/>
        <v>3.6242623651661825E-3</v>
      </c>
      <c r="O4" s="4">
        <f t="shared" si="5"/>
        <v>1.5872940860901907E-2</v>
      </c>
      <c r="P4" s="4">
        <f t="shared" si="6"/>
        <v>1.7102723660174777E-3</v>
      </c>
      <c r="Q4" s="4">
        <f t="shared" si="7"/>
        <v>1.7023564461331193E-2</v>
      </c>
    </row>
    <row r="5" spans="1:17">
      <c r="A5" s="4">
        <v>1953</v>
      </c>
      <c r="B5" s="4">
        <v>9.1293331973677496</v>
      </c>
      <c r="C5" s="4">
        <v>9.8135748062086829</v>
      </c>
      <c r="D5" s="32">
        <v>40.946353374371597</v>
      </c>
      <c r="E5" s="4">
        <v>4.8241156799353799</v>
      </c>
      <c r="F5" s="4">
        <v>15.90000423815793</v>
      </c>
      <c r="G5" s="4">
        <v>1.6858356780587429</v>
      </c>
      <c r="H5" s="4">
        <v>17.059837965685656</v>
      </c>
      <c r="J5" s="4">
        <v>1953</v>
      </c>
      <c r="K5" s="4">
        <f t="shared" si="1"/>
        <v>9.1293331973677488E-3</v>
      </c>
      <c r="L5" s="4">
        <f t="shared" si="2"/>
        <v>9.8135748062086834E-3</v>
      </c>
      <c r="M5" s="4">
        <f t="shared" si="3"/>
        <v>4.0946353374371594E-2</v>
      </c>
      <c r="N5" s="4">
        <f t="shared" si="4"/>
        <v>4.82411567993538E-3</v>
      </c>
      <c r="O5" s="4">
        <f t="shared" si="5"/>
        <v>1.590000423815793E-2</v>
      </c>
      <c r="P5" s="4">
        <f t="shared" si="6"/>
        <v>1.6858356780587429E-3</v>
      </c>
      <c r="Q5" s="4">
        <f t="shared" si="7"/>
        <v>1.7059837965685654E-2</v>
      </c>
    </row>
    <row r="6" spans="1:17">
      <c r="A6" s="4">
        <v>1954</v>
      </c>
      <c r="B6" s="4">
        <v>9.1396099424805914</v>
      </c>
      <c r="C6" s="4">
        <v>9.8823439410942147</v>
      </c>
      <c r="D6" s="32">
        <v>39.721814507867833</v>
      </c>
      <c r="E6" s="4">
        <v>5.9931243119523261</v>
      </c>
      <c r="F6" s="4">
        <v>15.917912649554857</v>
      </c>
      <c r="G6" s="4">
        <v>1.6613989901000084</v>
      </c>
      <c r="H6" s="4">
        <v>17.10716498448803</v>
      </c>
      <c r="J6" s="4">
        <v>1954</v>
      </c>
      <c r="K6" s="4">
        <f t="shared" si="1"/>
        <v>9.1396099424805918E-3</v>
      </c>
      <c r="L6" s="4">
        <f t="shared" si="2"/>
        <v>9.8823439410942147E-3</v>
      </c>
      <c r="M6" s="4">
        <f t="shared" si="3"/>
        <v>3.9721814507867832E-2</v>
      </c>
      <c r="N6" s="4">
        <f t="shared" si="4"/>
        <v>5.9931243119523258E-3</v>
      </c>
      <c r="O6" s="4">
        <f t="shared" si="5"/>
        <v>1.5917912649554857E-2</v>
      </c>
      <c r="P6" s="4">
        <f t="shared" si="6"/>
        <v>1.6613989901000084E-3</v>
      </c>
      <c r="Q6" s="4">
        <f t="shared" si="7"/>
        <v>1.710716498448803E-2</v>
      </c>
    </row>
    <row r="7" spans="1:17">
      <c r="A7" s="35">
        <v>1955</v>
      </c>
      <c r="B7" s="4">
        <v>9.1528286496380318</v>
      </c>
      <c r="C7" s="4">
        <v>9.9487703887038403</v>
      </c>
      <c r="D7" s="32">
        <v>38.523424700514724</v>
      </c>
      <c r="E7" s="4">
        <v>7.1312882612170228</v>
      </c>
      <c r="F7" s="4">
        <v>15.926666095092685</v>
      </c>
      <c r="G7" s="4">
        <v>1.6369623021412736</v>
      </c>
      <c r="H7" s="4">
        <v>17.165545517738305</v>
      </c>
      <c r="J7" s="35">
        <v>1955</v>
      </c>
      <c r="K7" s="4">
        <f t="shared" si="1"/>
        <v>9.1528286496380326E-3</v>
      </c>
      <c r="L7" s="4">
        <f t="shared" si="2"/>
        <v>9.9487703887038408E-3</v>
      </c>
      <c r="M7" s="4">
        <f t="shared" si="3"/>
        <v>3.8523424700514723E-2</v>
      </c>
      <c r="N7" s="4">
        <f t="shared" si="4"/>
        <v>7.1312882612170224E-3</v>
      </c>
      <c r="O7" s="4">
        <f t="shared" si="5"/>
        <v>1.5926666095092686E-2</v>
      </c>
      <c r="P7" s="4">
        <f t="shared" si="6"/>
        <v>1.6369623021412736E-3</v>
      </c>
      <c r="Q7" s="4">
        <f t="shared" si="7"/>
        <v>1.7165545517738304E-2</v>
      </c>
    </row>
    <row r="8" spans="1:17">
      <c r="A8" s="4">
        <v>1956</v>
      </c>
      <c r="B8" s="4">
        <v>9.1689893188400742</v>
      </c>
      <c r="C8" s="4">
        <v>10.012854149037564</v>
      </c>
      <c r="D8" s="32">
        <v>37.351183952312262</v>
      </c>
      <c r="E8" s="4">
        <v>8.2386075277294673</v>
      </c>
      <c r="F8" s="4">
        <v>15.926264574771418</v>
      </c>
      <c r="G8" s="4">
        <v>1.6125256141825388</v>
      </c>
      <c r="H8" s="4">
        <v>17.234979565436497</v>
      </c>
      <c r="J8" s="4">
        <v>1956</v>
      </c>
      <c r="K8" s="4">
        <f t="shared" si="1"/>
        <v>9.1689893188400748E-3</v>
      </c>
      <c r="L8" s="4">
        <f t="shared" si="2"/>
        <v>1.0012854149037563E-2</v>
      </c>
      <c r="M8" s="4">
        <f t="shared" si="3"/>
        <v>3.735118395231226E-2</v>
      </c>
      <c r="N8" s="4">
        <f t="shared" si="4"/>
        <v>8.238607527729468E-3</v>
      </c>
      <c r="O8" s="4">
        <f t="shared" si="5"/>
        <v>1.5926264574771417E-2</v>
      </c>
      <c r="P8" s="4">
        <f t="shared" si="6"/>
        <v>1.6125256141825389E-3</v>
      </c>
      <c r="Q8" s="4">
        <f t="shared" si="7"/>
        <v>1.7234979565436497E-2</v>
      </c>
    </row>
    <row r="9" spans="1:17">
      <c r="A9" s="4">
        <v>1957</v>
      </c>
      <c r="B9" s="4">
        <v>9.1880919500867115</v>
      </c>
      <c r="C9" s="4">
        <v>10.074595222095379</v>
      </c>
      <c r="D9" s="32">
        <v>36.205092263260447</v>
      </c>
      <c r="E9" s="4">
        <v>9.3150821114896623</v>
      </c>
      <c r="F9" s="4">
        <v>15.916708088591051</v>
      </c>
      <c r="G9" s="4">
        <v>1.5880889262238038</v>
      </c>
      <c r="H9" s="4">
        <v>17.31546712758259</v>
      </c>
      <c r="J9" s="4">
        <v>1957</v>
      </c>
      <c r="K9" s="4">
        <f t="shared" si="1"/>
        <v>9.1880919500867114E-3</v>
      </c>
      <c r="L9" s="4">
        <f t="shared" si="2"/>
        <v>1.0074595222095379E-2</v>
      </c>
      <c r="M9" s="4">
        <f t="shared" si="3"/>
        <v>3.6205092263260449E-2</v>
      </c>
      <c r="N9" s="4">
        <f t="shared" si="4"/>
        <v>9.3150821114896618E-3</v>
      </c>
      <c r="O9" s="4">
        <f t="shared" si="5"/>
        <v>1.5916708088591049E-2</v>
      </c>
      <c r="P9" s="4">
        <f t="shared" si="6"/>
        <v>1.5880889262238039E-3</v>
      </c>
      <c r="Q9" s="4">
        <f t="shared" si="7"/>
        <v>1.7315467127582591E-2</v>
      </c>
    </row>
    <row r="10" spans="1:17">
      <c r="A10" s="4">
        <v>1958</v>
      </c>
      <c r="B10" s="4">
        <v>9.2101365433779492</v>
      </c>
      <c r="C10" s="4">
        <v>10.13399360787729</v>
      </c>
      <c r="D10" s="32">
        <v>35.085149633359279</v>
      </c>
      <c r="E10" s="4">
        <v>10.360712012497608</v>
      </c>
      <c r="F10" s="4">
        <v>15.897996636551584</v>
      </c>
      <c r="G10" s="4">
        <v>1.5636522382650693</v>
      </c>
      <c r="H10" s="4">
        <v>17.407008204176595</v>
      </c>
      <c r="J10" s="4">
        <v>1958</v>
      </c>
      <c r="K10" s="4">
        <f t="shared" si="1"/>
        <v>9.2101365433779493E-3</v>
      </c>
      <c r="L10" s="4">
        <f t="shared" si="2"/>
        <v>1.0133993607877289E-2</v>
      </c>
      <c r="M10" s="4">
        <f t="shared" si="3"/>
        <v>3.5085149633359278E-2</v>
      </c>
      <c r="N10" s="4">
        <f t="shared" si="4"/>
        <v>1.0360712012497608E-2</v>
      </c>
      <c r="O10" s="4">
        <f t="shared" si="5"/>
        <v>1.5897996636551583E-2</v>
      </c>
      <c r="P10" s="4">
        <f t="shared" si="6"/>
        <v>1.5636522382650694E-3</v>
      </c>
      <c r="Q10" s="4">
        <f t="shared" si="7"/>
        <v>1.7407008204176594E-2</v>
      </c>
    </row>
    <row r="11" spans="1:17">
      <c r="A11" s="4">
        <v>1959</v>
      </c>
      <c r="B11" s="4">
        <v>9.2351230987137871</v>
      </c>
      <c r="C11" s="4">
        <v>10.191049306383295</v>
      </c>
      <c r="D11" s="32">
        <v>33.991356062608759</v>
      </c>
      <c r="E11" s="4">
        <v>11.3754972307533</v>
      </c>
      <c r="F11" s="4">
        <v>15.870130218653022</v>
      </c>
      <c r="G11" s="4">
        <v>1.5392155503063345</v>
      </c>
      <c r="H11" s="4">
        <v>17.509602795218505</v>
      </c>
      <c r="J11" s="4">
        <v>1959</v>
      </c>
      <c r="K11" s="4">
        <f t="shared" si="1"/>
        <v>9.2351230987137867E-3</v>
      </c>
      <c r="L11" s="4">
        <f t="shared" si="2"/>
        <v>1.0191049306383294E-2</v>
      </c>
      <c r="M11" s="4">
        <f t="shared" si="3"/>
        <v>3.3991356062608759E-2</v>
      </c>
      <c r="N11" s="4">
        <f t="shared" si="4"/>
        <v>1.13754972307533E-2</v>
      </c>
      <c r="O11" s="4">
        <f t="shared" si="5"/>
        <v>1.5870130218653022E-2</v>
      </c>
      <c r="P11" s="4">
        <f t="shared" si="6"/>
        <v>1.5392155503063346E-3</v>
      </c>
      <c r="Q11" s="4">
        <f t="shared" si="7"/>
        <v>1.7509602795218505E-2</v>
      </c>
    </row>
    <row r="12" spans="1:17">
      <c r="A12" s="4">
        <v>1960</v>
      </c>
      <c r="B12" s="4">
        <v>9.2630516160942236</v>
      </c>
      <c r="C12" s="4">
        <v>10.245762317613396</v>
      </c>
      <c r="D12" s="32">
        <v>32.923711551008893</v>
      </c>
      <c r="E12" s="4">
        <v>12.359437766256747</v>
      </c>
      <c r="F12" s="4">
        <v>15.833108834895363</v>
      </c>
      <c r="G12" s="4">
        <v>1.5147788623476</v>
      </c>
      <c r="H12" s="4">
        <v>17.623250900708324</v>
      </c>
      <c r="J12" s="4">
        <v>1960</v>
      </c>
      <c r="K12" s="4">
        <f t="shared" si="1"/>
        <v>9.2630516160942238E-3</v>
      </c>
      <c r="L12" s="4">
        <f t="shared" si="2"/>
        <v>1.0245762317613396E-2</v>
      </c>
      <c r="M12" s="4">
        <f t="shared" si="3"/>
        <v>3.2923711551008893E-2</v>
      </c>
      <c r="N12" s="4">
        <f t="shared" si="4"/>
        <v>1.2359437766256746E-2</v>
      </c>
      <c r="O12" s="4">
        <f t="shared" si="5"/>
        <v>1.5833108834895363E-2</v>
      </c>
      <c r="P12" s="4">
        <f t="shared" si="6"/>
        <v>1.5147788623476001E-3</v>
      </c>
      <c r="Q12" s="4">
        <f t="shared" si="7"/>
        <v>1.7623250900708324E-2</v>
      </c>
    </row>
    <row r="13" spans="1:17">
      <c r="A13" s="4">
        <v>1961</v>
      </c>
      <c r="B13" s="4">
        <v>9.2939220955192585</v>
      </c>
      <c r="C13" s="4">
        <v>10.298132641567591</v>
      </c>
      <c r="D13" s="32">
        <v>31.882216098559674</v>
      </c>
      <c r="E13" s="4">
        <v>13.312533619007938</v>
      </c>
      <c r="F13" s="4">
        <v>15.786932485278601</v>
      </c>
      <c r="G13" s="4">
        <v>1.4903421743888652</v>
      </c>
      <c r="H13" s="4">
        <v>17.747952520646052</v>
      </c>
      <c r="J13" s="4">
        <v>1961</v>
      </c>
      <c r="K13" s="4">
        <f t="shared" si="1"/>
        <v>9.2939220955192588E-3</v>
      </c>
      <c r="L13" s="4">
        <f t="shared" si="2"/>
        <v>1.029813264156759E-2</v>
      </c>
      <c r="M13" s="4">
        <f t="shared" si="3"/>
        <v>3.1882216098559672E-2</v>
      </c>
      <c r="N13" s="4">
        <f t="shared" si="4"/>
        <v>1.3312533619007938E-2</v>
      </c>
      <c r="O13" s="4">
        <f t="shared" si="5"/>
        <v>1.5786932485278602E-2</v>
      </c>
      <c r="P13" s="4">
        <f t="shared" si="6"/>
        <v>1.4903421743888651E-3</v>
      </c>
      <c r="Q13" s="4">
        <f t="shared" si="7"/>
        <v>1.7747952520646051E-2</v>
      </c>
    </row>
    <row r="14" spans="1:17">
      <c r="A14" s="4">
        <v>1962</v>
      </c>
      <c r="B14" s="4">
        <v>9.327734536988892</v>
      </c>
      <c r="C14" s="4">
        <v>10.348160278245883</v>
      </c>
      <c r="D14" s="32">
        <v>30.866869705261102</v>
      </c>
      <c r="E14" s="4">
        <v>14.234784789006882</v>
      </c>
      <c r="F14" s="4">
        <v>15.731601169802747</v>
      </c>
      <c r="G14" s="4">
        <v>1.4659054864301304</v>
      </c>
      <c r="H14" s="4">
        <v>17.883707655031689</v>
      </c>
      <c r="J14" s="4">
        <v>1962</v>
      </c>
      <c r="K14" s="4">
        <f t="shared" si="1"/>
        <v>9.3277345369888916E-3</v>
      </c>
      <c r="L14" s="4">
        <f t="shared" si="2"/>
        <v>1.0348160278245883E-2</v>
      </c>
      <c r="M14" s="4">
        <f t="shared" si="3"/>
        <v>3.0866869705261101E-2</v>
      </c>
      <c r="N14" s="4">
        <f t="shared" si="4"/>
        <v>1.4234784789006883E-2</v>
      </c>
      <c r="O14" s="4">
        <f t="shared" si="5"/>
        <v>1.5731601169802746E-2</v>
      </c>
      <c r="P14" s="4">
        <f t="shared" si="6"/>
        <v>1.4659054864301303E-3</v>
      </c>
      <c r="Q14" s="4">
        <f t="shared" si="7"/>
        <v>1.7883707655031687E-2</v>
      </c>
    </row>
    <row r="15" spans="1:17">
      <c r="A15" s="4">
        <v>1963</v>
      </c>
      <c r="B15" s="4">
        <v>9.3644889405031257</v>
      </c>
      <c r="C15" s="4">
        <v>10.395845227648266</v>
      </c>
      <c r="D15" s="32">
        <v>29.877672371113178</v>
      </c>
      <c r="E15" s="4">
        <v>15.126191276253573</v>
      </c>
      <c r="F15" s="4">
        <v>15.667114888467795</v>
      </c>
      <c r="G15" s="4">
        <v>1.4414687984713956</v>
      </c>
      <c r="H15" s="4">
        <v>18.030516303865234</v>
      </c>
      <c r="J15" s="4">
        <v>1963</v>
      </c>
      <c r="K15" s="4">
        <f t="shared" si="1"/>
        <v>9.3644889405031257E-3</v>
      </c>
      <c r="L15" s="4">
        <f t="shared" si="2"/>
        <v>1.0395845227648266E-2</v>
      </c>
      <c r="M15" s="4">
        <f t="shared" si="3"/>
        <v>2.9877672371113179E-2</v>
      </c>
      <c r="N15" s="4">
        <f t="shared" si="4"/>
        <v>1.5126191276253573E-2</v>
      </c>
      <c r="O15" s="4">
        <f t="shared" si="5"/>
        <v>1.5667114888467795E-2</v>
      </c>
      <c r="P15" s="4">
        <f t="shared" si="6"/>
        <v>1.4414687984713956E-3</v>
      </c>
      <c r="Q15" s="4">
        <f t="shared" si="7"/>
        <v>1.8030516303865235E-2</v>
      </c>
    </row>
    <row r="16" spans="1:17">
      <c r="A16" s="4">
        <v>1964</v>
      </c>
      <c r="B16" s="4">
        <v>9.404185306061958</v>
      </c>
      <c r="C16" s="4">
        <v>10.441187489774748</v>
      </c>
      <c r="D16" s="32">
        <v>28.914624096115904</v>
      </c>
      <c r="E16" s="4">
        <v>15.986753080748016</v>
      </c>
      <c r="F16" s="4">
        <v>15.593473641273739</v>
      </c>
      <c r="G16" s="4">
        <v>1.4170321105126609</v>
      </c>
      <c r="H16" s="4">
        <v>18.188378467146681</v>
      </c>
      <c r="J16" s="4">
        <v>1964</v>
      </c>
      <c r="K16" s="4">
        <f t="shared" si="1"/>
        <v>9.4041853060619577E-3</v>
      </c>
      <c r="L16" s="4">
        <f t="shared" si="2"/>
        <v>1.0441187489774748E-2</v>
      </c>
      <c r="M16" s="4">
        <f t="shared" si="3"/>
        <v>2.8914624096115903E-2</v>
      </c>
      <c r="N16" s="4">
        <f t="shared" si="4"/>
        <v>1.5986753080748015E-2</v>
      </c>
      <c r="O16" s="4">
        <f t="shared" si="5"/>
        <v>1.5593473641273739E-2</v>
      </c>
      <c r="P16" s="4">
        <f t="shared" si="6"/>
        <v>1.4170321105126608E-3</v>
      </c>
      <c r="Q16" s="4">
        <f t="shared" si="7"/>
        <v>1.8188378467146681E-2</v>
      </c>
    </row>
    <row r="17" spans="1:17">
      <c r="A17" s="4">
        <v>1965</v>
      </c>
      <c r="B17" s="4">
        <v>9.446823633665387</v>
      </c>
      <c r="C17" s="4">
        <v>10.484187064625322</v>
      </c>
      <c r="D17" s="32">
        <v>27.977724880269278</v>
      </c>
      <c r="E17" s="4">
        <v>16.816470202490208</v>
      </c>
      <c r="F17" s="4">
        <v>15.510677428220591</v>
      </c>
      <c r="G17" s="4">
        <v>1.3925954225539261</v>
      </c>
      <c r="H17" s="4">
        <v>18.357294144876043</v>
      </c>
      <c r="J17" s="4">
        <v>1965</v>
      </c>
      <c r="K17" s="4">
        <f t="shared" si="1"/>
        <v>9.4468236336653875E-3</v>
      </c>
      <c r="L17" s="4">
        <f t="shared" si="2"/>
        <v>1.0484187064625323E-2</v>
      </c>
      <c r="M17" s="4">
        <f t="shared" si="3"/>
        <v>2.7977724880269277E-2</v>
      </c>
      <c r="N17" s="4">
        <f t="shared" si="4"/>
        <v>1.6816470202490209E-2</v>
      </c>
      <c r="O17" s="4">
        <f t="shared" si="5"/>
        <v>1.5510677428220591E-2</v>
      </c>
      <c r="P17" s="4">
        <f t="shared" si="6"/>
        <v>1.392595422553926E-3</v>
      </c>
      <c r="Q17" s="4">
        <f t="shared" si="7"/>
        <v>1.8357294144876045E-2</v>
      </c>
    </row>
    <row r="18" spans="1:17">
      <c r="A18" s="4">
        <v>1966</v>
      </c>
      <c r="B18" s="4">
        <v>9.4924039233134163</v>
      </c>
      <c r="C18" s="4">
        <v>10.524843952199992</v>
      </c>
      <c r="D18" s="32">
        <v>27.066974723573299</v>
      </c>
      <c r="E18" s="4">
        <v>17.615342641480147</v>
      </c>
      <c r="F18" s="4">
        <v>15.418726249308342</v>
      </c>
      <c r="G18" s="4">
        <v>1.3681587345951916</v>
      </c>
      <c r="H18" s="4">
        <v>18.537263337053307</v>
      </c>
      <c r="J18" s="4">
        <v>1966</v>
      </c>
      <c r="K18" s="4">
        <f t="shared" si="1"/>
        <v>9.492403923313417E-3</v>
      </c>
      <c r="L18" s="4">
        <f t="shared" si="2"/>
        <v>1.0524843952199993E-2</v>
      </c>
      <c r="M18" s="4">
        <f t="shared" si="3"/>
        <v>2.7066974723573299E-2</v>
      </c>
      <c r="N18" s="4">
        <f t="shared" si="4"/>
        <v>1.7615342641480146E-2</v>
      </c>
      <c r="O18" s="4">
        <f t="shared" si="5"/>
        <v>1.5418726249308342E-2</v>
      </c>
      <c r="P18" s="4">
        <f t="shared" si="6"/>
        <v>1.3681587345951915E-3</v>
      </c>
      <c r="Q18" s="4">
        <f t="shared" si="7"/>
        <v>1.8537263337053307E-2</v>
      </c>
    </row>
    <row r="19" spans="1:17">
      <c r="A19" s="4">
        <v>1967</v>
      </c>
      <c r="B19" s="4">
        <v>9.5409261750060459</v>
      </c>
      <c r="C19" s="4">
        <v>10.563158152498756</v>
      </c>
      <c r="D19" s="32">
        <v>26.182373626027967</v>
      </c>
      <c r="E19" s="4">
        <v>18.38337039771784</v>
      </c>
      <c r="F19" s="4">
        <v>15.317620104536998</v>
      </c>
      <c r="G19" s="4">
        <v>1.3437220466364568</v>
      </c>
      <c r="H19" s="4">
        <v>18.728286043678487</v>
      </c>
      <c r="J19" s="4">
        <v>1967</v>
      </c>
      <c r="K19" s="4">
        <f t="shared" si="1"/>
        <v>9.540926175006046E-3</v>
      </c>
      <c r="L19" s="4">
        <f t="shared" si="2"/>
        <v>1.0563158152498756E-2</v>
      </c>
      <c r="M19" s="4">
        <f t="shared" si="3"/>
        <v>2.6182373626027967E-2</v>
      </c>
      <c r="N19" s="4">
        <f t="shared" si="4"/>
        <v>1.8383370397717841E-2</v>
      </c>
      <c r="O19" s="4">
        <f t="shared" si="5"/>
        <v>1.5317620104536998E-2</v>
      </c>
      <c r="P19" s="4">
        <f t="shared" si="6"/>
        <v>1.3437220466364567E-3</v>
      </c>
      <c r="Q19" s="4">
        <f t="shared" si="7"/>
        <v>1.8728286043678488E-2</v>
      </c>
    </row>
    <row r="20" spans="1:17">
      <c r="A20" s="4">
        <v>1968</v>
      </c>
      <c r="B20" s="4">
        <v>9.592390388743274</v>
      </c>
      <c r="C20" s="4">
        <v>10.599129665521618</v>
      </c>
      <c r="D20" s="32">
        <v>25.323921587633286</v>
      </c>
      <c r="E20" s="4">
        <v>19.12055347120328</v>
      </c>
      <c r="F20" s="4">
        <v>15.207358993906556</v>
      </c>
      <c r="G20" s="4">
        <v>1.319285358677722</v>
      </c>
      <c r="H20" s="4">
        <v>18.930362264751572</v>
      </c>
      <c r="J20" s="4">
        <v>1968</v>
      </c>
      <c r="K20" s="4">
        <f t="shared" si="1"/>
        <v>9.5923903887432747E-3</v>
      </c>
      <c r="L20" s="4">
        <f t="shared" si="2"/>
        <v>1.0599129665521618E-2</v>
      </c>
      <c r="M20" s="4">
        <f t="shared" si="3"/>
        <v>2.5323921587633285E-2</v>
      </c>
      <c r="N20" s="4">
        <f t="shared" si="4"/>
        <v>1.912055347120328E-2</v>
      </c>
      <c r="O20" s="4">
        <f t="shared" si="5"/>
        <v>1.5207358993906557E-2</v>
      </c>
      <c r="P20" s="4">
        <f t="shared" si="6"/>
        <v>1.319285358677722E-3</v>
      </c>
      <c r="Q20" s="4">
        <f t="shared" si="7"/>
        <v>1.8930362264751574E-2</v>
      </c>
    </row>
    <row r="21" spans="1:17">
      <c r="A21" s="4">
        <v>1969</v>
      </c>
      <c r="B21" s="4">
        <v>9.6467965645251006</v>
      </c>
      <c r="C21" s="4">
        <v>10.632758491268572</v>
      </c>
      <c r="D21" s="32">
        <v>24.491618608389253</v>
      </c>
      <c r="E21" s="4">
        <v>19.826891861936467</v>
      </c>
      <c r="F21" s="4">
        <v>15.08794291741701</v>
      </c>
      <c r="G21" s="4">
        <v>1.2948486707189872</v>
      </c>
      <c r="H21" s="4">
        <v>19.143492000272563</v>
      </c>
      <c r="J21" s="4">
        <v>1969</v>
      </c>
      <c r="K21" s="4">
        <f t="shared" si="1"/>
        <v>9.6467965645251012E-3</v>
      </c>
      <c r="L21" s="4">
        <f t="shared" si="2"/>
        <v>1.0632758491268572E-2</v>
      </c>
      <c r="M21" s="4">
        <f t="shared" si="3"/>
        <v>2.4491618608389252E-2</v>
      </c>
      <c r="N21" s="4">
        <f t="shared" si="4"/>
        <v>1.9826891861936466E-2</v>
      </c>
      <c r="O21" s="4">
        <f t="shared" si="5"/>
        <v>1.508794291741701E-2</v>
      </c>
      <c r="P21" s="4">
        <f t="shared" si="6"/>
        <v>1.2948486707189872E-3</v>
      </c>
      <c r="Q21" s="4">
        <f t="shared" si="7"/>
        <v>1.9143492000272561E-2</v>
      </c>
    </row>
    <row r="22" spans="1:17">
      <c r="A22" s="35">
        <v>1970</v>
      </c>
      <c r="B22" s="4">
        <v>9.7041447023515257</v>
      </c>
      <c r="C22" s="4">
        <v>10.664044629739621</v>
      </c>
      <c r="D22" s="32">
        <v>23.68546468829587</v>
      </c>
      <c r="E22" s="4">
        <v>20.502385569917404</v>
      </c>
      <c r="F22" s="4">
        <v>14.959371875068372</v>
      </c>
      <c r="G22" s="4">
        <v>1.2704119827602525</v>
      </c>
      <c r="H22" s="4">
        <v>19.367675250241462</v>
      </c>
      <c r="J22" s="35">
        <v>1970</v>
      </c>
      <c r="K22" s="4">
        <f t="shared" si="1"/>
        <v>9.7041447023515255E-3</v>
      </c>
      <c r="L22" s="4">
        <f t="shared" si="2"/>
        <v>1.0664044629739621E-2</v>
      </c>
      <c r="M22" s="4">
        <f t="shared" si="3"/>
        <v>2.3685464688295868E-2</v>
      </c>
      <c r="N22" s="4">
        <f t="shared" si="4"/>
        <v>2.0502385569917403E-2</v>
      </c>
      <c r="O22" s="4">
        <f t="shared" si="5"/>
        <v>1.4959371875068373E-2</v>
      </c>
      <c r="P22" s="4">
        <f t="shared" si="6"/>
        <v>1.2704119827602525E-3</v>
      </c>
      <c r="Q22" s="4">
        <f t="shared" si="7"/>
        <v>1.936767525024146E-2</v>
      </c>
    </row>
    <row r="23" spans="1:17">
      <c r="A23" s="4">
        <v>1971</v>
      </c>
      <c r="B23" s="4">
        <v>9.7644348022225511</v>
      </c>
      <c r="C23" s="4">
        <v>10.692988080934766</v>
      </c>
      <c r="D23" s="32">
        <v>22.905459827353138</v>
      </c>
      <c r="E23" s="4">
        <v>21.147034595146096</v>
      </c>
      <c r="F23" s="4">
        <v>14.821645866860637</v>
      </c>
      <c r="G23" s="4">
        <v>1.2459752948015177</v>
      </c>
      <c r="H23" s="4">
        <v>19.602912014658273</v>
      </c>
      <c r="J23" s="4">
        <v>1971</v>
      </c>
      <c r="K23" s="4">
        <f t="shared" si="1"/>
        <v>9.7644348022225512E-3</v>
      </c>
      <c r="L23" s="4">
        <f t="shared" si="2"/>
        <v>1.0692988080934766E-2</v>
      </c>
      <c r="M23" s="4">
        <f t="shared" si="3"/>
        <v>2.2905459827353137E-2</v>
      </c>
      <c r="N23" s="4">
        <f t="shared" si="4"/>
        <v>2.1147034595146094E-2</v>
      </c>
      <c r="O23" s="4">
        <f t="shared" si="5"/>
        <v>1.4821645866860637E-2</v>
      </c>
      <c r="P23" s="4">
        <f t="shared" si="6"/>
        <v>1.2459752948015177E-3</v>
      </c>
      <c r="Q23" s="4">
        <f t="shared" si="7"/>
        <v>1.9602912014658271E-2</v>
      </c>
    </row>
    <row r="24" spans="1:17">
      <c r="A24" s="4">
        <v>1972</v>
      </c>
      <c r="B24" s="4">
        <v>9.8276668641381733</v>
      </c>
      <c r="C24" s="4">
        <v>10.719588844854007</v>
      </c>
      <c r="D24" s="32">
        <v>22.151604025561053</v>
      </c>
      <c r="E24" s="4">
        <v>21.760838937622534</v>
      </c>
      <c r="F24" s="4">
        <v>14.674764892793801</v>
      </c>
      <c r="G24" s="4">
        <v>1.2215386068427831</v>
      </c>
      <c r="H24" s="4">
        <v>19.849202293522989</v>
      </c>
      <c r="J24" s="4">
        <v>1972</v>
      </c>
      <c r="K24" s="4">
        <f t="shared" si="1"/>
        <v>9.827666864138173E-3</v>
      </c>
      <c r="L24" s="4">
        <f t="shared" si="2"/>
        <v>1.0719588844854007E-2</v>
      </c>
      <c r="M24" s="4">
        <f t="shared" si="3"/>
        <v>2.2151604025561052E-2</v>
      </c>
      <c r="N24" s="4">
        <f t="shared" si="4"/>
        <v>2.1760838937622533E-2</v>
      </c>
      <c r="O24" s="4">
        <f t="shared" si="5"/>
        <v>1.4674764892793801E-2</v>
      </c>
      <c r="P24" s="4">
        <f t="shared" si="6"/>
        <v>1.2215386068427831E-3</v>
      </c>
      <c r="Q24" s="4">
        <f t="shared" si="7"/>
        <v>1.984920229352299E-2</v>
      </c>
    </row>
    <row r="25" spans="1:17">
      <c r="A25" s="4">
        <v>1973</v>
      </c>
      <c r="B25" s="4">
        <v>9.8938408880983957</v>
      </c>
      <c r="C25" s="4">
        <v>10.74384692149734</v>
      </c>
      <c r="D25" s="32">
        <v>21.423897282919611</v>
      </c>
      <c r="E25" s="4">
        <v>22.343798597346723</v>
      </c>
      <c r="F25" s="4">
        <v>14.518728952867868</v>
      </c>
      <c r="G25" s="4">
        <v>1.1971019188840484</v>
      </c>
      <c r="H25" s="4">
        <v>20.106546086835614</v>
      </c>
      <c r="J25" s="4">
        <v>1973</v>
      </c>
      <c r="K25" s="4">
        <f t="shared" si="1"/>
        <v>9.8938408880983961E-3</v>
      </c>
      <c r="L25" s="4">
        <f t="shared" si="2"/>
        <v>1.074384692149734E-2</v>
      </c>
      <c r="M25" s="4">
        <f t="shared" si="3"/>
        <v>2.1423897282919612E-2</v>
      </c>
      <c r="N25" s="4">
        <f t="shared" si="4"/>
        <v>2.2343798597346722E-2</v>
      </c>
      <c r="O25" s="4">
        <f t="shared" si="5"/>
        <v>1.4518728952867868E-2</v>
      </c>
      <c r="P25" s="4">
        <f t="shared" si="6"/>
        <v>1.1971019188840484E-3</v>
      </c>
      <c r="Q25" s="4">
        <f t="shared" si="7"/>
        <v>2.0106546086835615E-2</v>
      </c>
    </row>
    <row r="26" spans="1:17">
      <c r="A26" s="4">
        <v>1974</v>
      </c>
      <c r="B26" s="4">
        <v>9.9629568741032166</v>
      </c>
      <c r="C26" s="4">
        <v>10.765762310864771</v>
      </c>
      <c r="D26" s="32">
        <v>20.722339599428825</v>
      </c>
      <c r="E26" s="4">
        <v>22.895913574318655</v>
      </c>
      <c r="F26" s="4">
        <v>14.353538047082836</v>
      </c>
      <c r="G26" s="4">
        <v>1.1726652309253136</v>
      </c>
      <c r="H26" s="4">
        <v>20.374943394596144</v>
      </c>
      <c r="J26" s="4">
        <v>1974</v>
      </c>
      <c r="K26" s="4">
        <f t="shared" si="1"/>
        <v>9.9629568741032171E-3</v>
      </c>
      <c r="L26" s="4">
        <f t="shared" si="2"/>
        <v>1.0765762310864771E-2</v>
      </c>
      <c r="M26" s="4">
        <f t="shared" si="3"/>
        <v>2.0722339599428825E-2</v>
      </c>
      <c r="N26" s="4">
        <f t="shared" si="4"/>
        <v>2.2895913574318656E-2</v>
      </c>
      <c r="O26" s="4">
        <f t="shared" si="5"/>
        <v>1.4353538047082835E-2</v>
      </c>
      <c r="P26" s="4">
        <f t="shared" si="6"/>
        <v>1.1726652309253136E-3</v>
      </c>
      <c r="Q26" s="4">
        <f t="shared" si="7"/>
        <v>2.0374943394596143E-2</v>
      </c>
    </row>
    <row r="27" spans="1:17">
      <c r="A27" s="4">
        <v>1975</v>
      </c>
      <c r="B27" s="4">
        <v>10.035014822152638</v>
      </c>
      <c r="C27" s="4">
        <v>10.785335012956294</v>
      </c>
      <c r="D27" s="32">
        <v>20.046930975088685</v>
      </c>
      <c r="E27" s="4">
        <v>23.417183868538345</v>
      </c>
      <c r="F27" s="4">
        <v>14.179192175438709</v>
      </c>
      <c r="G27" s="4">
        <v>1.1482285429665788</v>
      </c>
      <c r="H27" s="4">
        <v>20.65439421680459</v>
      </c>
      <c r="J27" s="4">
        <v>1975</v>
      </c>
      <c r="K27" s="4">
        <f t="shared" si="1"/>
        <v>1.0035014822152638E-2</v>
      </c>
      <c r="L27" s="4">
        <f t="shared" si="2"/>
        <v>1.0785335012956294E-2</v>
      </c>
      <c r="M27" s="4">
        <f t="shared" si="3"/>
        <v>2.0046930975088684E-2</v>
      </c>
      <c r="N27" s="4">
        <f t="shared" si="4"/>
        <v>2.3417183868538347E-2</v>
      </c>
      <c r="O27" s="4">
        <f t="shared" si="5"/>
        <v>1.4179192175438709E-2</v>
      </c>
      <c r="P27" s="4">
        <f t="shared" si="6"/>
        <v>1.1482285429665789E-3</v>
      </c>
      <c r="Q27" s="4">
        <f t="shared" si="7"/>
        <v>2.0654394216804591E-2</v>
      </c>
    </row>
    <row r="28" spans="1:17">
      <c r="A28" s="4">
        <v>1976</v>
      </c>
      <c r="B28" s="4">
        <v>10.110014732246656</v>
      </c>
      <c r="C28" s="4">
        <v>10.802565027771914</v>
      </c>
      <c r="D28" s="32">
        <v>19.397671409899189</v>
      </c>
      <c r="E28" s="4">
        <v>23.907609480005782</v>
      </c>
      <c r="F28" s="4">
        <v>13.995691337935485</v>
      </c>
      <c r="G28" s="4">
        <v>1.1237918550078441</v>
      </c>
      <c r="H28" s="4">
        <v>20.944898553460938</v>
      </c>
      <c r="J28" s="4">
        <v>1976</v>
      </c>
      <c r="K28" s="4">
        <f t="shared" si="1"/>
        <v>1.0110014732246656E-2</v>
      </c>
      <c r="L28" s="4">
        <f t="shared" si="2"/>
        <v>1.0802565027771913E-2</v>
      </c>
      <c r="M28" s="4">
        <f t="shared" si="3"/>
        <v>1.9397671409899189E-2</v>
      </c>
      <c r="N28" s="4">
        <f t="shared" si="4"/>
        <v>2.3907609480005781E-2</v>
      </c>
      <c r="O28" s="4">
        <f t="shared" si="5"/>
        <v>1.3995691337935484E-2</v>
      </c>
      <c r="P28" s="4">
        <f t="shared" si="6"/>
        <v>1.1237918550078441E-3</v>
      </c>
      <c r="Q28" s="4">
        <f t="shared" si="7"/>
        <v>2.0944898553460937E-2</v>
      </c>
    </row>
    <row r="29" spans="1:17">
      <c r="A29" s="4">
        <v>1977</v>
      </c>
      <c r="B29" s="4">
        <v>10.187956604385274</v>
      </c>
      <c r="C29" s="4">
        <v>10.817452355311627</v>
      </c>
      <c r="D29" s="32">
        <v>18.774560903860344</v>
      </c>
      <c r="E29" s="4">
        <v>24.367190408720969</v>
      </c>
      <c r="F29" s="4">
        <v>13.80303553457316</v>
      </c>
      <c r="G29" s="4">
        <v>1.0993551670491093</v>
      </c>
      <c r="H29" s="4">
        <v>21.246456404565194</v>
      </c>
      <c r="J29" s="4">
        <v>1977</v>
      </c>
      <c r="K29" s="4">
        <f t="shared" si="1"/>
        <v>1.0187956604385274E-2</v>
      </c>
      <c r="L29" s="4">
        <f t="shared" si="2"/>
        <v>1.0817452355311627E-2</v>
      </c>
      <c r="M29" s="4">
        <f t="shared" si="3"/>
        <v>1.8774560903860343E-2</v>
      </c>
      <c r="N29" s="4">
        <f t="shared" si="4"/>
        <v>2.4367190408720971E-2</v>
      </c>
      <c r="O29" s="4">
        <f t="shared" si="5"/>
        <v>1.380303553457316E-2</v>
      </c>
      <c r="P29" s="4">
        <f t="shared" si="6"/>
        <v>1.0993551670491093E-3</v>
      </c>
      <c r="Q29" s="4">
        <f t="shared" si="7"/>
        <v>2.1246456404565194E-2</v>
      </c>
    </row>
    <row r="30" spans="1:17">
      <c r="A30" s="35">
        <v>1978</v>
      </c>
      <c r="B30" s="4">
        <v>10.268840438568489</v>
      </c>
      <c r="C30" s="4">
        <v>10.829996995575437</v>
      </c>
      <c r="D30" s="32">
        <v>18.17759945697215</v>
      </c>
      <c r="E30" s="4">
        <v>24.795926654683896</v>
      </c>
      <c r="F30" s="4">
        <v>13.601224765351738</v>
      </c>
      <c r="G30" s="4">
        <v>1.0749184790903747</v>
      </c>
      <c r="H30" s="4">
        <v>21.559067770117359</v>
      </c>
      <c r="J30" s="35">
        <v>1978</v>
      </c>
      <c r="K30" s="4">
        <f t="shared" si="1"/>
        <v>1.0268840438568488E-2</v>
      </c>
      <c r="L30" s="4">
        <f t="shared" si="2"/>
        <v>1.0829996995575436E-2</v>
      </c>
      <c r="M30" s="4">
        <f t="shared" si="3"/>
        <v>1.817759945697215E-2</v>
      </c>
      <c r="N30" s="4">
        <f t="shared" si="4"/>
        <v>2.4795926654683897E-2</v>
      </c>
      <c r="O30" s="4">
        <f t="shared" si="5"/>
        <v>1.3601224765351737E-2</v>
      </c>
      <c r="P30" s="4">
        <f t="shared" si="6"/>
        <v>1.0749184790903748E-3</v>
      </c>
      <c r="Q30" s="4">
        <f t="shared" si="7"/>
        <v>2.155906777011736E-2</v>
      </c>
    </row>
    <row r="31" spans="1:17">
      <c r="A31" s="4">
        <v>1979</v>
      </c>
      <c r="B31" s="4">
        <v>10.352666234796306</v>
      </c>
      <c r="C31" s="4">
        <v>10.840198948563341</v>
      </c>
      <c r="D31" s="32">
        <v>17.606787069234603</v>
      </c>
      <c r="E31" s="4">
        <v>25.193818217894581</v>
      </c>
      <c r="F31" s="4">
        <v>13.390259030271217</v>
      </c>
      <c r="G31" s="4">
        <v>1.05048179113164</v>
      </c>
      <c r="H31" s="4">
        <v>21.882732650117433</v>
      </c>
      <c r="J31" s="4">
        <v>1979</v>
      </c>
      <c r="K31" s="4">
        <f t="shared" si="1"/>
        <v>1.0352666234796306E-2</v>
      </c>
      <c r="L31" s="4">
        <f t="shared" si="2"/>
        <v>1.0840198948563341E-2</v>
      </c>
      <c r="M31" s="4">
        <f t="shared" si="3"/>
        <v>1.7606787069234603E-2</v>
      </c>
      <c r="N31" s="4">
        <f t="shared" si="4"/>
        <v>2.5193818217894581E-2</v>
      </c>
      <c r="O31" s="4">
        <f t="shared" si="5"/>
        <v>1.3390259030271218E-2</v>
      </c>
      <c r="P31" s="4">
        <f t="shared" si="6"/>
        <v>1.05048179113164E-3</v>
      </c>
      <c r="Q31" s="4">
        <f t="shared" si="7"/>
        <v>2.1882732650117434E-2</v>
      </c>
    </row>
    <row r="32" spans="1:17">
      <c r="A32" s="4">
        <v>1980</v>
      </c>
      <c r="B32" s="4">
        <v>10.439433993068722</v>
      </c>
      <c r="C32" s="4">
        <v>10.848058214275341</v>
      </c>
      <c r="D32" s="32">
        <v>17.062123740647703</v>
      </c>
      <c r="E32" s="4">
        <v>25.56086509835302</v>
      </c>
      <c r="F32" s="4">
        <v>13.170138329331598</v>
      </c>
      <c r="G32" s="4">
        <v>1.0260451031729052</v>
      </c>
      <c r="H32" s="4">
        <v>22.217451044565411</v>
      </c>
      <c r="J32" s="4">
        <v>1980</v>
      </c>
      <c r="K32" s="4">
        <f t="shared" si="1"/>
        <v>1.0439433993068722E-2</v>
      </c>
      <c r="L32" s="4">
        <f t="shared" si="2"/>
        <v>1.0848058214275341E-2</v>
      </c>
      <c r="M32" s="4">
        <f t="shared" si="3"/>
        <v>1.7062123740647701E-2</v>
      </c>
      <c r="N32" s="4">
        <f t="shared" si="4"/>
        <v>2.5560865098353019E-2</v>
      </c>
      <c r="O32" s="4">
        <f t="shared" si="5"/>
        <v>1.3170138329331598E-2</v>
      </c>
      <c r="P32" s="4">
        <f t="shared" si="6"/>
        <v>1.0260451031729053E-3</v>
      </c>
      <c r="Q32" s="4">
        <f t="shared" si="7"/>
        <v>2.2217451044565413E-2</v>
      </c>
    </row>
    <row r="33" spans="1:17">
      <c r="A33" s="4">
        <v>1981</v>
      </c>
      <c r="B33" s="4">
        <v>10.529143713385736</v>
      </c>
      <c r="C33" s="4">
        <v>10.853574792711433</v>
      </c>
      <c r="D33" s="32">
        <v>16.54360947121145</v>
      </c>
      <c r="E33" s="4">
        <v>25.897067296059205</v>
      </c>
      <c r="F33" s="4">
        <v>12.940862662532885</v>
      </c>
      <c r="G33" s="4">
        <v>1.0016084152141704</v>
      </c>
      <c r="H33" s="4">
        <v>22.563222953461302</v>
      </c>
      <c r="J33" s="4">
        <v>1981</v>
      </c>
      <c r="K33" s="4">
        <f t="shared" si="1"/>
        <v>1.0529143713385735E-2</v>
      </c>
      <c r="L33" s="4">
        <f t="shared" si="2"/>
        <v>1.0853574792711432E-2</v>
      </c>
      <c r="M33" s="4">
        <f t="shared" si="3"/>
        <v>1.6543609471211449E-2</v>
      </c>
      <c r="N33" s="4">
        <f t="shared" si="4"/>
        <v>2.5897067296059204E-2</v>
      </c>
      <c r="O33" s="4">
        <f t="shared" si="5"/>
        <v>1.2940862662532885E-2</v>
      </c>
      <c r="P33" s="4">
        <f t="shared" si="6"/>
        <v>1.0016084152141705E-3</v>
      </c>
      <c r="Q33" s="4">
        <f t="shared" si="7"/>
        <v>2.2563222953461304E-2</v>
      </c>
    </row>
    <row r="34" spans="1:17">
      <c r="A34" s="4">
        <v>1982</v>
      </c>
      <c r="B34" s="4">
        <v>10.621795395747348</v>
      </c>
      <c r="C34" s="4">
        <v>10.856748683871622</v>
      </c>
      <c r="D34" s="32">
        <v>16.051244260925852</v>
      </c>
      <c r="E34" s="4">
        <v>26.202424811013138</v>
      </c>
      <c r="F34" s="4">
        <v>12.702432029875071</v>
      </c>
      <c r="G34" s="4">
        <v>0.97717172725543566</v>
      </c>
      <c r="H34" s="4">
        <v>22.920048376805099</v>
      </c>
      <c r="J34" s="4">
        <v>1982</v>
      </c>
      <c r="K34" s="4">
        <f t="shared" si="1"/>
        <v>1.0621795395747348E-2</v>
      </c>
      <c r="L34" s="4">
        <f t="shared" si="2"/>
        <v>1.0856748683871622E-2</v>
      </c>
      <c r="M34" s="4">
        <f t="shared" si="3"/>
        <v>1.6051244260925853E-2</v>
      </c>
      <c r="N34" s="4">
        <f t="shared" si="4"/>
        <v>2.6202424811013137E-2</v>
      </c>
      <c r="O34" s="4">
        <f t="shared" si="5"/>
        <v>1.2702432029875071E-2</v>
      </c>
      <c r="P34" s="4">
        <f t="shared" si="6"/>
        <v>9.7717172725543576E-4</v>
      </c>
      <c r="Q34" s="4">
        <f t="shared" si="7"/>
        <v>2.2920048376805099E-2</v>
      </c>
    </row>
    <row r="35" spans="1:17">
      <c r="A35" s="4">
        <v>1983</v>
      </c>
      <c r="B35" s="4">
        <v>10.717389040153559</v>
      </c>
      <c r="C35" s="4">
        <v>10.857579887755906</v>
      </c>
      <c r="D35" s="32">
        <v>15.585028109790896</v>
      </c>
      <c r="E35" s="4">
        <v>26.476937643214814</v>
      </c>
      <c r="F35" s="4">
        <v>12.454846431358158</v>
      </c>
      <c r="G35" s="4">
        <v>0.952735039296701</v>
      </c>
      <c r="H35" s="4">
        <v>23.287927314596804</v>
      </c>
      <c r="J35" s="4">
        <v>1983</v>
      </c>
      <c r="K35" s="4">
        <f t="shared" si="1"/>
        <v>1.071738904015356E-2</v>
      </c>
      <c r="L35" s="4">
        <f t="shared" si="2"/>
        <v>1.0857579887755906E-2</v>
      </c>
      <c r="M35" s="4">
        <f t="shared" si="3"/>
        <v>1.5585028109790896E-2</v>
      </c>
      <c r="N35" s="4">
        <f t="shared" si="4"/>
        <v>2.6476937643214814E-2</v>
      </c>
      <c r="O35" s="4">
        <f t="shared" si="5"/>
        <v>1.2454846431358158E-2</v>
      </c>
      <c r="P35" s="4">
        <f t="shared" si="6"/>
        <v>9.52735039296701E-4</v>
      </c>
      <c r="Q35" s="4">
        <f t="shared" si="7"/>
        <v>2.3287927314596803E-2</v>
      </c>
    </row>
    <row r="36" spans="1:17">
      <c r="A36" s="4">
        <v>1984</v>
      </c>
      <c r="B36" s="4">
        <v>10.815924646604371</v>
      </c>
      <c r="C36" s="4">
        <v>10.856068404364285</v>
      </c>
      <c r="D36" s="32">
        <v>15.144961017806594</v>
      </c>
      <c r="E36" s="4">
        <v>26.720605792664255</v>
      </c>
      <c r="F36" s="4">
        <v>12.19810586698215</v>
      </c>
      <c r="G36" s="4">
        <v>0.92829835133796634</v>
      </c>
      <c r="H36" s="4">
        <v>23.666859766836417</v>
      </c>
      <c r="J36" s="4">
        <v>1984</v>
      </c>
      <c r="K36" s="4">
        <f t="shared" si="1"/>
        <v>1.081592464660437E-2</v>
      </c>
      <c r="L36" s="4">
        <f t="shared" si="2"/>
        <v>1.0856068404364285E-2</v>
      </c>
      <c r="M36" s="4">
        <f t="shared" si="3"/>
        <v>1.5144961017806593E-2</v>
      </c>
      <c r="N36" s="4">
        <f t="shared" si="4"/>
        <v>2.6720605792664255E-2</v>
      </c>
      <c r="O36" s="4">
        <f t="shared" si="5"/>
        <v>1.219810586698215E-2</v>
      </c>
      <c r="P36" s="4">
        <f t="shared" si="6"/>
        <v>9.2829835133796635E-4</v>
      </c>
      <c r="Q36" s="4">
        <f t="shared" si="7"/>
        <v>2.3666859766836416E-2</v>
      </c>
    </row>
    <row r="37" spans="1:17">
      <c r="A37" s="35">
        <v>1985</v>
      </c>
      <c r="B37" s="4">
        <v>10.917402215099779</v>
      </c>
      <c r="C37" s="4">
        <v>10.852214233696756</v>
      </c>
      <c r="D37" s="32">
        <v>14.731042984972936</v>
      </c>
      <c r="E37" s="4">
        <v>26.933429259361429</v>
      </c>
      <c r="F37" s="4">
        <v>11.932210336747042</v>
      </c>
      <c r="G37" s="4">
        <v>0.90386166337923146</v>
      </c>
      <c r="H37" s="4">
        <v>24.056845733523939</v>
      </c>
      <c r="J37" s="35">
        <v>1985</v>
      </c>
      <c r="K37" s="4">
        <f t="shared" si="1"/>
        <v>1.091740221509978E-2</v>
      </c>
      <c r="L37" s="4">
        <f t="shared" si="2"/>
        <v>1.0852214233696757E-2</v>
      </c>
      <c r="M37" s="4">
        <f t="shared" si="3"/>
        <v>1.4731042984972936E-2</v>
      </c>
      <c r="N37" s="4">
        <f t="shared" si="4"/>
        <v>2.693342925936143E-2</v>
      </c>
      <c r="O37" s="4">
        <f t="shared" si="5"/>
        <v>1.1932210336747042E-2</v>
      </c>
      <c r="P37" s="4">
        <f t="shared" si="6"/>
        <v>9.0386166337923148E-4</v>
      </c>
      <c r="Q37" s="4">
        <f t="shared" si="7"/>
        <v>2.405684573352394E-2</v>
      </c>
    </row>
    <row r="38" spans="1:17">
      <c r="A38" s="4">
        <v>1986</v>
      </c>
      <c r="B38" s="4">
        <v>11.021821745639789</v>
      </c>
      <c r="C38" s="4">
        <v>10.846017375753325</v>
      </c>
      <c r="D38" s="32">
        <v>14.343274011289928</v>
      </c>
      <c r="E38" s="4">
        <v>27.115408043306367</v>
      </c>
      <c r="F38" s="4">
        <v>11.657159840652836</v>
      </c>
      <c r="G38" s="4">
        <v>0.8794249754204968</v>
      </c>
      <c r="H38" s="4">
        <v>24.45788521465937</v>
      </c>
      <c r="J38" s="4">
        <v>1986</v>
      </c>
      <c r="K38" s="4">
        <f t="shared" si="1"/>
        <v>1.1021821745639789E-2</v>
      </c>
      <c r="L38" s="4">
        <f t="shared" si="2"/>
        <v>1.0846017375753325E-2</v>
      </c>
      <c r="M38" s="4">
        <f t="shared" si="3"/>
        <v>1.4343274011289929E-2</v>
      </c>
      <c r="N38" s="4">
        <f t="shared" si="4"/>
        <v>2.7115408043306366E-2</v>
      </c>
      <c r="O38" s="4">
        <f t="shared" si="5"/>
        <v>1.1657159840652836E-2</v>
      </c>
      <c r="P38" s="4">
        <f t="shared" si="6"/>
        <v>8.7942497542049683E-4</v>
      </c>
      <c r="Q38" s="4">
        <f t="shared" si="7"/>
        <v>2.4457885214659369E-2</v>
      </c>
    </row>
    <row r="39" spans="1:17">
      <c r="A39" s="4">
        <v>1987</v>
      </c>
      <c r="B39" s="4">
        <v>11.129183238224396</v>
      </c>
      <c r="C39" s="4">
        <v>10.837477830533986</v>
      </c>
      <c r="D39" s="32">
        <v>13.98165409675757</v>
      </c>
      <c r="E39" s="4">
        <v>27.266542144499041</v>
      </c>
      <c r="F39" s="4">
        <v>11.372954378699536</v>
      </c>
      <c r="G39" s="4">
        <v>0.85498828746176214</v>
      </c>
      <c r="H39" s="4">
        <v>24.869978210242706</v>
      </c>
      <c r="J39" s="4">
        <v>1987</v>
      </c>
      <c r="K39" s="4">
        <f t="shared" si="1"/>
        <v>1.1129183238224396E-2</v>
      </c>
      <c r="L39" s="4">
        <f t="shared" si="2"/>
        <v>1.0837477830533987E-2</v>
      </c>
      <c r="M39" s="4">
        <f t="shared" si="3"/>
        <v>1.398165409675757E-2</v>
      </c>
      <c r="N39" s="4">
        <f t="shared" si="4"/>
        <v>2.7266542144499042E-2</v>
      </c>
      <c r="O39" s="4">
        <f t="shared" si="5"/>
        <v>1.1372954378699536E-2</v>
      </c>
      <c r="P39" s="4">
        <f t="shared" si="6"/>
        <v>8.5498828746176218E-4</v>
      </c>
      <c r="Q39" s="4">
        <f t="shared" si="7"/>
        <v>2.4869978210242706E-2</v>
      </c>
    </row>
    <row r="40" spans="1:17">
      <c r="A40" s="4">
        <v>1988</v>
      </c>
      <c r="B40" s="4">
        <v>11.239486692853601</v>
      </c>
      <c r="C40" s="4">
        <v>10.826595598038747</v>
      </c>
      <c r="D40" s="32">
        <v>13.646183241375859</v>
      </c>
      <c r="E40" s="4">
        <v>27.386831562939474</v>
      </c>
      <c r="F40" s="4">
        <v>11.079593950887135</v>
      </c>
      <c r="G40" s="4">
        <v>0.83055159950302726</v>
      </c>
      <c r="H40" s="4">
        <v>25.293124720273951</v>
      </c>
      <c r="J40" s="4">
        <v>1988</v>
      </c>
      <c r="K40" s="4">
        <f t="shared" si="1"/>
        <v>1.1239486692853601E-2</v>
      </c>
      <c r="L40" s="4">
        <f t="shared" si="2"/>
        <v>1.0826595598038747E-2</v>
      </c>
      <c r="M40" s="4">
        <f t="shared" si="3"/>
        <v>1.3646183241375858E-2</v>
      </c>
      <c r="N40" s="4">
        <f t="shared" si="4"/>
        <v>2.7386831562939473E-2</v>
      </c>
      <c r="O40" s="4">
        <f t="shared" si="5"/>
        <v>1.1079593950887135E-2</v>
      </c>
      <c r="P40" s="4">
        <f t="shared" si="6"/>
        <v>8.3055159950302731E-4</v>
      </c>
      <c r="Q40" s="4">
        <f t="shared" si="7"/>
        <v>2.5293124720273952E-2</v>
      </c>
    </row>
    <row r="41" spans="1:17">
      <c r="A41" s="4">
        <v>1989</v>
      </c>
      <c r="B41" s="4">
        <v>11.352732109527409</v>
      </c>
      <c r="C41" s="4">
        <v>10.813370678267601</v>
      </c>
      <c r="D41" s="32">
        <v>13.336861445144796</v>
      </c>
      <c r="E41" s="4">
        <v>27.476276298627656</v>
      </c>
      <c r="F41" s="4">
        <v>10.777078557215635</v>
      </c>
      <c r="G41" s="4">
        <v>0.8061149115442926</v>
      </c>
      <c r="H41" s="4">
        <v>25.727324744753112</v>
      </c>
      <c r="J41" s="4">
        <v>1989</v>
      </c>
      <c r="K41" s="4">
        <f t="shared" si="1"/>
        <v>1.1352732109527409E-2</v>
      </c>
      <c r="L41" s="4">
        <f t="shared" si="2"/>
        <v>1.0813370678267601E-2</v>
      </c>
      <c r="M41" s="4">
        <f t="shared" si="3"/>
        <v>1.3336861445144796E-2</v>
      </c>
      <c r="N41" s="4">
        <f t="shared" si="4"/>
        <v>2.7476276298627655E-2</v>
      </c>
      <c r="O41" s="4">
        <f t="shared" si="5"/>
        <v>1.0777078557215635E-2</v>
      </c>
      <c r="P41" s="4">
        <f t="shared" si="6"/>
        <v>8.0611491154429255E-4</v>
      </c>
      <c r="Q41" s="4">
        <f t="shared" si="7"/>
        <v>2.5727324744753113E-2</v>
      </c>
    </row>
    <row r="42" spans="1:17">
      <c r="A42" s="4">
        <v>1990</v>
      </c>
      <c r="B42" s="4">
        <v>11.468919488245811</v>
      </c>
      <c r="C42" s="4">
        <v>10.797803071220548</v>
      </c>
      <c r="D42" s="32">
        <v>13.053688708064382</v>
      </c>
      <c r="E42" s="4">
        <v>27.534876351563586</v>
      </c>
      <c r="F42" s="4">
        <v>10.46540819768504</v>
      </c>
      <c r="G42" s="4">
        <v>0.78167822358555794</v>
      </c>
      <c r="H42" s="4">
        <v>26.172578283680171</v>
      </c>
      <c r="J42" s="4">
        <v>1990</v>
      </c>
      <c r="K42" s="4">
        <f t="shared" si="1"/>
        <v>1.1468919488245811E-2</v>
      </c>
      <c r="L42" s="4">
        <f t="shared" si="2"/>
        <v>1.0797803071220548E-2</v>
      </c>
      <c r="M42" s="4">
        <f t="shared" si="3"/>
        <v>1.3053688708064382E-2</v>
      </c>
      <c r="N42" s="4">
        <f t="shared" si="4"/>
        <v>2.7534876351563587E-2</v>
      </c>
      <c r="O42" s="4">
        <f t="shared" si="5"/>
        <v>1.0465408197685039E-2</v>
      </c>
      <c r="P42" s="4">
        <f t="shared" si="6"/>
        <v>7.816782235855579E-4</v>
      </c>
      <c r="Q42" s="4">
        <f t="shared" si="7"/>
        <v>2.6172578283680172E-2</v>
      </c>
    </row>
    <row r="43" spans="1:17">
      <c r="A43" s="4">
        <v>1991</v>
      </c>
      <c r="B43" s="4">
        <v>11.588048829008816</v>
      </c>
      <c r="C43" s="4">
        <v>10.779892776897592</v>
      </c>
      <c r="D43" s="32">
        <v>12.796665030134619</v>
      </c>
      <c r="E43" s="4">
        <v>27.562631721747266</v>
      </c>
      <c r="F43" s="4">
        <v>10.144582872295345</v>
      </c>
      <c r="G43" s="4">
        <v>0.75724153562682306</v>
      </c>
      <c r="H43" s="4">
        <v>26.628885337055141</v>
      </c>
      <c r="J43" s="4">
        <v>1991</v>
      </c>
      <c r="K43" s="4">
        <f t="shared" si="1"/>
        <v>1.1588048829008817E-2</v>
      </c>
      <c r="L43" s="4">
        <f t="shared" si="2"/>
        <v>1.0779892776897592E-2</v>
      </c>
      <c r="M43" s="4">
        <f t="shared" si="3"/>
        <v>1.2796665030134619E-2</v>
      </c>
      <c r="N43" s="4">
        <f t="shared" si="4"/>
        <v>2.7562631721747267E-2</v>
      </c>
      <c r="O43" s="4">
        <f t="shared" si="5"/>
        <v>1.0144582872295345E-2</v>
      </c>
      <c r="P43" s="4">
        <f t="shared" si="6"/>
        <v>7.5724153562682303E-4</v>
      </c>
      <c r="Q43" s="4">
        <f t="shared" si="7"/>
        <v>2.6628885337055142E-2</v>
      </c>
    </row>
    <row r="44" spans="1:17">
      <c r="A44" s="4">
        <v>1992</v>
      </c>
      <c r="B44" s="4">
        <v>11.710120131816417</v>
      </c>
      <c r="C44" s="4">
        <v>10.759639795298728</v>
      </c>
      <c r="D44" s="32">
        <v>12.565790411355499</v>
      </c>
      <c r="E44" s="4">
        <v>27.559542409178693</v>
      </c>
      <c r="F44" s="4">
        <v>9.814602581046552</v>
      </c>
      <c r="G44" s="4">
        <v>0.7328048476680884</v>
      </c>
      <c r="H44" s="4">
        <v>27.096245904878018</v>
      </c>
      <c r="J44" s="4">
        <v>1992</v>
      </c>
      <c r="K44" s="4">
        <f t="shared" si="1"/>
        <v>1.1710120131816416E-2</v>
      </c>
      <c r="L44" s="4">
        <f t="shared" si="2"/>
        <v>1.0759639795298728E-2</v>
      </c>
      <c r="M44" s="4">
        <f t="shared" si="3"/>
        <v>1.2565790411355499E-2</v>
      </c>
      <c r="N44" s="4">
        <f t="shared" si="4"/>
        <v>2.7559542409178694E-2</v>
      </c>
      <c r="O44" s="4">
        <f t="shared" si="5"/>
        <v>9.8146025810465515E-3</v>
      </c>
      <c r="P44" s="4">
        <f t="shared" si="6"/>
        <v>7.3280484766808838E-4</v>
      </c>
      <c r="Q44" s="4">
        <f t="shared" si="7"/>
        <v>2.7096245904878018E-2</v>
      </c>
    </row>
    <row r="45" spans="1:17">
      <c r="A45" s="4">
        <v>1993</v>
      </c>
      <c r="B45" s="4">
        <v>11.835133396668617</v>
      </c>
      <c r="C45" s="4">
        <v>10.737044126423962</v>
      </c>
      <c r="D45" s="32">
        <v>12.361064851727033</v>
      </c>
      <c r="E45" s="4">
        <v>27.525608413857871</v>
      </c>
      <c r="F45" s="4">
        <v>9.4754673239386644</v>
      </c>
      <c r="G45" s="4">
        <v>0.70836815970935374</v>
      </c>
      <c r="H45" s="4">
        <v>27.574659987148809</v>
      </c>
      <c r="J45" s="4">
        <v>1993</v>
      </c>
      <c r="K45" s="4">
        <f t="shared" si="1"/>
        <v>1.1835133396668618E-2</v>
      </c>
      <c r="L45" s="4">
        <f t="shared" si="2"/>
        <v>1.0737044126423963E-2</v>
      </c>
      <c r="M45" s="4">
        <f t="shared" si="3"/>
        <v>1.2361064851727032E-2</v>
      </c>
      <c r="N45" s="4">
        <f t="shared" si="4"/>
        <v>2.7525608413857872E-2</v>
      </c>
      <c r="O45" s="4">
        <f t="shared" si="5"/>
        <v>9.4754673239386637E-3</v>
      </c>
      <c r="P45" s="4">
        <f t="shared" si="6"/>
        <v>7.0836815970935372E-4</v>
      </c>
      <c r="Q45" s="4">
        <f t="shared" si="7"/>
        <v>2.7574659987148809E-2</v>
      </c>
    </row>
    <row r="46" spans="1:17">
      <c r="A46" s="4">
        <v>1994</v>
      </c>
      <c r="B46" s="4">
        <v>11.963088623565417</v>
      </c>
      <c r="C46" s="4">
        <v>10.71210577027329</v>
      </c>
      <c r="D46" s="32">
        <v>12.182488351249216</v>
      </c>
      <c r="E46" s="4">
        <v>27.460829735784802</v>
      </c>
      <c r="F46" s="4">
        <v>9.1271771009716751</v>
      </c>
      <c r="G46" s="4">
        <v>0.68393147175061886</v>
      </c>
      <c r="H46" s="4">
        <v>28.064127583867499</v>
      </c>
      <c r="J46" s="4">
        <v>1994</v>
      </c>
      <c r="K46" s="4">
        <f t="shared" si="1"/>
        <v>1.1963088623565417E-2</v>
      </c>
      <c r="L46" s="4">
        <f t="shared" si="2"/>
        <v>1.0712105770273289E-2</v>
      </c>
      <c r="M46" s="4">
        <f t="shared" si="3"/>
        <v>1.2182488351249215E-2</v>
      </c>
      <c r="N46" s="4">
        <f t="shared" si="4"/>
        <v>2.7460829735784804E-2</v>
      </c>
      <c r="O46" s="4">
        <f t="shared" si="5"/>
        <v>9.1271771009716757E-3</v>
      </c>
      <c r="P46" s="4">
        <f t="shared" si="6"/>
        <v>6.8393147175061886E-4</v>
      </c>
      <c r="Q46" s="4">
        <f t="shared" si="7"/>
        <v>2.8064127583867501E-2</v>
      </c>
    </row>
    <row r="47" spans="1:17">
      <c r="A47" s="35">
        <v>1995</v>
      </c>
      <c r="B47" s="4">
        <v>12.093985812506816</v>
      </c>
      <c r="C47" s="4">
        <v>10.68482472684671</v>
      </c>
      <c r="D47" s="32">
        <v>12.030060909922041</v>
      </c>
      <c r="E47" s="4">
        <v>27.365206374959477</v>
      </c>
      <c r="F47" s="4">
        <v>8.7697319121455894</v>
      </c>
      <c r="G47" s="4">
        <v>0.6594947837918842</v>
      </c>
      <c r="H47" s="4">
        <v>28.564648695034101</v>
      </c>
      <c r="J47" s="35">
        <v>1995</v>
      </c>
      <c r="K47" s="4">
        <f t="shared" si="1"/>
        <v>1.2093985812506815E-2</v>
      </c>
      <c r="L47" s="4">
        <f t="shared" si="2"/>
        <v>1.068482472684671E-2</v>
      </c>
      <c r="M47" s="4">
        <f t="shared" si="3"/>
        <v>1.2030060909922041E-2</v>
      </c>
      <c r="N47" s="4">
        <f t="shared" si="4"/>
        <v>2.7365206374959476E-2</v>
      </c>
      <c r="O47" s="4">
        <f t="shared" si="5"/>
        <v>8.7697319121455893E-3</v>
      </c>
      <c r="P47" s="4">
        <f t="shared" si="6"/>
        <v>6.594947837918842E-4</v>
      </c>
      <c r="Q47" s="4">
        <f t="shared" si="7"/>
        <v>2.8564648695034101E-2</v>
      </c>
    </row>
    <row r="48" spans="1:17">
      <c r="A48" s="4">
        <v>1996</v>
      </c>
      <c r="B48" s="4">
        <v>12.227824963492814</v>
      </c>
      <c r="C48" s="4">
        <v>10.655200996144227</v>
      </c>
      <c r="D48" s="32">
        <v>11.903782527745532</v>
      </c>
      <c r="E48" s="4">
        <v>27.238738331381906</v>
      </c>
      <c r="F48" s="4">
        <v>8.4031317574604056</v>
      </c>
      <c r="G48" s="4">
        <v>0.63505809583314954</v>
      </c>
      <c r="H48" s="4">
        <v>29.076223320648609</v>
      </c>
      <c r="J48" s="4">
        <v>1996</v>
      </c>
      <c r="K48" s="4">
        <f t="shared" si="1"/>
        <v>1.2227824963492815E-2</v>
      </c>
      <c r="L48" s="4">
        <f t="shared" si="2"/>
        <v>1.0655200996144228E-2</v>
      </c>
      <c r="M48" s="4">
        <f t="shared" si="3"/>
        <v>1.1903782527745533E-2</v>
      </c>
      <c r="N48" s="4">
        <f t="shared" si="4"/>
        <v>2.7238738331381906E-2</v>
      </c>
      <c r="O48" s="4">
        <f t="shared" si="5"/>
        <v>8.4031317574604063E-3</v>
      </c>
      <c r="P48" s="4">
        <f t="shared" si="6"/>
        <v>6.3505809583314955E-4</v>
      </c>
      <c r="Q48" s="4">
        <f t="shared" si="7"/>
        <v>2.907622332064861E-2</v>
      </c>
    </row>
    <row r="49" spans="1:17">
      <c r="A49" s="4">
        <v>1997</v>
      </c>
      <c r="B49" s="4">
        <v>12.36460607652341</v>
      </c>
      <c r="C49" s="4">
        <v>10.623234578165841</v>
      </c>
      <c r="D49" s="32">
        <v>11.803653204719655</v>
      </c>
      <c r="E49" s="4">
        <v>27.081425605052083</v>
      </c>
      <c r="F49" s="4">
        <v>8.0273766369161255</v>
      </c>
      <c r="G49" s="4">
        <v>0.61062140787441466</v>
      </c>
      <c r="H49" s="4">
        <v>29.598851460711028</v>
      </c>
      <c r="J49" s="4">
        <v>1997</v>
      </c>
      <c r="K49" s="4">
        <f t="shared" si="1"/>
        <v>1.2364606076523409E-2</v>
      </c>
      <c r="L49" s="4">
        <f t="shared" si="2"/>
        <v>1.062323457816584E-2</v>
      </c>
      <c r="M49" s="4">
        <f t="shared" si="3"/>
        <v>1.1803653204719655E-2</v>
      </c>
      <c r="N49" s="4">
        <f t="shared" si="4"/>
        <v>2.7081425605052084E-2</v>
      </c>
      <c r="O49" s="4">
        <f t="shared" si="5"/>
        <v>8.027376636916125E-3</v>
      </c>
      <c r="P49" s="4">
        <f t="shared" si="6"/>
        <v>6.1062140787441468E-4</v>
      </c>
      <c r="Q49" s="4">
        <f t="shared" si="7"/>
        <v>2.9598851460711027E-2</v>
      </c>
    </row>
    <row r="50" spans="1:17">
      <c r="A50" s="4">
        <v>1998</v>
      </c>
      <c r="B50" s="4">
        <v>12.504329151598606</v>
      </c>
      <c r="C50" s="4">
        <v>10.588925472911548</v>
      </c>
      <c r="D50" s="32">
        <v>11.729672940844432</v>
      </c>
      <c r="E50" s="4">
        <v>26.893268195970009</v>
      </c>
      <c r="F50" s="4">
        <v>7.6424665505127471</v>
      </c>
      <c r="G50" s="4">
        <v>0.58618471991568</v>
      </c>
      <c r="H50" s="4">
        <v>30.13253311522136</v>
      </c>
      <c r="J50" s="4">
        <v>1998</v>
      </c>
      <c r="K50" s="4">
        <f t="shared" si="1"/>
        <v>1.2504329151598607E-2</v>
      </c>
      <c r="L50" s="4">
        <f t="shared" si="2"/>
        <v>1.0588925472911547E-2</v>
      </c>
      <c r="M50" s="4">
        <f t="shared" si="3"/>
        <v>1.1729672940844432E-2</v>
      </c>
      <c r="N50" s="4">
        <f t="shared" si="4"/>
        <v>2.6893268195970009E-2</v>
      </c>
      <c r="O50" s="4">
        <f t="shared" si="5"/>
        <v>7.642466550512747E-3</v>
      </c>
      <c r="P50" s="4">
        <f t="shared" si="6"/>
        <v>5.8618471991568003E-4</v>
      </c>
      <c r="Q50" s="4">
        <f t="shared" si="7"/>
        <v>3.013253311522136E-2</v>
      </c>
    </row>
    <row r="51" spans="1:17">
      <c r="A51" s="4">
        <v>1999</v>
      </c>
      <c r="B51" s="4">
        <v>12.646994188718402</v>
      </c>
      <c r="C51" s="4">
        <v>10.552273680381353</v>
      </c>
      <c r="D51" s="32">
        <v>11.681841736119857</v>
      </c>
      <c r="E51" s="4">
        <v>26.674266104135665</v>
      </c>
      <c r="F51" s="4">
        <v>7.2484014982502707</v>
      </c>
      <c r="G51" s="4">
        <v>0.56174803195694523</v>
      </c>
      <c r="H51" s="4">
        <v>30.677268284179593</v>
      </c>
      <c r="J51" s="4">
        <v>1999</v>
      </c>
      <c r="K51" s="4">
        <f t="shared" si="1"/>
        <v>1.2646994188718402E-2</v>
      </c>
      <c r="L51" s="4">
        <f t="shared" si="2"/>
        <v>1.0552273680381353E-2</v>
      </c>
      <c r="M51" s="4">
        <f t="shared" si="3"/>
        <v>1.1681841736119856E-2</v>
      </c>
      <c r="N51" s="4">
        <f t="shared" si="4"/>
        <v>2.6674266104135664E-2</v>
      </c>
      <c r="O51" s="4">
        <f t="shared" si="5"/>
        <v>7.2484014982502707E-3</v>
      </c>
      <c r="P51" s="4">
        <f t="shared" si="6"/>
        <v>5.6174803195694527E-4</v>
      </c>
      <c r="Q51" s="4">
        <f t="shared" si="7"/>
        <v>3.0677268284179594E-2</v>
      </c>
    </row>
    <row r="52" spans="1:17">
      <c r="A52" s="4">
        <v>2000</v>
      </c>
      <c r="B52" s="4">
        <v>12.792601187882797</v>
      </c>
      <c r="C52" s="4">
        <v>10.513279200575246</v>
      </c>
      <c r="D52" s="32">
        <v>11.660159590545927</v>
      </c>
      <c r="E52" s="4">
        <v>26.424419329549092</v>
      </c>
      <c r="F52" s="4">
        <v>6.8451814801286943</v>
      </c>
      <c r="G52" s="4">
        <v>0.53731134399821046</v>
      </c>
      <c r="H52" s="4">
        <v>31.233056967585739</v>
      </c>
      <c r="J52" s="4">
        <v>2000</v>
      </c>
      <c r="K52" s="4">
        <f t="shared" si="1"/>
        <v>1.2792601187882797E-2</v>
      </c>
      <c r="L52" s="4">
        <f t="shared" si="2"/>
        <v>1.0513279200575246E-2</v>
      </c>
      <c r="M52" s="4">
        <f t="shared" si="3"/>
        <v>1.1660159590545926E-2</v>
      </c>
      <c r="N52" s="4">
        <f t="shared" si="4"/>
        <v>2.6424419329549094E-2</v>
      </c>
      <c r="O52" s="4">
        <f t="shared" si="5"/>
        <v>6.8451814801286943E-3</v>
      </c>
      <c r="P52" s="4">
        <f t="shared" si="6"/>
        <v>5.373113439982104E-4</v>
      </c>
      <c r="Q52" s="4">
        <f t="shared" si="7"/>
        <v>3.1233056967585739E-2</v>
      </c>
    </row>
    <row r="53" spans="1:17">
      <c r="A53" s="4">
        <v>2001</v>
      </c>
      <c r="B53" s="4">
        <v>12.941150149091788</v>
      </c>
      <c r="C53" s="4">
        <v>10.471942033493239</v>
      </c>
      <c r="D53" s="32">
        <v>11.66462650412265</v>
      </c>
      <c r="E53" s="4">
        <v>26.143727872210263</v>
      </c>
      <c r="F53" s="4">
        <v>6.4328064961480216</v>
      </c>
      <c r="G53" s="4">
        <v>0.5128746560394758</v>
      </c>
      <c r="H53" s="4">
        <v>31.799899165439793</v>
      </c>
      <c r="J53" s="4">
        <v>2001</v>
      </c>
      <c r="K53" s="4">
        <f t="shared" si="1"/>
        <v>1.2941150149091788E-2</v>
      </c>
      <c r="L53" s="4">
        <f t="shared" si="2"/>
        <v>1.0471942033493239E-2</v>
      </c>
      <c r="M53" s="4">
        <f t="shared" si="3"/>
        <v>1.1664626504122649E-2</v>
      </c>
      <c r="N53" s="4">
        <f t="shared" si="4"/>
        <v>2.6143727872210264E-2</v>
      </c>
      <c r="O53" s="4">
        <f t="shared" si="5"/>
        <v>6.4328064961480212E-3</v>
      </c>
      <c r="P53" s="4">
        <f t="shared" si="6"/>
        <v>5.1287465603947575E-4</v>
      </c>
      <c r="Q53" s="4">
        <f t="shared" si="7"/>
        <v>3.1799899165439793E-2</v>
      </c>
    </row>
    <row r="54" spans="1:17">
      <c r="A54" s="4">
        <v>2002</v>
      </c>
      <c r="B54" s="4">
        <v>13.09264107234538</v>
      </c>
      <c r="C54" s="4">
        <v>10.428262179135327</v>
      </c>
      <c r="D54" s="32">
        <v>11.695242476850016</v>
      </c>
      <c r="E54" s="4">
        <v>25.832191732119192</v>
      </c>
      <c r="F54" s="4">
        <v>6.0112765463082498</v>
      </c>
      <c r="G54" s="4">
        <v>0.48843796808074097</v>
      </c>
      <c r="H54" s="4">
        <v>32.377794877741749</v>
      </c>
      <c r="J54" s="4">
        <v>2002</v>
      </c>
      <c r="K54" s="4">
        <f t="shared" si="1"/>
        <v>1.309264107234538E-2</v>
      </c>
      <c r="L54" s="4">
        <f t="shared" si="2"/>
        <v>1.0428262179135327E-2</v>
      </c>
      <c r="M54" s="4">
        <f t="shared" si="3"/>
        <v>1.1695242476850016E-2</v>
      </c>
      <c r="N54" s="4">
        <f t="shared" si="4"/>
        <v>2.5832191732119193E-2</v>
      </c>
      <c r="O54" s="4">
        <f t="shared" si="5"/>
        <v>6.0112765463082498E-3</v>
      </c>
      <c r="P54" s="4">
        <f t="shared" si="6"/>
        <v>4.8843796808074099E-4</v>
      </c>
      <c r="Q54" s="4">
        <f t="shared" si="7"/>
        <v>3.2377794877741749E-2</v>
      </c>
    </row>
    <row r="55" spans="1:17">
      <c r="A55" s="4">
        <v>2003</v>
      </c>
      <c r="B55" s="4">
        <v>13.247073957643568</v>
      </c>
      <c r="C55" s="4">
        <v>10.382239637501506</v>
      </c>
      <c r="D55" s="32">
        <v>11.752007508728035</v>
      </c>
      <c r="E55" s="4">
        <v>25.489810909275867</v>
      </c>
      <c r="F55" s="4">
        <v>5.5805916306093826</v>
      </c>
      <c r="G55" s="4">
        <v>0.46400128012200631</v>
      </c>
      <c r="H55" s="4">
        <v>32.966744104491617</v>
      </c>
      <c r="J55" s="4">
        <v>2003</v>
      </c>
      <c r="K55" s="4">
        <f t="shared" si="1"/>
        <v>1.3247073957643568E-2</v>
      </c>
      <c r="L55" s="4">
        <f t="shared" si="2"/>
        <v>1.0382239637501506E-2</v>
      </c>
      <c r="M55" s="4">
        <f t="shared" si="3"/>
        <v>1.1752007508728035E-2</v>
      </c>
      <c r="N55" s="4">
        <f t="shared" si="4"/>
        <v>2.5489810909275868E-2</v>
      </c>
      <c r="O55" s="4">
        <f t="shared" si="5"/>
        <v>5.5805916306093826E-3</v>
      </c>
      <c r="P55" s="4">
        <f t="shared" si="6"/>
        <v>4.6400128012200628E-4</v>
      </c>
      <c r="Q55" s="4">
        <f t="shared" si="7"/>
        <v>3.2966744104491616E-2</v>
      </c>
    </row>
    <row r="56" spans="1:17">
      <c r="A56" s="4">
        <v>2004</v>
      </c>
      <c r="B56" s="4">
        <v>13.404448804986357</v>
      </c>
      <c r="C56" s="4">
        <v>10.333874408591784</v>
      </c>
      <c r="D56" s="32">
        <v>11.834921599756697</v>
      </c>
      <c r="E56" s="4">
        <v>25.11658540368029</v>
      </c>
      <c r="F56" s="4">
        <v>5.1407517490514172</v>
      </c>
      <c r="G56" s="4">
        <v>0.43956459216327165</v>
      </c>
      <c r="H56" s="4">
        <v>33.566746845689387</v>
      </c>
      <c r="J56" s="4">
        <v>2004</v>
      </c>
      <c r="K56" s="4">
        <f t="shared" si="1"/>
        <v>1.3404448804986356E-2</v>
      </c>
      <c r="L56" s="4">
        <f t="shared" si="2"/>
        <v>1.0333874408591784E-2</v>
      </c>
      <c r="M56" s="4">
        <f t="shared" si="3"/>
        <v>1.1834921599756697E-2</v>
      </c>
      <c r="N56" s="4">
        <f t="shared" si="4"/>
        <v>2.5116585403680291E-2</v>
      </c>
      <c r="O56" s="4">
        <f t="shared" si="5"/>
        <v>5.1407517490514171E-3</v>
      </c>
      <c r="P56" s="4">
        <f t="shared" si="6"/>
        <v>4.3956459216327163E-4</v>
      </c>
      <c r="Q56" s="4">
        <f t="shared" si="7"/>
        <v>3.3566746845689388E-2</v>
      </c>
    </row>
    <row r="57" spans="1:17">
      <c r="A57" s="4">
        <v>2005</v>
      </c>
      <c r="B57" s="4">
        <v>13.564765614373748</v>
      </c>
      <c r="C57" s="4">
        <v>10.283166492406156</v>
      </c>
      <c r="D57" s="32">
        <v>11.943984749936016</v>
      </c>
      <c r="E57" s="4">
        <v>24.712515215332466</v>
      </c>
      <c r="F57" s="4">
        <v>4.6917569016343501</v>
      </c>
      <c r="G57" s="4">
        <v>0.41512790420453682</v>
      </c>
      <c r="H57" s="4">
        <v>34.177803101335073</v>
      </c>
      <c r="J57" s="4">
        <v>2005</v>
      </c>
      <c r="K57" s="4">
        <f t="shared" si="1"/>
        <v>1.3564765614373748E-2</v>
      </c>
      <c r="L57" s="4">
        <f t="shared" si="2"/>
        <v>1.0283166492406156E-2</v>
      </c>
      <c r="M57" s="4">
        <f t="shared" si="3"/>
        <v>1.1943984749936016E-2</v>
      </c>
      <c r="N57" s="4">
        <f t="shared" si="4"/>
        <v>2.4712515215332468E-2</v>
      </c>
      <c r="O57" s="4">
        <f t="shared" si="5"/>
        <v>4.6917569016343497E-3</v>
      </c>
      <c r="P57" s="4">
        <f t="shared" si="6"/>
        <v>4.1512790420453682E-4</v>
      </c>
      <c r="Q57" s="4">
        <f t="shared" si="7"/>
        <v>3.4177803101335072E-2</v>
      </c>
    </row>
    <row r="58" spans="1:17">
      <c r="A58" s="4">
        <v>2006</v>
      </c>
      <c r="B58" s="4">
        <v>13.728024385805734</v>
      </c>
      <c r="C58" s="4">
        <v>10.230115888944622</v>
      </c>
      <c r="D58" s="32">
        <v>12.079196959265975</v>
      </c>
      <c r="E58" s="4">
        <v>24.277600344232386</v>
      </c>
      <c r="F58" s="4">
        <v>4.2336070883581902</v>
      </c>
      <c r="G58" s="4">
        <v>0.39069121624580211</v>
      </c>
      <c r="H58" s="4">
        <v>34.79991287142866</v>
      </c>
      <c r="J58" s="4">
        <v>2006</v>
      </c>
      <c r="K58" s="4">
        <f t="shared" si="1"/>
        <v>1.3728024385805733E-2</v>
      </c>
      <c r="L58" s="4">
        <f t="shared" si="2"/>
        <v>1.0230115888944622E-2</v>
      </c>
      <c r="M58" s="4">
        <f t="shared" si="3"/>
        <v>1.2079196959265974E-2</v>
      </c>
      <c r="N58" s="4">
        <f t="shared" si="4"/>
        <v>2.4277600344232386E-2</v>
      </c>
      <c r="O58" s="4">
        <f t="shared" si="5"/>
        <v>4.23360708835819E-3</v>
      </c>
      <c r="P58" s="4">
        <f t="shared" si="6"/>
        <v>3.9069121624580211E-4</v>
      </c>
      <c r="Q58" s="4">
        <f t="shared" si="7"/>
        <v>3.4799912871428661E-2</v>
      </c>
    </row>
    <row r="59" spans="1:17">
      <c r="A59" s="4">
        <v>2007</v>
      </c>
      <c r="B59" s="4">
        <v>13.894225119282321</v>
      </c>
      <c r="C59" s="4">
        <v>10.174722598207184</v>
      </c>
      <c r="D59" s="32">
        <v>12.24055822774659</v>
      </c>
      <c r="E59" s="4">
        <v>23.811840790380057</v>
      </c>
      <c r="F59" s="4">
        <v>3.7663023092229295</v>
      </c>
      <c r="G59" s="4">
        <v>0.36625452828706745</v>
      </c>
      <c r="H59" s="4">
        <v>35.43307615597017</v>
      </c>
      <c r="J59" s="4">
        <v>2007</v>
      </c>
      <c r="K59" s="4">
        <f t="shared" si="1"/>
        <v>1.3894225119282321E-2</v>
      </c>
      <c r="L59" s="4">
        <f t="shared" si="2"/>
        <v>1.0174722598207184E-2</v>
      </c>
      <c r="M59" s="4">
        <f t="shared" si="3"/>
        <v>1.2240558227746589E-2</v>
      </c>
      <c r="N59" s="4">
        <f t="shared" si="4"/>
        <v>2.3811840790380057E-2</v>
      </c>
      <c r="O59" s="4">
        <f t="shared" si="5"/>
        <v>3.7663023092229294E-3</v>
      </c>
      <c r="P59" s="4">
        <f t="shared" si="6"/>
        <v>3.6625452828706746E-4</v>
      </c>
      <c r="Q59" s="4">
        <f t="shared" si="7"/>
        <v>3.5433076155970168E-2</v>
      </c>
    </row>
    <row r="60" spans="1:17">
      <c r="A60" s="4">
        <v>2008</v>
      </c>
      <c r="B60" s="4">
        <v>14.063367814803506</v>
      </c>
      <c r="C60" s="4">
        <v>10.11698662019384</v>
      </c>
      <c r="D60" s="32">
        <v>12.428068555377846</v>
      </c>
      <c r="E60" s="4">
        <v>23.315236553775478</v>
      </c>
      <c r="F60" s="4">
        <v>3.2898425642285734</v>
      </c>
      <c r="G60" s="4">
        <v>0.34181784032833262</v>
      </c>
      <c r="H60" s="4">
        <v>36.077292954959574</v>
      </c>
      <c r="J60" s="4">
        <v>2008</v>
      </c>
      <c r="K60" s="4">
        <f t="shared" si="1"/>
        <v>1.4063367814803506E-2</v>
      </c>
      <c r="L60" s="4">
        <f t="shared" si="2"/>
        <v>1.011698662019384E-2</v>
      </c>
      <c r="M60" s="4">
        <f t="shared" si="3"/>
        <v>1.2428068555377847E-2</v>
      </c>
      <c r="N60" s="4">
        <f t="shared" si="4"/>
        <v>2.3315236553775476E-2</v>
      </c>
      <c r="O60" s="4">
        <f t="shared" si="5"/>
        <v>3.2898425642285734E-3</v>
      </c>
      <c r="P60" s="4">
        <f t="shared" si="6"/>
        <v>3.4181784032833265E-4</v>
      </c>
      <c r="Q60" s="4">
        <f t="shared" si="7"/>
        <v>3.6077292954959574E-2</v>
      </c>
    </row>
    <row r="61" spans="1:17">
      <c r="A61" s="4">
        <v>2009</v>
      </c>
      <c r="B61" s="4">
        <v>14.235452472369289</v>
      </c>
      <c r="C61" s="4">
        <v>10.056907954904592</v>
      </c>
      <c r="D61" s="32">
        <v>12.641727942159758</v>
      </c>
      <c r="E61" s="4">
        <v>22.787787634418656</v>
      </c>
      <c r="F61" s="4">
        <v>2.8042278533751186</v>
      </c>
      <c r="G61" s="4">
        <v>0.31738115236959791</v>
      </c>
      <c r="H61" s="4">
        <v>36.732563268396888</v>
      </c>
      <c r="J61" s="4">
        <v>2009</v>
      </c>
      <c r="K61" s="4">
        <f t="shared" si="1"/>
        <v>1.4235452472369289E-2</v>
      </c>
      <c r="L61" s="4">
        <f t="shared" si="2"/>
        <v>1.0056907954904592E-2</v>
      </c>
      <c r="M61" s="4">
        <f t="shared" si="3"/>
        <v>1.2641727942159758E-2</v>
      </c>
      <c r="N61" s="4">
        <f t="shared" si="4"/>
        <v>2.2787787634418657E-2</v>
      </c>
      <c r="O61" s="4">
        <f t="shared" si="5"/>
        <v>2.8042278533751187E-3</v>
      </c>
      <c r="P61" s="4">
        <f t="shared" si="6"/>
        <v>3.1738115236959788E-4</v>
      </c>
      <c r="Q61" s="4">
        <f t="shared" si="7"/>
        <v>3.6732563268396891E-2</v>
      </c>
    </row>
    <row r="62" spans="1:17">
      <c r="A62" s="35">
        <v>2010</v>
      </c>
      <c r="B62" s="4">
        <v>14.410479091979672</v>
      </c>
      <c r="C62" s="4">
        <v>9.9944866023394372</v>
      </c>
      <c r="D62" s="32">
        <v>12.881536388092318</v>
      </c>
      <c r="E62" s="4">
        <v>22.229494032309571</v>
      </c>
      <c r="F62" s="4">
        <v>2.3094581766625657</v>
      </c>
      <c r="G62" s="4">
        <v>0.29294446441086325</v>
      </c>
      <c r="H62" s="4">
        <v>37.398887096282117</v>
      </c>
      <c r="J62" s="35">
        <v>2010</v>
      </c>
      <c r="K62" s="4">
        <f t="shared" si="1"/>
        <v>1.4410479091979672E-2</v>
      </c>
      <c r="L62" s="4">
        <f t="shared" si="2"/>
        <v>9.9944866023394374E-3</v>
      </c>
      <c r="M62" s="4">
        <f t="shared" si="3"/>
        <v>1.2881536388092318E-2</v>
      </c>
      <c r="N62" s="4">
        <f t="shared" si="4"/>
        <v>2.2229494032309571E-2</v>
      </c>
      <c r="O62" s="4">
        <f t="shared" si="5"/>
        <v>2.3094581766625656E-3</v>
      </c>
      <c r="P62" s="4">
        <f t="shared" si="6"/>
        <v>2.9294446441086323E-4</v>
      </c>
      <c r="Q62" s="4">
        <f t="shared" si="7"/>
        <v>3.739888709628212E-2</v>
      </c>
    </row>
    <row r="63" spans="1:17">
      <c r="A63" s="4">
        <v>2011</v>
      </c>
      <c r="B63" s="4">
        <v>14.588447673634656</v>
      </c>
      <c r="C63" s="4">
        <v>9.9297225624983767</v>
      </c>
      <c r="D63" s="32">
        <v>13.147493893175522</v>
      </c>
      <c r="E63" s="4">
        <v>21.640355747448236</v>
      </c>
      <c r="F63" s="4">
        <v>1.8055335340909111</v>
      </c>
      <c r="G63" s="4">
        <v>0.26850777645212842</v>
      </c>
      <c r="H63" s="4">
        <v>38.076264438615247</v>
      </c>
      <c r="J63" s="4">
        <v>2011</v>
      </c>
      <c r="K63" s="4">
        <f t="shared" si="1"/>
        <v>1.4588447673634656E-2</v>
      </c>
      <c r="L63" s="4">
        <f t="shared" si="2"/>
        <v>9.9297225624983762E-3</v>
      </c>
      <c r="M63" s="4">
        <f t="shared" si="3"/>
        <v>1.3147493893175521E-2</v>
      </c>
      <c r="N63" s="4">
        <f t="shared" si="4"/>
        <v>2.1640355747448235E-2</v>
      </c>
      <c r="O63" s="4">
        <f t="shared" si="5"/>
        <v>1.805533534090911E-3</v>
      </c>
      <c r="P63" s="4">
        <f t="shared" si="6"/>
        <v>2.6850777645212842E-4</v>
      </c>
      <c r="Q63" s="4">
        <f t="shared" si="7"/>
        <v>3.8076264438615247E-2</v>
      </c>
    </row>
    <row r="64" spans="1:17">
      <c r="A64" s="4">
        <v>2012</v>
      </c>
      <c r="B64" s="4">
        <v>14.769358217334233</v>
      </c>
      <c r="C64" s="4">
        <v>9.8626158353814137</v>
      </c>
      <c r="D64" s="32">
        <v>13.439600457409373</v>
      </c>
      <c r="E64" s="4">
        <v>21.020372779834663</v>
      </c>
      <c r="F64" s="4">
        <v>1.2924539256601641</v>
      </c>
      <c r="G64" s="4">
        <v>0.24407108849339373</v>
      </c>
      <c r="H64" s="4">
        <v>38.764695295396287</v>
      </c>
      <c r="J64" s="4">
        <v>2012</v>
      </c>
      <c r="K64" s="4">
        <f t="shared" si="1"/>
        <v>1.4769358217334232E-2</v>
      </c>
      <c r="L64" s="4">
        <f t="shared" si="2"/>
        <v>9.8626158353814133E-3</v>
      </c>
      <c r="M64" s="4">
        <f t="shared" si="3"/>
        <v>1.3439600457409374E-2</v>
      </c>
      <c r="N64" s="4">
        <f t="shared" si="4"/>
        <v>2.1020372779834661E-2</v>
      </c>
      <c r="O64" s="4">
        <f t="shared" si="5"/>
        <v>1.2924539256601642E-3</v>
      </c>
      <c r="P64" s="4">
        <f t="shared" si="6"/>
        <v>2.4407108849339374E-4</v>
      </c>
      <c r="Q64" s="4">
        <f t="shared" si="7"/>
        <v>3.8764695295396286E-2</v>
      </c>
    </row>
    <row r="65" spans="1:17">
      <c r="A65" s="4">
        <v>2013</v>
      </c>
      <c r="B65" s="4">
        <v>14.953210723078413</v>
      </c>
      <c r="C65" s="4">
        <v>9.7931664209885447</v>
      </c>
      <c r="D65" s="32">
        <v>13.757856080793873</v>
      </c>
      <c r="E65" s="4">
        <v>20.369545129468836</v>
      </c>
      <c r="F65" s="4">
        <v>0.77021935137031594</v>
      </c>
      <c r="G65" s="4">
        <v>0.21963440053465905</v>
      </c>
      <c r="H65" s="4">
        <v>39.464179666625235</v>
      </c>
      <c r="J65" s="4">
        <v>2013</v>
      </c>
      <c r="K65" s="4">
        <f t="shared" si="1"/>
        <v>1.4953210723078413E-2</v>
      </c>
      <c r="L65" s="4">
        <f t="shared" si="2"/>
        <v>9.7931664209885451E-3</v>
      </c>
      <c r="M65" s="4">
        <f t="shared" si="3"/>
        <v>1.3757856080793874E-2</v>
      </c>
      <c r="N65" s="4">
        <f t="shared" si="4"/>
        <v>2.0369545129468838E-2</v>
      </c>
      <c r="O65" s="4">
        <f t="shared" si="5"/>
        <v>7.7021935137031592E-4</v>
      </c>
      <c r="P65" s="4">
        <f t="shared" si="6"/>
        <v>2.1963440053465903E-4</v>
      </c>
      <c r="Q65" s="4">
        <f t="shared" si="7"/>
        <v>3.9464179666625236E-2</v>
      </c>
    </row>
    <row r="66" spans="1:17">
      <c r="A66" s="4">
        <v>2014</v>
      </c>
      <c r="B66" s="4">
        <v>15.140005190867194</v>
      </c>
      <c r="C66" s="4">
        <v>9.7213743193197715</v>
      </c>
      <c r="D66" s="32">
        <v>14.102260763329022</v>
      </c>
      <c r="E66" s="4">
        <v>19.687872796350746</v>
      </c>
      <c r="F66" s="4">
        <v>0.23882981122137215</v>
      </c>
      <c r="G66" s="4">
        <v>0.19519771257592439</v>
      </c>
      <c r="H66" s="4">
        <v>40.174717552302091</v>
      </c>
      <c r="J66" s="4">
        <v>2014</v>
      </c>
      <c r="K66" s="4">
        <f t="shared" si="1"/>
        <v>1.5140005190867195E-2</v>
      </c>
      <c r="L66" s="4">
        <f t="shared" si="2"/>
        <v>9.7213743193197717E-3</v>
      </c>
      <c r="M66" s="4">
        <f t="shared" si="3"/>
        <v>1.4102260763329022E-2</v>
      </c>
      <c r="N66" s="4">
        <f t="shared" si="4"/>
        <v>1.9687872796350744E-2</v>
      </c>
      <c r="O66" s="4">
        <f t="shared" si="5"/>
        <v>2.3882981122137214E-4</v>
      </c>
      <c r="P66" s="4">
        <f t="shared" si="6"/>
        <v>1.9519771257592438E-4</v>
      </c>
      <c r="Q66" s="4">
        <f t="shared" si="7"/>
        <v>4.0174717552302092E-2</v>
      </c>
    </row>
    <row r="67" spans="1:17">
      <c r="A67" s="4">
        <v>2015</v>
      </c>
      <c r="B67" s="4">
        <v>15.32974162070057</v>
      </c>
      <c r="C67" s="4">
        <v>9.6472395303750922</v>
      </c>
      <c r="D67" s="32">
        <v>14.472814505014831</v>
      </c>
      <c r="E67" s="4">
        <v>18.97535578048042</v>
      </c>
      <c r="F67" s="4">
        <v>-0.30171469478667001</v>
      </c>
      <c r="G67" s="4">
        <v>0.17076102461718937</v>
      </c>
      <c r="H67" s="4">
        <v>40.89630895242685</v>
      </c>
      <c r="J67" s="4">
        <v>2015</v>
      </c>
      <c r="K67" s="4">
        <f t="shared" ref="K67:K69" si="8">B67/1000</f>
        <v>1.532974162070057E-2</v>
      </c>
      <c r="L67" s="4">
        <f t="shared" ref="L67:L69" si="9">C67/1000</f>
        <v>9.647239530375093E-3</v>
      </c>
      <c r="M67" s="4">
        <f t="shared" ref="M67:M69" si="10">D67/1000</f>
        <v>1.4472814505014831E-2</v>
      </c>
      <c r="N67" s="4">
        <f t="shared" ref="N67:N69" si="11">E67/1000</f>
        <v>1.8975355780480419E-2</v>
      </c>
      <c r="O67" s="4">
        <f t="shared" ref="O67:O69" si="12">F67/1000</f>
        <v>-3.0171469478667E-4</v>
      </c>
      <c r="P67" s="4">
        <f t="shared" ref="P67:P69" si="13">G67/1000</f>
        <v>1.7076102461718938E-4</v>
      </c>
      <c r="Q67" s="4">
        <f t="shared" ref="Q67:Q69" si="14">H67/1000</f>
        <v>4.0896308952426852E-2</v>
      </c>
    </row>
    <row r="68" spans="1:17">
      <c r="A68" s="4">
        <v>2016</v>
      </c>
      <c r="B68" s="4">
        <v>15.522420012578547</v>
      </c>
      <c r="C68" s="4">
        <v>9.5707620541545069</v>
      </c>
      <c r="D68" s="32">
        <v>14.869517305851277</v>
      </c>
      <c r="E68" s="4">
        <v>18.231994081857838</v>
      </c>
      <c r="F68" s="4">
        <v>-0.85141416665381331</v>
      </c>
      <c r="G68" s="4">
        <v>0.14632433665845468</v>
      </c>
      <c r="H68" s="4">
        <v>41.628953866999531</v>
      </c>
      <c r="J68" s="4">
        <v>2016</v>
      </c>
      <c r="K68" s="4">
        <f t="shared" si="8"/>
        <v>1.5522420012578546E-2</v>
      </c>
      <c r="L68" s="4">
        <f t="shared" si="9"/>
        <v>9.5707620541545073E-3</v>
      </c>
      <c r="M68" s="4">
        <f t="shared" si="10"/>
        <v>1.4869517305851277E-2</v>
      </c>
      <c r="N68" s="4">
        <f t="shared" si="11"/>
        <v>1.8231994081857838E-2</v>
      </c>
      <c r="O68" s="4">
        <f t="shared" si="12"/>
        <v>-8.5141416665381335E-4</v>
      </c>
      <c r="P68" s="4">
        <f t="shared" si="13"/>
        <v>1.4632433665845467E-4</v>
      </c>
      <c r="Q68" s="4">
        <f t="shared" si="14"/>
        <v>4.1628953866999531E-2</v>
      </c>
    </row>
    <row r="69" spans="1:17">
      <c r="A69" s="4">
        <v>2017</v>
      </c>
      <c r="B69" s="4">
        <v>15.718040366501123</v>
      </c>
      <c r="C69" s="4">
        <v>9.4919418906580173</v>
      </c>
      <c r="D69" s="32">
        <v>15.292369165838371</v>
      </c>
      <c r="E69" s="4">
        <v>17.457787700482985</v>
      </c>
      <c r="F69" s="4">
        <v>-1.4102686043800494</v>
      </c>
      <c r="G69" s="4">
        <v>0.12188764869972002</v>
      </c>
      <c r="H69" s="4">
        <v>42.372652296020107</v>
      </c>
      <c r="J69" s="4">
        <v>2017</v>
      </c>
      <c r="K69" s="4">
        <f t="shared" si="8"/>
        <v>1.5718040366501124E-2</v>
      </c>
      <c r="L69" s="4">
        <f t="shared" si="9"/>
        <v>9.4919418906580181E-3</v>
      </c>
      <c r="M69" s="4">
        <f t="shared" si="10"/>
        <v>1.5292369165838371E-2</v>
      </c>
      <c r="N69" s="4">
        <f t="shared" si="11"/>
        <v>1.7457787700482987E-2</v>
      </c>
      <c r="O69" s="4">
        <f t="shared" si="12"/>
        <v>-1.4102686043800494E-3</v>
      </c>
      <c r="P69" s="4">
        <f t="shared" si="13"/>
        <v>1.2188764869972002E-4</v>
      </c>
      <c r="Q69" s="4">
        <f t="shared" si="14"/>
        <v>4.2372652296020108E-2</v>
      </c>
    </row>
  </sheetData>
  <phoneticPr fontId="1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38A5-9CEE-46EF-BE8B-6E5922E22516}">
  <dimension ref="A1:N66"/>
  <sheetViews>
    <sheetView zoomScale="55" zoomScaleNormal="55" workbookViewId="0"/>
  </sheetViews>
  <sheetFormatPr defaultRowHeight="15.6"/>
  <cols>
    <col min="1" max="1" width="8.77734375" style="4"/>
    <col min="2" max="2" width="11.44140625" style="4" bestFit="1" customWidth="1"/>
    <col min="3" max="3" width="8.77734375" style="4"/>
    <col min="4" max="4" width="11.44140625" style="4" bestFit="1" customWidth="1"/>
    <col min="5" max="8" width="8.77734375" style="4"/>
    <col min="9" max="9" width="13.21875" style="4" bestFit="1" customWidth="1"/>
    <col min="10" max="10" width="8.77734375" style="4"/>
    <col min="11" max="11" width="11.44140625" style="4" bestFit="1" customWidth="1"/>
    <col min="12" max="13" width="8.77734375" style="4"/>
    <col min="14" max="14" width="13.21875" bestFit="1" customWidth="1"/>
  </cols>
  <sheetData>
    <row r="1" spans="1:14">
      <c r="A1" s="4" t="s">
        <v>0</v>
      </c>
      <c r="B1" s="18" t="s">
        <v>12</v>
      </c>
      <c r="C1" s="19" t="s">
        <v>13</v>
      </c>
      <c r="D1" s="23" t="s">
        <v>14</v>
      </c>
      <c r="E1" s="21" t="s">
        <v>15</v>
      </c>
      <c r="F1" s="4" t="s">
        <v>16</v>
      </c>
      <c r="H1" s="4" t="s">
        <v>0</v>
      </c>
      <c r="I1" s="18" t="s">
        <v>12</v>
      </c>
      <c r="J1" s="19" t="s">
        <v>13</v>
      </c>
      <c r="K1" s="23" t="s">
        <v>14</v>
      </c>
      <c r="L1" s="21" t="s">
        <v>15</v>
      </c>
      <c r="M1" s="4" t="s">
        <v>16</v>
      </c>
    </row>
    <row r="2" spans="1:14">
      <c r="A2" s="4">
        <v>1950</v>
      </c>
      <c r="B2" s="4">
        <f>'Data Sheet 10'!F290/1000000</f>
        <v>0</v>
      </c>
      <c r="C2" s="4">
        <f>'Data Sheet 11'!F290/1000000</f>
        <v>0</v>
      </c>
      <c r="D2" s="4">
        <f>'Data Sheet 12'!F290/1000000</f>
        <v>0</v>
      </c>
      <c r="E2" s="4">
        <f>'Data Sheet 13'!F290/1000000</f>
        <v>0</v>
      </c>
      <c r="F2" s="4">
        <f>SUM(B2:E2)</f>
        <v>0</v>
      </c>
      <c r="H2" s="4">
        <v>1950</v>
      </c>
      <c r="I2" s="4">
        <f>B2/1000</f>
        <v>0</v>
      </c>
      <c r="J2" s="4">
        <f t="shared" ref="J2:M2" si="0">C2/1000</f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4">
      <c r="A3" s="4">
        <v>1951</v>
      </c>
      <c r="B3" s="4">
        <f>'Data Sheet 10'!F291/1000000</f>
        <v>-458.98431227946918</v>
      </c>
      <c r="C3" s="4">
        <f>'Data Sheet 11'!F291/1000000</f>
        <v>-270.46013904558504</v>
      </c>
      <c r="D3" s="4">
        <f>'Data Sheet 12'!F291/1000000</f>
        <v>30.914853231681583</v>
      </c>
      <c r="E3" s="4">
        <f>'Data Sheet 13'!F291/1000000</f>
        <v>-29.630614103633796</v>
      </c>
      <c r="F3" s="4">
        <f t="shared" ref="F3:F66" si="1">SUM(B3:E3)</f>
        <v>-728.16021219700633</v>
      </c>
      <c r="H3" s="4">
        <v>1951</v>
      </c>
      <c r="I3" s="4">
        <f t="shared" ref="I3:I66" si="2">B3/1000</f>
        <v>-0.45898431227946918</v>
      </c>
      <c r="J3" s="4">
        <f t="shared" ref="J3:J66" si="3">C3/1000</f>
        <v>-0.27046013904558502</v>
      </c>
      <c r="K3" s="4">
        <f t="shared" ref="K3:K66" si="4">D3/1000</f>
        <v>3.0914853231681583E-2</v>
      </c>
      <c r="L3" s="4">
        <f t="shared" ref="L3:L66" si="5">E3/1000</f>
        <v>-2.9630614103633796E-2</v>
      </c>
      <c r="M3" s="4">
        <f t="shared" ref="M3:M66" si="6">F3/1000</f>
        <v>-0.72816021219700633</v>
      </c>
      <c r="N3" s="4">
        <f>AVERAGE(I3:M3)</f>
        <v>-0.29126408487880251</v>
      </c>
    </row>
    <row r="4" spans="1:14">
      <c r="A4" s="4">
        <v>1952</v>
      </c>
      <c r="B4" s="4">
        <f>'Data Sheet 10'!F292/1000000</f>
        <v>2690.6033524338159</v>
      </c>
      <c r="C4" s="4">
        <f>'Data Sheet 11'!F292/1000000</f>
        <v>619.44512225332187</v>
      </c>
      <c r="D4" s="4">
        <f>'Data Sheet 12'!F292/1000000</f>
        <v>190.92256392870596</v>
      </c>
      <c r="E4" s="4">
        <f>'Data Sheet 13'!F292/1000000</f>
        <v>111.46895111876313</v>
      </c>
      <c r="F4" s="4">
        <f t="shared" si="1"/>
        <v>3612.439989734607</v>
      </c>
      <c r="H4" s="4">
        <v>1952</v>
      </c>
      <c r="I4" s="4">
        <f t="shared" si="2"/>
        <v>2.6906033524338158</v>
      </c>
      <c r="J4" s="4">
        <f t="shared" si="3"/>
        <v>0.61944512225332182</v>
      </c>
      <c r="K4" s="4">
        <f t="shared" si="4"/>
        <v>0.19092256392870596</v>
      </c>
      <c r="L4" s="4">
        <f t="shared" si="5"/>
        <v>0.11146895111876313</v>
      </c>
      <c r="M4" s="4">
        <f t="shared" si="6"/>
        <v>3.6124399897346069</v>
      </c>
      <c r="N4" s="4">
        <f t="shared" ref="N4:N66" si="7">AVERAGE(I4:M4)</f>
        <v>1.4449759958938428</v>
      </c>
    </row>
    <row r="5" spans="1:14">
      <c r="A5" s="4">
        <v>1953</v>
      </c>
      <c r="B5" s="4">
        <f>'Data Sheet 10'!F293/1000000</f>
        <v>3704.4756464072175</v>
      </c>
      <c r="C5" s="4">
        <f>'Data Sheet 11'!F293/1000000</f>
        <v>462.86171728265788</v>
      </c>
      <c r="D5" s="4">
        <f>'Data Sheet 12'!F293/1000000</f>
        <v>193.17531541437614</v>
      </c>
      <c r="E5" s="4">
        <f>'Data Sheet 13'!F293/1000000</f>
        <v>-43.624881103955339</v>
      </c>
      <c r="F5" s="4">
        <f t="shared" si="1"/>
        <v>4316.8877980002962</v>
      </c>
      <c r="H5" s="4">
        <v>1953</v>
      </c>
      <c r="I5" s="4">
        <f t="shared" si="2"/>
        <v>3.7044756464072175</v>
      </c>
      <c r="J5" s="4">
        <f t="shared" si="3"/>
        <v>0.4628617172826579</v>
      </c>
      <c r="K5" s="4">
        <f t="shared" si="4"/>
        <v>0.19317531541437613</v>
      </c>
      <c r="L5" s="4">
        <f t="shared" si="5"/>
        <v>-4.3624881103955342E-2</v>
      </c>
      <c r="M5" s="4">
        <f t="shared" si="6"/>
        <v>4.3168877980002964</v>
      </c>
      <c r="N5" s="4">
        <f t="shared" si="7"/>
        <v>1.7267551192001185</v>
      </c>
    </row>
    <row r="6" spans="1:14">
      <c r="A6" s="4">
        <v>1954</v>
      </c>
      <c r="B6" s="4">
        <f>'Data Sheet 10'!F294/1000000</f>
        <v>1060.6978404519496</v>
      </c>
      <c r="C6" s="4">
        <f>'Data Sheet 11'!F294/1000000</f>
        <v>-118.86293831007407</v>
      </c>
      <c r="D6" s="4">
        <f>'Data Sheet 12'!F294/1000000</f>
        <v>-16.72643281027856</v>
      </c>
      <c r="E6" s="4">
        <f>'Data Sheet 13'!F294/1000000</f>
        <v>-113.29408867990749</v>
      </c>
      <c r="F6" s="4">
        <f t="shared" si="1"/>
        <v>811.81438065168948</v>
      </c>
      <c r="H6" s="4">
        <v>1954</v>
      </c>
      <c r="I6" s="4">
        <f t="shared" si="2"/>
        <v>1.0606978404519496</v>
      </c>
      <c r="J6" s="4">
        <f t="shared" si="3"/>
        <v>-0.11886293831007406</v>
      </c>
      <c r="K6" s="4">
        <f t="shared" si="4"/>
        <v>-1.6726432810278559E-2</v>
      </c>
      <c r="L6" s="4">
        <f t="shared" si="5"/>
        <v>-0.11329408867990749</v>
      </c>
      <c r="M6" s="4">
        <f t="shared" si="6"/>
        <v>0.81181438065168943</v>
      </c>
      <c r="N6" s="4">
        <f t="shared" si="7"/>
        <v>0.32472575226067579</v>
      </c>
    </row>
    <row r="7" spans="1:14">
      <c r="A7" s="4">
        <v>1955</v>
      </c>
      <c r="B7" s="4">
        <f>'Data Sheet 10'!F295/1000000</f>
        <v>-2136.583497867553</v>
      </c>
      <c r="C7" s="4">
        <f>'Data Sheet 11'!F295/1000000</f>
        <v>-368.7919725089065</v>
      </c>
      <c r="D7" s="4">
        <f>'Data Sheet 12'!F295/1000000</f>
        <v>-186.61373453792947</v>
      </c>
      <c r="E7" s="4">
        <f>'Data Sheet 13'!F295/1000000</f>
        <v>30.608291495362039</v>
      </c>
      <c r="F7" s="4">
        <f t="shared" si="1"/>
        <v>-2661.3809134190265</v>
      </c>
      <c r="H7" s="4">
        <v>1955</v>
      </c>
      <c r="I7" s="4">
        <f t="shared" si="2"/>
        <v>-2.1365834978675529</v>
      </c>
      <c r="J7" s="4">
        <f t="shared" si="3"/>
        <v>-0.3687919725089065</v>
      </c>
      <c r="K7" s="4">
        <f t="shared" si="4"/>
        <v>-0.18661373453792948</v>
      </c>
      <c r="L7" s="4">
        <f t="shared" si="5"/>
        <v>3.0608291495362039E-2</v>
      </c>
      <c r="M7" s="4">
        <f t="shared" si="6"/>
        <v>-2.6613809134190265</v>
      </c>
      <c r="N7" s="4">
        <f t="shared" si="7"/>
        <v>-1.0645523653676108</v>
      </c>
    </row>
    <row r="8" spans="1:14">
      <c r="A8" s="4">
        <v>1956</v>
      </c>
      <c r="B8" s="4">
        <f>'Data Sheet 10'!F296/1000000</f>
        <v>-1651.6934835482425</v>
      </c>
      <c r="C8" s="4">
        <f>'Data Sheet 11'!F296/1000000</f>
        <v>-221.91660406115892</v>
      </c>
      <c r="D8" s="4">
        <f>'Data Sheet 12'!F296/1000000</f>
        <v>-77.298489284026644</v>
      </c>
      <c r="E8" s="4">
        <f>'Data Sheet 13'!F296/1000000</f>
        <v>-12.830793355021543</v>
      </c>
      <c r="F8" s="4">
        <f t="shared" si="1"/>
        <v>-1963.7393702484496</v>
      </c>
      <c r="H8" s="4">
        <v>1956</v>
      </c>
      <c r="I8" s="4">
        <f t="shared" si="2"/>
        <v>-1.6516934835482424</v>
      </c>
      <c r="J8" s="4">
        <f t="shared" si="3"/>
        <v>-0.22191660406115893</v>
      </c>
      <c r="K8" s="4">
        <f t="shared" si="4"/>
        <v>-7.7298489284026647E-2</v>
      </c>
      <c r="L8" s="4">
        <f t="shared" si="5"/>
        <v>-1.2830793355021543E-2</v>
      </c>
      <c r="M8" s="4">
        <f t="shared" si="6"/>
        <v>-1.9637393702484496</v>
      </c>
      <c r="N8" s="4">
        <f t="shared" si="7"/>
        <v>-0.78549574809937983</v>
      </c>
    </row>
    <row r="9" spans="1:14">
      <c r="A9" s="4">
        <v>1957</v>
      </c>
      <c r="B9" s="4">
        <f>'Data Sheet 10'!F297/1000000</f>
        <v>-551.2341962730593</v>
      </c>
      <c r="C9" s="4">
        <f>'Data Sheet 11'!F297/1000000</f>
        <v>-21.020167462578055</v>
      </c>
      <c r="D9" s="4">
        <f>'Data Sheet 12'!F297/1000000</f>
        <v>-47.351525424706352</v>
      </c>
      <c r="E9" s="4">
        <f>'Data Sheet 13'!F297/1000000</f>
        <v>-49.664802232585721</v>
      </c>
      <c r="F9" s="4">
        <f t="shared" si="1"/>
        <v>-669.27069139292939</v>
      </c>
      <c r="H9" s="4">
        <v>1957</v>
      </c>
      <c r="I9" s="4">
        <f t="shared" si="2"/>
        <v>-0.55123419627305925</v>
      </c>
      <c r="J9" s="4">
        <f t="shared" si="3"/>
        <v>-2.1020167462578055E-2</v>
      </c>
      <c r="K9" s="4">
        <f t="shared" si="4"/>
        <v>-4.7351525424706352E-2</v>
      </c>
      <c r="L9" s="4">
        <f t="shared" si="5"/>
        <v>-4.9664802232585722E-2</v>
      </c>
      <c r="M9" s="4">
        <f t="shared" si="6"/>
        <v>-0.66927069139292938</v>
      </c>
      <c r="N9" s="4">
        <f t="shared" si="7"/>
        <v>-0.26770827655717178</v>
      </c>
    </row>
    <row r="10" spans="1:14">
      <c r="A10" s="4">
        <v>1958</v>
      </c>
      <c r="B10" s="4">
        <f>'Data Sheet 10'!F298/1000000</f>
        <v>-2180.3111731199151</v>
      </c>
      <c r="C10" s="4">
        <f>'Data Sheet 11'!F298/1000000</f>
        <v>-57.605517937508928</v>
      </c>
      <c r="D10" s="4">
        <f>'Data Sheet 12'!F298/1000000</f>
        <v>-151.03312226516613</v>
      </c>
      <c r="E10" s="4">
        <f>'Data Sheet 13'!F298/1000000</f>
        <v>-117.60367811114443</v>
      </c>
      <c r="F10" s="4">
        <f t="shared" si="1"/>
        <v>-2506.5534914337345</v>
      </c>
      <c r="H10" s="4">
        <v>1958</v>
      </c>
      <c r="I10" s="4">
        <f t="shared" si="2"/>
        <v>-2.180311173119915</v>
      </c>
      <c r="J10" s="4">
        <f t="shared" si="3"/>
        <v>-5.7605517937508927E-2</v>
      </c>
      <c r="K10" s="4">
        <f t="shared" si="4"/>
        <v>-0.15103312226516613</v>
      </c>
      <c r="L10" s="4">
        <f t="shared" si="5"/>
        <v>-0.11760367811114443</v>
      </c>
      <c r="M10" s="4">
        <f t="shared" si="6"/>
        <v>-2.5065534914337344</v>
      </c>
      <c r="N10" s="4">
        <f t="shared" si="7"/>
        <v>-1.0026213965734938</v>
      </c>
    </row>
    <row r="11" spans="1:14">
      <c r="A11" s="4">
        <v>1959</v>
      </c>
      <c r="B11" s="4">
        <f>'Data Sheet 10'!F299/1000000</f>
        <v>-256.59196248178597</v>
      </c>
      <c r="C11" s="4">
        <f>'Data Sheet 11'!F299/1000000</f>
        <v>-476.97912455887456</v>
      </c>
      <c r="D11" s="4">
        <f>'Data Sheet 12'!F299/1000000</f>
        <v>-1.6451135855744703</v>
      </c>
      <c r="E11" s="4">
        <f>'Data Sheet 13'!F299/1000000</f>
        <v>-18.06384277623447</v>
      </c>
      <c r="F11" s="4">
        <f t="shared" si="1"/>
        <v>-753.28004340246946</v>
      </c>
      <c r="H11" s="4">
        <v>1959</v>
      </c>
      <c r="I11" s="4">
        <f t="shared" si="2"/>
        <v>-0.25659196248178595</v>
      </c>
      <c r="J11" s="4">
        <f t="shared" si="3"/>
        <v>-0.47697912455887453</v>
      </c>
      <c r="K11" s="4">
        <f t="shared" si="4"/>
        <v>-1.6451135855744703E-3</v>
      </c>
      <c r="L11" s="4">
        <f t="shared" si="5"/>
        <v>-1.8063842776234469E-2</v>
      </c>
      <c r="M11" s="4">
        <f t="shared" si="6"/>
        <v>-0.75328004340246946</v>
      </c>
      <c r="N11" s="4">
        <f t="shared" si="7"/>
        <v>-0.30131201736098778</v>
      </c>
    </row>
    <row r="12" spans="1:14">
      <c r="A12" s="4">
        <v>1960</v>
      </c>
      <c r="B12" s="4">
        <f>'Data Sheet 10'!F300/1000000</f>
        <v>125.90665280682097</v>
      </c>
      <c r="C12" s="4">
        <f>'Data Sheet 11'!F300/1000000</f>
        <v>-42.722251562368001</v>
      </c>
      <c r="D12" s="4">
        <f>'Data Sheet 12'!F300/1000000</f>
        <v>6.4416238354895601</v>
      </c>
      <c r="E12" s="4">
        <f>'Data Sheet 13'!F300/1000000</f>
        <v>100.69235907656233</v>
      </c>
      <c r="F12" s="4">
        <f t="shared" si="1"/>
        <v>190.31838415650486</v>
      </c>
      <c r="H12" s="4">
        <v>1960</v>
      </c>
      <c r="I12" s="4">
        <f t="shared" si="2"/>
        <v>0.12590665280682098</v>
      </c>
      <c r="J12" s="4">
        <f t="shared" si="3"/>
        <v>-4.2722251562368002E-2</v>
      </c>
      <c r="K12" s="4">
        <f t="shared" si="4"/>
        <v>6.44162383548956E-3</v>
      </c>
      <c r="L12" s="4">
        <f t="shared" si="5"/>
        <v>0.10069235907656232</v>
      </c>
      <c r="M12" s="4">
        <f t="shared" si="6"/>
        <v>0.19031838415650487</v>
      </c>
      <c r="N12" s="4">
        <f t="shared" si="7"/>
        <v>7.6127353662601954E-2</v>
      </c>
    </row>
    <row r="13" spans="1:14">
      <c r="A13" s="4">
        <v>1961</v>
      </c>
      <c r="B13" s="4">
        <f>'Data Sheet 10'!F301/1000000</f>
        <v>-894.11565204235637</v>
      </c>
      <c r="C13" s="4">
        <f>'Data Sheet 11'!F301/1000000</f>
        <v>-191.88588648249765</v>
      </c>
      <c r="D13" s="4">
        <f>'Data Sheet 12'!F301/1000000</f>
        <v>66.054253875788845</v>
      </c>
      <c r="E13" s="4">
        <f>'Data Sheet 13'!F301/1000000</f>
        <v>43.706305031549974</v>
      </c>
      <c r="F13" s="4">
        <f t="shared" si="1"/>
        <v>-976.24097961751511</v>
      </c>
      <c r="H13" s="4">
        <v>1961</v>
      </c>
      <c r="I13" s="4">
        <f t="shared" si="2"/>
        <v>-0.89411565204235632</v>
      </c>
      <c r="J13" s="4">
        <f t="shared" si="3"/>
        <v>-0.19188588648249766</v>
      </c>
      <c r="K13" s="4">
        <f t="shared" si="4"/>
        <v>6.6054253875788851E-2</v>
      </c>
      <c r="L13" s="4">
        <f t="shared" si="5"/>
        <v>4.3706305031549972E-2</v>
      </c>
      <c r="M13" s="4">
        <f t="shared" si="6"/>
        <v>-0.9762409796175151</v>
      </c>
      <c r="N13" s="4">
        <f t="shared" si="7"/>
        <v>-0.39049639184700602</v>
      </c>
    </row>
    <row r="14" spans="1:14">
      <c r="A14" s="4">
        <v>1962</v>
      </c>
      <c r="B14" s="4">
        <f>'Data Sheet 10'!F302/1000000</f>
        <v>574.09448785925292</v>
      </c>
      <c r="C14" s="4">
        <f>'Data Sheet 11'!F302/1000000</f>
        <v>-39.581448627209802</v>
      </c>
      <c r="D14" s="4">
        <f>'Data Sheet 12'!F302/1000000</f>
        <v>224.2279704030023</v>
      </c>
      <c r="E14" s="4">
        <f>'Data Sheet 13'!F302/1000000</f>
        <v>107.37789368542231</v>
      </c>
      <c r="F14" s="4">
        <f t="shared" si="1"/>
        <v>866.11890332046778</v>
      </c>
      <c r="H14" s="4">
        <v>1962</v>
      </c>
      <c r="I14" s="4">
        <f t="shared" si="2"/>
        <v>0.57409448785925288</v>
      </c>
      <c r="J14" s="4">
        <f t="shared" si="3"/>
        <v>-3.9581448627209803E-2</v>
      </c>
      <c r="K14" s="4">
        <f t="shared" si="4"/>
        <v>0.2242279704030023</v>
      </c>
      <c r="L14" s="4">
        <f t="shared" si="5"/>
        <v>0.1073778936854223</v>
      </c>
      <c r="M14" s="4">
        <f t="shared" si="6"/>
        <v>0.86611890332046781</v>
      </c>
      <c r="N14" s="4">
        <f t="shared" si="7"/>
        <v>0.3464475613281871</v>
      </c>
    </row>
    <row r="15" spans="1:14">
      <c r="A15" s="4">
        <v>1963</v>
      </c>
      <c r="B15" s="4">
        <f>'Data Sheet 10'!F303/1000000</f>
        <v>-1748.2945209338304</v>
      </c>
      <c r="C15" s="4">
        <f>'Data Sheet 11'!F303/1000000</f>
        <v>24.099284358367715</v>
      </c>
      <c r="D15" s="4">
        <f>'Data Sheet 12'!F303/1000000</f>
        <v>-152.46447575225062</v>
      </c>
      <c r="E15" s="4">
        <f>'Data Sheet 13'!F303/1000000</f>
        <v>25.740586595398277</v>
      </c>
      <c r="F15" s="4">
        <f t="shared" si="1"/>
        <v>-1850.919125732315</v>
      </c>
      <c r="H15" s="4">
        <v>1963</v>
      </c>
      <c r="I15" s="4">
        <f t="shared" si="2"/>
        <v>-1.7482945209338305</v>
      </c>
      <c r="J15" s="4">
        <f t="shared" si="3"/>
        <v>2.4099284358367716E-2</v>
      </c>
      <c r="K15" s="4">
        <f t="shared" si="4"/>
        <v>-0.15246447575225061</v>
      </c>
      <c r="L15" s="4">
        <f t="shared" si="5"/>
        <v>2.5740586595398275E-2</v>
      </c>
      <c r="M15" s="4">
        <f t="shared" si="6"/>
        <v>-1.850919125732315</v>
      </c>
      <c r="N15" s="4">
        <f t="shared" si="7"/>
        <v>-0.74036765029292595</v>
      </c>
    </row>
    <row r="16" spans="1:14">
      <c r="A16" s="4">
        <v>1964</v>
      </c>
      <c r="B16" s="4">
        <f>'Data Sheet 10'!F304/1000000</f>
        <v>3958.3711818219281</v>
      </c>
      <c r="C16" s="4">
        <f>'Data Sheet 11'!F304/1000000</f>
        <v>667.95841472170173</v>
      </c>
      <c r="D16" s="4">
        <f>'Data Sheet 12'!F304/1000000</f>
        <v>368.04873026176375</v>
      </c>
      <c r="E16" s="4">
        <f>'Data Sheet 13'!F304/1000000</f>
        <v>24.036366064298985</v>
      </c>
      <c r="F16" s="4">
        <f t="shared" si="1"/>
        <v>5018.4146928696928</v>
      </c>
      <c r="H16" s="4">
        <v>1964</v>
      </c>
      <c r="I16" s="4">
        <f t="shared" si="2"/>
        <v>3.9583711818219283</v>
      </c>
      <c r="J16" s="4">
        <f t="shared" si="3"/>
        <v>0.6679584147217017</v>
      </c>
      <c r="K16" s="4">
        <f t="shared" si="4"/>
        <v>0.36804873026176377</v>
      </c>
      <c r="L16" s="4">
        <f t="shared" si="5"/>
        <v>2.4036366064298986E-2</v>
      </c>
      <c r="M16" s="4">
        <f t="shared" si="6"/>
        <v>5.0184146928696931</v>
      </c>
      <c r="N16" s="4">
        <f t="shared" si="7"/>
        <v>2.0073658771478771</v>
      </c>
    </row>
    <row r="17" spans="1:14">
      <c r="A17" s="4">
        <v>1965</v>
      </c>
      <c r="B17" s="4">
        <f>'Data Sheet 10'!F305/1000000</f>
        <v>-19.614792443192957</v>
      </c>
      <c r="C17" s="4">
        <f>'Data Sheet 11'!F305/1000000</f>
        <v>-276.55486372340891</v>
      </c>
      <c r="D17" s="4">
        <f>'Data Sheet 12'!F305/1000000</f>
        <v>2.7313759915151197</v>
      </c>
      <c r="E17" s="4">
        <f>'Data Sheet 13'!F305/1000000</f>
        <v>-71.327762554633892</v>
      </c>
      <c r="F17" s="4">
        <f t="shared" si="1"/>
        <v>-364.76604272972065</v>
      </c>
      <c r="H17" s="4">
        <v>1965</v>
      </c>
      <c r="I17" s="4">
        <f t="shared" si="2"/>
        <v>-1.9614792443192957E-2</v>
      </c>
      <c r="J17" s="4">
        <f t="shared" si="3"/>
        <v>-0.27655486372340893</v>
      </c>
      <c r="K17" s="4">
        <f t="shared" si="4"/>
        <v>2.7313759915151199E-3</v>
      </c>
      <c r="L17" s="4">
        <f t="shared" si="5"/>
        <v>-7.1327762554633897E-2</v>
      </c>
      <c r="M17" s="4">
        <f t="shared" si="6"/>
        <v>-0.36476604272972063</v>
      </c>
      <c r="N17" s="4">
        <f t="shared" si="7"/>
        <v>-0.14590641709188829</v>
      </c>
    </row>
    <row r="18" spans="1:14">
      <c r="A18" s="4">
        <v>1966</v>
      </c>
      <c r="B18" s="4">
        <f>'Data Sheet 10'!F306/1000000</f>
        <v>-605.43842561221493</v>
      </c>
      <c r="C18" s="4">
        <f>'Data Sheet 11'!F306/1000000</f>
        <v>7.3739943998785549</v>
      </c>
      <c r="D18" s="4">
        <f>'Data Sheet 12'!F306/1000000</f>
        <v>-55.903148234470009</v>
      </c>
      <c r="E18" s="4">
        <f>'Data Sheet 13'!F306/1000000</f>
        <v>122.1439678189205</v>
      </c>
      <c r="F18" s="4">
        <f t="shared" si="1"/>
        <v>-531.82361162788584</v>
      </c>
      <c r="H18" s="4">
        <v>1966</v>
      </c>
      <c r="I18" s="4">
        <f t="shared" si="2"/>
        <v>-0.60543842561221495</v>
      </c>
      <c r="J18" s="4">
        <f t="shared" si="3"/>
        <v>7.3739943998785548E-3</v>
      </c>
      <c r="K18" s="4">
        <f t="shared" si="4"/>
        <v>-5.5903148234470013E-2</v>
      </c>
      <c r="L18" s="4">
        <f t="shared" si="5"/>
        <v>0.12214396781892051</v>
      </c>
      <c r="M18" s="4">
        <f t="shared" si="6"/>
        <v>-0.53182361162788583</v>
      </c>
      <c r="N18" s="4">
        <f t="shared" si="7"/>
        <v>-0.21272944465115437</v>
      </c>
    </row>
    <row r="19" spans="1:14">
      <c r="A19" s="4">
        <v>1967</v>
      </c>
      <c r="B19" s="4">
        <f>'Data Sheet 10'!F307/1000000</f>
        <v>-96.076695486203434</v>
      </c>
      <c r="C19" s="4">
        <f>'Data Sheet 11'!F307/1000000</f>
        <v>353.97417048019952</v>
      </c>
      <c r="D19" s="4">
        <f>'Data Sheet 12'!F307/1000000</f>
        <v>7.7457391783770007</v>
      </c>
      <c r="E19" s="4">
        <f>'Data Sheet 13'!F307/1000000</f>
        <v>22.557610212986127</v>
      </c>
      <c r="F19" s="4">
        <f t="shared" si="1"/>
        <v>288.20082438535917</v>
      </c>
      <c r="H19" s="4">
        <v>1967</v>
      </c>
      <c r="I19" s="4">
        <f t="shared" si="2"/>
        <v>-9.6076695486203428E-2</v>
      </c>
      <c r="J19" s="4">
        <f t="shared" si="3"/>
        <v>0.35397417048019952</v>
      </c>
      <c r="K19" s="4">
        <f t="shared" si="4"/>
        <v>7.7457391783770004E-3</v>
      </c>
      <c r="L19" s="4">
        <f t="shared" si="5"/>
        <v>2.2557610212986128E-2</v>
      </c>
      <c r="M19" s="4">
        <f t="shared" si="6"/>
        <v>0.28820082438535916</v>
      </c>
      <c r="N19" s="4">
        <f t="shared" si="7"/>
        <v>0.11528032975414368</v>
      </c>
    </row>
    <row r="20" spans="1:14">
      <c r="A20" s="4">
        <v>1968</v>
      </c>
      <c r="B20" s="4">
        <f>'Data Sheet 10'!F308/1000000</f>
        <v>-550.7177081060687</v>
      </c>
      <c r="C20" s="4">
        <f>'Data Sheet 11'!F308/1000000</f>
        <v>-106.29497616452103</v>
      </c>
      <c r="D20" s="4">
        <f>'Data Sheet 12'!F308/1000000</f>
        <v>-156.48240683814913</v>
      </c>
      <c r="E20" s="4">
        <f>'Data Sheet 13'!F308/1000000</f>
        <v>49.856997803068801</v>
      </c>
      <c r="F20" s="4">
        <f t="shared" si="1"/>
        <v>-763.63809330567005</v>
      </c>
      <c r="H20" s="4">
        <v>1968</v>
      </c>
      <c r="I20" s="4">
        <f t="shared" si="2"/>
        <v>-0.55071770810606868</v>
      </c>
      <c r="J20" s="4">
        <f t="shared" si="3"/>
        <v>-0.10629497616452104</v>
      </c>
      <c r="K20" s="4">
        <f t="shared" si="4"/>
        <v>-0.15648240683814912</v>
      </c>
      <c r="L20" s="4">
        <f t="shared" si="5"/>
        <v>4.9856997803068799E-2</v>
      </c>
      <c r="M20" s="4">
        <f t="shared" si="6"/>
        <v>-0.76363809330567001</v>
      </c>
      <c r="N20" s="4">
        <f t="shared" si="7"/>
        <v>-0.30545523732226798</v>
      </c>
    </row>
    <row r="21" spans="1:14">
      <c r="A21" s="4">
        <v>1969</v>
      </c>
      <c r="B21" s="4">
        <f>'Data Sheet 10'!F309/1000000</f>
        <v>-4652.4905606309057</v>
      </c>
      <c r="C21" s="4">
        <f>'Data Sheet 11'!F309/1000000</f>
        <v>-25.857075488866087</v>
      </c>
      <c r="D21" s="4">
        <f>'Data Sheet 12'!F309/1000000</f>
        <v>-205.31740001651158</v>
      </c>
      <c r="E21" s="4">
        <f>'Data Sheet 13'!F309/1000000</f>
        <v>-70.77258055763923</v>
      </c>
      <c r="F21" s="4">
        <f t="shared" si="1"/>
        <v>-4954.4376166939228</v>
      </c>
      <c r="H21" s="4">
        <v>1969</v>
      </c>
      <c r="I21" s="4">
        <f t="shared" si="2"/>
        <v>-4.6524905606309055</v>
      </c>
      <c r="J21" s="4">
        <f t="shared" si="3"/>
        <v>-2.5857075488866087E-2</v>
      </c>
      <c r="K21" s="4">
        <f t="shared" si="4"/>
        <v>-0.20531740001651158</v>
      </c>
      <c r="L21" s="4">
        <f t="shared" si="5"/>
        <v>-7.0772580557639228E-2</v>
      </c>
      <c r="M21" s="4">
        <f t="shared" si="6"/>
        <v>-4.954437616693923</v>
      </c>
      <c r="N21" s="4">
        <f t="shared" si="7"/>
        <v>-1.9817750466775692</v>
      </c>
    </row>
    <row r="22" spans="1:14">
      <c r="A22" s="4">
        <v>1970</v>
      </c>
      <c r="B22" s="4">
        <f>'Data Sheet 10'!F310/1000000</f>
        <v>-2969.9442787303574</v>
      </c>
      <c r="C22" s="4">
        <f>'Data Sheet 11'!F310/1000000</f>
        <v>-183.90294290504272</v>
      </c>
      <c r="D22" s="4">
        <f>'Data Sheet 12'!F310/1000000</f>
        <v>-257.78986870261338</v>
      </c>
      <c r="E22" s="4">
        <f>'Data Sheet 13'!F310/1000000</f>
        <v>-28.975076027457611</v>
      </c>
      <c r="F22" s="4">
        <f t="shared" si="1"/>
        <v>-3440.6121663654717</v>
      </c>
      <c r="H22" s="4">
        <v>1970</v>
      </c>
      <c r="I22" s="4">
        <f t="shared" si="2"/>
        <v>-2.9699442787303574</v>
      </c>
      <c r="J22" s="4">
        <f t="shared" si="3"/>
        <v>-0.18390294290504272</v>
      </c>
      <c r="K22" s="4">
        <f t="shared" si="4"/>
        <v>-0.25778986870261339</v>
      </c>
      <c r="L22" s="4">
        <f t="shared" si="5"/>
        <v>-2.8975076027457611E-2</v>
      </c>
      <c r="M22" s="4">
        <f t="shared" si="6"/>
        <v>-3.4406121663654718</v>
      </c>
      <c r="N22" s="4">
        <f t="shared" si="7"/>
        <v>-1.3762448665461886</v>
      </c>
    </row>
    <row r="23" spans="1:14">
      <c r="A23" s="4">
        <v>1971</v>
      </c>
      <c r="B23" s="4">
        <f>'Data Sheet 10'!F311/1000000</f>
        <v>-603.90905969395658</v>
      </c>
      <c r="C23" s="4">
        <f>'Data Sheet 11'!F311/1000000</f>
        <v>-336.09306623558041</v>
      </c>
      <c r="D23" s="4">
        <f>'Data Sheet 12'!F311/1000000</f>
        <v>-75.265656703268832</v>
      </c>
      <c r="E23" s="4">
        <f>'Data Sheet 13'!F311/1000000</f>
        <v>167.46742206501568</v>
      </c>
      <c r="F23" s="4">
        <f t="shared" si="1"/>
        <v>-847.80036056779022</v>
      </c>
      <c r="H23" s="4">
        <v>1971</v>
      </c>
      <c r="I23" s="4">
        <f t="shared" si="2"/>
        <v>-0.60390905969395658</v>
      </c>
      <c r="J23" s="4">
        <f t="shared" si="3"/>
        <v>-0.33609306623558038</v>
      </c>
      <c r="K23" s="4">
        <f t="shared" si="4"/>
        <v>-7.5265656703268832E-2</v>
      </c>
      <c r="L23" s="4">
        <f t="shared" si="5"/>
        <v>0.16746742206501569</v>
      </c>
      <c r="M23" s="4">
        <f t="shared" si="6"/>
        <v>-0.84780036056779018</v>
      </c>
      <c r="N23" s="4">
        <f t="shared" si="7"/>
        <v>-0.33912014422711606</v>
      </c>
    </row>
    <row r="24" spans="1:14">
      <c r="A24" s="4">
        <v>1972</v>
      </c>
      <c r="B24" s="4">
        <f>'Data Sheet 10'!F312/1000000</f>
        <v>-3607.3046366257836</v>
      </c>
      <c r="C24" s="4">
        <f>'Data Sheet 11'!F312/1000000</f>
        <v>-1098.1615059970052</v>
      </c>
      <c r="D24" s="4">
        <f>'Data Sheet 12'!F312/1000000</f>
        <v>-109.50216297010427</v>
      </c>
      <c r="E24" s="4">
        <f>'Data Sheet 13'!F312/1000000</f>
        <v>-286.03830781691659</v>
      </c>
      <c r="F24" s="4">
        <f t="shared" si="1"/>
        <v>-5101.0066134098088</v>
      </c>
      <c r="H24" s="4">
        <v>1972</v>
      </c>
      <c r="I24" s="4">
        <f t="shared" si="2"/>
        <v>-3.6073046366257837</v>
      </c>
      <c r="J24" s="4">
        <f t="shared" si="3"/>
        <v>-1.0981615059970051</v>
      </c>
      <c r="K24" s="4">
        <f t="shared" si="4"/>
        <v>-0.10950216297010426</v>
      </c>
      <c r="L24" s="4">
        <f t="shared" si="5"/>
        <v>-0.28603830781691658</v>
      </c>
      <c r="M24" s="4">
        <f t="shared" si="6"/>
        <v>-5.1010066134098091</v>
      </c>
      <c r="N24" s="4">
        <f t="shared" si="7"/>
        <v>-2.0404026453639235</v>
      </c>
    </row>
    <row r="25" spans="1:14">
      <c r="A25" s="4">
        <v>1973</v>
      </c>
      <c r="B25" s="4">
        <f>'Data Sheet 10'!F313/1000000</f>
        <v>-4475.9085036602055</v>
      </c>
      <c r="C25" s="4">
        <f>'Data Sheet 11'!F313/1000000</f>
        <v>-470.55448426337102</v>
      </c>
      <c r="D25" s="4">
        <f>'Data Sheet 12'!F313/1000000</f>
        <v>-160.9990067816006</v>
      </c>
      <c r="E25" s="4">
        <f>'Data Sheet 13'!F313/1000000</f>
        <v>-201.93855930974641</v>
      </c>
      <c r="F25" s="4">
        <f t="shared" si="1"/>
        <v>-5309.4005540149237</v>
      </c>
      <c r="H25" s="4">
        <v>1973</v>
      </c>
      <c r="I25" s="4">
        <f t="shared" si="2"/>
        <v>-4.4759085036602055</v>
      </c>
      <c r="J25" s="4">
        <f t="shared" si="3"/>
        <v>-0.47055448426337104</v>
      </c>
      <c r="K25" s="4">
        <f t="shared" si="4"/>
        <v>-0.16099900678160059</v>
      </c>
      <c r="L25" s="4">
        <f t="shared" si="5"/>
        <v>-0.20193855930974641</v>
      </c>
      <c r="M25" s="4">
        <f t="shared" si="6"/>
        <v>-5.3094005540149238</v>
      </c>
      <c r="N25" s="4">
        <f t="shared" si="7"/>
        <v>-2.123760221605969</v>
      </c>
    </row>
    <row r="26" spans="1:14">
      <c r="A26" s="4">
        <v>1974</v>
      </c>
      <c r="B26" s="4">
        <f>'Data Sheet 10'!F314/1000000</f>
        <v>-2038.5334649494373</v>
      </c>
      <c r="C26" s="4">
        <f>'Data Sheet 11'!F314/1000000</f>
        <v>-149.54823010327158</v>
      </c>
      <c r="D26" s="4">
        <f>'Data Sheet 12'!F314/1000000</f>
        <v>-282.1704969925521</v>
      </c>
      <c r="E26" s="4">
        <f>'Data Sheet 13'!F314/1000000</f>
        <v>-31.792550354348915</v>
      </c>
      <c r="F26" s="4">
        <f t="shared" si="1"/>
        <v>-2502.0447423996097</v>
      </c>
      <c r="H26" s="4">
        <v>1974</v>
      </c>
      <c r="I26" s="4">
        <f t="shared" si="2"/>
        <v>-2.0385334649494373</v>
      </c>
      <c r="J26" s="4">
        <f t="shared" si="3"/>
        <v>-0.14954823010327159</v>
      </c>
      <c r="K26" s="4">
        <f t="shared" si="4"/>
        <v>-0.28217049699255209</v>
      </c>
      <c r="L26" s="4">
        <f t="shared" si="5"/>
        <v>-3.1792550354348914E-2</v>
      </c>
      <c r="M26" s="4">
        <f t="shared" si="6"/>
        <v>-2.5020447423996099</v>
      </c>
      <c r="N26" s="4">
        <f t="shared" si="7"/>
        <v>-1.000817896959844</v>
      </c>
    </row>
    <row r="27" spans="1:14">
      <c r="A27" s="4">
        <v>1975</v>
      </c>
      <c r="B27" s="4">
        <f>'Data Sheet 10'!F315/1000000</f>
        <v>3305.7579091615025</v>
      </c>
      <c r="C27" s="4">
        <f>'Data Sheet 11'!F315/1000000</f>
        <v>704.30691724570966</v>
      </c>
      <c r="D27" s="4">
        <f>'Data Sheet 12'!F315/1000000</f>
        <v>617.65225997990603</v>
      </c>
      <c r="E27" s="4">
        <f>'Data Sheet 13'!F315/1000000</f>
        <v>-121.9999353814632</v>
      </c>
      <c r="F27" s="4">
        <f t="shared" si="1"/>
        <v>4505.717151005656</v>
      </c>
      <c r="H27" s="4">
        <v>1975</v>
      </c>
      <c r="I27" s="4">
        <f t="shared" si="2"/>
        <v>3.3057579091615024</v>
      </c>
      <c r="J27" s="4">
        <f t="shared" si="3"/>
        <v>0.70430691724570971</v>
      </c>
      <c r="K27" s="4">
        <f t="shared" si="4"/>
        <v>0.61765225997990603</v>
      </c>
      <c r="L27" s="4">
        <f t="shared" si="5"/>
        <v>-0.1219999353814632</v>
      </c>
      <c r="M27" s="4">
        <f t="shared" si="6"/>
        <v>4.5057171510056557</v>
      </c>
      <c r="N27" s="4">
        <f t="shared" si="7"/>
        <v>1.8022868604022619</v>
      </c>
    </row>
    <row r="28" spans="1:14">
      <c r="A28" s="4">
        <v>1976</v>
      </c>
      <c r="B28" s="4">
        <f>'Data Sheet 10'!F316/1000000</f>
        <v>-197.85162363367687</v>
      </c>
      <c r="C28" s="4">
        <f>'Data Sheet 11'!F316/1000000</f>
        <v>187.48971644248709</v>
      </c>
      <c r="D28" s="4">
        <f>'Data Sheet 12'!F316/1000000</f>
        <v>-214.26942167886571</v>
      </c>
      <c r="E28" s="4">
        <f>'Data Sheet 13'!F316/1000000</f>
        <v>59.499734635059191</v>
      </c>
      <c r="F28" s="4">
        <f t="shared" si="1"/>
        <v>-165.1315942349963</v>
      </c>
      <c r="H28" s="4">
        <v>1976</v>
      </c>
      <c r="I28" s="4">
        <f t="shared" si="2"/>
        <v>-0.19785162363367687</v>
      </c>
      <c r="J28" s="4">
        <f t="shared" si="3"/>
        <v>0.1874897164424871</v>
      </c>
      <c r="K28" s="4">
        <f t="shared" si="4"/>
        <v>-0.2142694216788657</v>
      </c>
      <c r="L28" s="4">
        <f t="shared" si="5"/>
        <v>5.9499734635059191E-2</v>
      </c>
      <c r="M28" s="4">
        <f t="shared" si="6"/>
        <v>-0.16513159423499629</v>
      </c>
      <c r="N28" s="4">
        <f t="shared" si="7"/>
        <v>-6.6052637693998523E-2</v>
      </c>
    </row>
    <row r="29" spans="1:14">
      <c r="A29" s="4">
        <v>1977</v>
      </c>
      <c r="B29" s="4">
        <f>'Data Sheet 10'!F317/1000000</f>
        <v>-277.88801737218068</v>
      </c>
      <c r="C29" s="4">
        <f>'Data Sheet 11'!F317/1000000</f>
        <v>-882.80578293974611</v>
      </c>
      <c r="D29" s="4">
        <f>'Data Sheet 12'!F317/1000000</f>
        <v>-76.704000853590316</v>
      </c>
      <c r="E29" s="4">
        <f>'Data Sheet 13'!F317/1000000</f>
        <v>113.82370950471108</v>
      </c>
      <c r="F29" s="4">
        <f t="shared" si="1"/>
        <v>-1123.5740916608058</v>
      </c>
      <c r="H29" s="4">
        <v>1977</v>
      </c>
      <c r="I29" s="4">
        <f t="shared" si="2"/>
        <v>-0.27788801737218066</v>
      </c>
      <c r="J29" s="4">
        <f t="shared" si="3"/>
        <v>-0.8828057829397461</v>
      </c>
      <c r="K29" s="4">
        <f t="shared" si="4"/>
        <v>-7.6704000853590318E-2</v>
      </c>
      <c r="L29" s="4">
        <f t="shared" si="5"/>
        <v>0.11382370950471107</v>
      </c>
      <c r="M29" s="4">
        <f t="shared" si="6"/>
        <v>-1.1235740916608059</v>
      </c>
      <c r="N29" s="4">
        <f t="shared" si="7"/>
        <v>-0.44942963666432245</v>
      </c>
    </row>
    <row r="30" spans="1:14">
      <c r="A30" s="4">
        <v>1978</v>
      </c>
      <c r="B30" s="4">
        <f>'Data Sheet 10'!F318/1000000</f>
        <v>-3605.3181706129708</v>
      </c>
      <c r="C30" s="4">
        <f>'Data Sheet 11'!F318/1000000</f>
        <v>-349.98635122538786</v>
      </c>
      <c r="D30" s="4">
        <f>'Data Sheet 12'!F318/1000000</f>
        <v>-269.43096335213625</v>
      </c>
      <c r="E30" s="4">
        <f>'Data Sheet 13'!F318/1000000</f>
        <v>-249.66028813818176</v>
      </c>
      <c r="F30" s="4">
        <f t="shared" si="1"/>
        <v>-4474.3957733286761</v>
      </c>
      <c r="H30" s="4">
        <v>1978</v>
      </c>
      <c r="I30" s="4">
        <f t="shared" si="2"/>
        <v>-3.6053181706129709</v>
      </c>
      <c r="J30" s="4">
        <f t="shared" si="3"/>
        <v>-0.34998635122538785</v>
      </c>
      <c r="K30" s="4">
        <f t="shared" si="4"/>
        <v>-0.26943096335213623</v>
      </c>
      <c r="L30" s="4">
        <f t="shared" si="5"/>
        <v>-0.24966028813818175</v>
      </c>
      <c r="M30" s="4">
        <f t="shared" si="6"/>
        <v>-4.4743957733286761</v>
      </c>
      <c r="N30" s="4">
        <f t="shared" si="7"/>
        <v>-1.7897583093314708</v>
      </c>
    </row>
    <row r="31" spans="1:14">
      <c r="A31" s="4">
        <v>1979</v>
      </c>
      <c r="B31" s="4">
        <f>'Data Sheet 10'!F319/1000000</f>
        <v>-4249.7414471348575</v>
      </c>
      <c r="C31" s="4">
        <f>'Data Sheet 11'!F319/1000000</f>
        <v>-333.31225940990555</v>
      </c>
      <c r="D31" s="4">
        <f>'Data Sheet 12'!F319/1000000</f>
        <v>-202.87223685720991</v>
      </c>
      <c r="E31" s="4">
        <f>'Data Sheet 13'!F319/1000000</f>
        <v>-204.07791595081329</v>
      </c>
      <c r="F31" s="4">
        <f t="shared" si="1"/>
        <v>-4990.0038593527861</v>
      </c>
      <c r="H31" s="4">
        <v>1979</v>
      </c>
      <c r="I31" s="4">
        <f t="shared" si="2"/>
        <v>-4.2497414471348574</v>
      </c>
      <c r="J31" s="4">
        <f t="shared" si="3"/>
        <v>-0.33331225940990555</v>
      </c>
      <c r="K31" s="4">
        <f t="shared" si="4"/>
        <v>-0.20287223685720993</v>
      </c>
      <c r="L31" s="4">
        <f t="shared" si="5"/>
        <v>-0.20407791595081329</v>
      </c>
      <c r="M31" s="4">
        <f t="shared" si="6"/>
        <v>-4.990003859352786</v>
      </c>
      <c r="N31" s="4">
        <f t="shared" si="7"/>
        <v>-1.9960015437411145</v>
      </c>
    </row>
    <row r="32" spans="1:14">
      <c r="A32" s="4">
        <v>1980</v>
      </c>
      <c r="B32" s="4">
        <f>'Data Sheet 10'!F320/1000000</f>
        <v>-386.66074445425954</v>
      </c>
      <c r="C32" s="4">
        <f>'Data Sheet 11'!F320/1000000</f>
        <v>-359.46068709849317</v>
      </c>
      <c r="D32" s="4">
        <f>'Data Sheet 12'!F320/1000000</f>
        <v>-74.780282795661364</v>
      </c>
      <c r="E32" s="4">
        <f>'Data Sheet 13'!F320/1000000</f>
        <v>-81.281678354022546</v>
      </c>
      <c r="F32" s="4">
        <f t="shared" si="1"/>
        <v>-902.18339270243666</v>
      </c>
      <c r="H32" s="4">
        <v>1980</v>
      </c>
      <c r="I32" s="4">
        <f t="shared" si="2"/>
        <v>-0.38666074445425952</v>
      </c>
      <c r="J32" s="4">
        <f t="shared" si="3"/>
        <v>-0.35946068709849316</v>
      </c>
      <c r="K32" s="4">
        <f t="shared" si="4"/>
        <v>-7.478028279566136E-2</v>
      </c>
      <c r="L32" s="4">
        <f t="shared" si="5"/>
        <v>-8.1281678354022543E-2</v>
      </c>
      <c r="M32" s="4">
        <f t="shared" si="6"/>
        <v>-0.90218339270243664</v>
      </c>
      <c r="N32" s="4">
        <f t="shared" si="7"/>
        <v>-0.36087335708097468</v>
      </c>
    </row>
    <row r="33" spans="1:14">
      <c r="A33" s="4">
        <v>1981</v>
      </c>
      <c r="B33" s="4">
        <f>'Data Sheet 10'!F321/1000000</f>
        <v>-3858.6184772606339</v>
      </c>
      <c r="C33" s="4">
        <f>'Data Sheet 11'!F321/1000000</f>
        <v>-68.025226939751462</v>
      </c>
      <c r="D33" s="4">
        <f>'Data Sheet 12'!F321/1000000</f>
        <v>-165.66217501488379</v>
      </c>
      <c r="E33" s="4">
        <f>'Data Sheet 13'!F321/1000000</f>
        <v>53.146549207094274</v>
      </c>
      <c r="F33" s="4">
        <f t="shared" si="1"/>
        <v>-4039.1593300081749</v>
      </c>
      <c r="H33" s="4">
        <v>1981</v>
      </c>
      <c r="I33" s="4">
        <f t="shared" si="2"/>
        <v>-3.858618477260634</v>
      </c>
      <c r="J33" s="4">
        <f t="shared" si="3"/>
        <v>-6.8025226939751465E-2</v>
      </c>
      <c r="K33" s="4">
        <f t="shared" si="4"/>
        <v>-0.16566217501488378</v>
      </c>
      <c r="L33" s="4">
        <f t="shared" si="5"/>
        <v>5.3146549207094274E-2</v>
      </c>
      <c r="M33" s="4">
        <f t="shared" si="6"/>
        <v>-4.0391593300081752</v>
      </c>
      <c r="N33" s="4">
        <f t="shared" si="7"/>
        <v>-1.6156637320032701</v>
      </c>
    </row>
    <row r="34" spans="1:14">
      <c r="A34" s="4">
        <v>1982</v>
      </c>
      <c r="B34" s="4">
        <f>'Data Sheet 10'!F322/1000000</f>
        <v>-2531.1691517360637</v>
      </c>
      <c r="C34" s="4">
        <f>'Data Sheet 11'!F322/1000000</f>
        <v>-510.8871300161357</v>
      </c>
      <c r="D34" s="4">
        <f>'Data Sheet 12'!F322/1000000</f>
        <v>-195.54443691787858</v>
      </c>
      <c r="E34" s="4">
        <f>'Data Sheet 13'!F322/1000000</f>
        <v>27.783211395560343</v>
      </c>
      <c r="F34" s="4">
        <f t="shared" si="1"/>
        <v>-3209.8175072745175</v>
      </c>
      <c r="H34" s="4">
        <v>1982</v>
      </c>
      <c r="I34" s="4">
        <f t="shared" si="2"/>
        <v>-2.5311691517360635</v>
      </c>
      <c r="J34" s="4">
        <f t="shared" si="3"/>
        <v>-0.51088713001613573</v>
      </c>
      <c r="K34" s="4">
        <f t="shared" si="4"/>
        <v>-0.19554443691787859</v>
      </c>
      <c r="L34" s="4">
        <f t="shared" si="5"/>
        <v>2.7783211395560344E-2</v>
      </c>
      <c r="M34" s="4">
        <f t="shared" si="6"/>
        <v>-3.2098175072745176</v>
      </c>
      <c r="N34" s="4">
        <f t="shared" si="7"/>
        <v>-1.2839270029098071</v>
      </c>
    </row>
    <row r="35" spans="1:14">
      <c r="A35" s="4">
        <v>1983</v>
      </c>
      <c r="B35" s="4">
        <f>'Data Sheet 10'!F323/1000000</f>
        <v>1707.9848797665807</v>
      </c>
      <c r="C35" s="4">
        <f>'Data Sheet 11'!F323/1000000</f>
        <v>98.055690474135503</v>
      </c>
      <c r="D35" s="4">
        <f>'Data Sheet 12'!F323/1000000</f>
        <v>-66.475748647155768</v>
      </c>
      <c r="E35" s="4">
        <f>'Data Sheet 13'!F323/1000000</f>
        <v>327.26683189100385</v>
      </c>
      <c r="F35" s="4">
        <f t="shared" si="1"/>
        <v>2066.831653484564</v>
      </c>
      <c r="H35" s="4">
        <v>1983</v>
      </c>
      <c r="I35" s="4">
        <f t="shared" si="2"/>
        <v>1.7079848797665806</v>
      </c>
      <c r="J35" s="4">
        <f t="shared" si="3"/>
        <v>9.805569047413551E-2</v>
      </c>
      <c r="K35" s="4">
        <f t="shared" si="4"/>
        <v>-6.6475748647155775E-2</v>
      </c>
      <c r="L35" s="4">
        <f t="shared" si="5"/>
        <v>0.32726683189100386</v>
      </c>
      <c r="M35" s="4">
        <f t="shared" si="6"/>
        <v>2.0668316534845639</v>
      </c>
      <c r="N35" s="4">
        <f t="shared" si="7"/>
        <v>0.82673266139382551</v>
      </c>
    </row>
    <row r="36" spans="1:14">
      <c r="A36" s="4">
        <v>1984</v>
      </c>
      <c r="B36" s="4">
        <f>'Data Sheet 10'!F324/1000000</f>
        <v>503.60732785302645</v>
      </c>
      <c r="C36" s="4">
        <f>'Data Sheet 11'!F324/1000000</f>
        <v>80.062471459105936</v>
      </c>
      <c r="D36" s="4">
        <f>'Data Sheet 12'!F324/1000000</f>
        <v>158.58066011913627</v>
      </c>
      <c r="E36" s="4">
        <f>'Data Sheet 13'!F324/1000000</f>
        <v>84.592142025117411</v>
      </c>
      <c r="F36" s="4">
        <f t="shared" si="1"/>
        <v>826.84260145638598</v>
      </c>
      <c r="H36" s="4">
        <v>1984</v>
      </c>
      <c r="I36" s="4">
        <f t="shared" si="2"/>
        <v>0.50360732785302642</v>
      </c>
      <c r="J36" s="4">
        <f t="shared" si="3"/>
        <v>8.006247145910593E-2</v>
      </c>
      <c r="K36" s="4">
        <f t="shared" si="4"/>
        <v>0.15858066011913627</v>
      </c>
      <c r="L36" s="4">
        <f t="shared" si="5"/>
        <v>8.4592142025117417E-2</v>
      </c>
      <c r="M36" s="4">
        <f t="shared" si="6"/>
        <v>0.82684260145638599</v>
      </c>
      <c r="N36" s="4">
        <f t="shared" si="7"/>
        <v>0.33073704058255443</v>
      </c>
    </row>
    <row r="37" spans="1:14">
      <c r="A37" s="4">
        <v>1985</v>
      </c>
      <c r="B37" s="4">
        <f>'Data Sheet 10'!F325/1000000</f>
        <v>-2295.1135098967334</v>
      </c>
      <c r="C37" s="4">
        <f>'Data Sheet 11'!F325/1000000</f>
        <v>-141.49405125667269</v>
      </c>
      <c r="D37" s="4">
        <f>'Data Sheet 12'!F325/1000000</f>
        <v>-141.734253770902</v>
      </c>
      <c r="E37" s="4">
        <f>'Data Sheet 13'!F325/1000000</f>
        <v>5.5142011368930319</v>
      </c>
      <c r="F37" s="4">
        <f t="shared" si="1"/>
        <v>-2572.827613787415</v>
      </c>
      <c r="H37" s="4">
        <v>1985</v>
      </c>
      <c r="I37" s="4">
        <f t="shared" si="2"/>
        <v>-2.2951135098967335</v>
      </c>
      <c r="J37" s="4">
        <f t="shared" si="3"/>
        <v>-0.14149405125667269</v>
      </c>
      <c r="K37" s="4">
        <f t="shared" si="4"/>
        <v>-0.14173425377090201</v>
      </c>
      <c r="L37" s="4">
        <f t="shared" si="5"/>
        <v>5.5142011368930323E-3</v>
      </c>
      <c r="M37" s="4">
        <f t="shared" si="6"/>
        <v>-2.5728276137874149</v>
      </c>
      <c r="N37" s="4">
        <f t="shared" si="7"/>
        <v>-1.029131045514966</v>
      </c>
    </row>
    <row r="38" spans="1:14">
      <c r="A38" s="4">
        <v>1986</v>
      </c>
      <c r="B38" s="4">
        <f>'Data Sheet 10'!F326/1000000</f>
        <v>301.52786440894965</v>
      </c>
      <c r="C38" s="4">
        <f>'Data Sheet 11'!F326/1000000</f>
        <v>-53.751378115380113</v>
      </c>
      <c r="D38" s="4">
        <f>'Data Sheet 12'!F326/1000000</f>
        <v>5.4364670208368402</v>
      </c>
      <c r="E38" s="4">
        <f>'Data Sheet 13'!F326/1000000</f>
        <v>-119.42150083614418</v>
      </c>
      <c r="F38" s="4">
        <f t="shared" si="1"/>
        <v>133.79145247826222</v>
      </c>
      <c r="H38" s="4">
        <v>1986</v>
      </c>
      <c r="I38" s="4">
        <f t="shared" si="2"/>
        <v>0.30152786440894963</v>
      </c>
      <c r="J38" s="4">
        <f t="shared" si="3"/>
        <v>-5.3751378115380111E-2</v>
      </c>
      <c r="K38" s="4">
        <f t="shared" si="4"/>
        <v>5.4364670208368404E-3</v>
      </c>
      <c r="L38" s="4">
        <f t="shared" si="5"/>
        <v>-0.11942150083614418</v>
      </c>
      <c r="M38" s="4">
        <f t="shared" si="6"/>
        <v>0.13379145247826221</v>
      </c>
      <c r="N38" s="4">
        <f t="shared" si="7"/>
        <v>5.3516580991304873E-2</v>
      </c>
    </row>
    <row r="39" spans="1:14">
      <c r="A39" s="4">
        <v>1987</v>
      </c>
      <c r="B39" s="4">
        <f>'Data Sheet 10'!F327/1000000</f>
        <v>-262.2115271247219</v>
      </c>
      <c r="C39" s="4">
        <f>'Data Sheet 11'!F327/1000000</f>
        <v>-292.30793664489977</v>
      </c>
      <c r="D39" s="4">
        <f>'Data Sheet 12'!F327/1000000</f>
        <v>43.509958944126254</v>
      </c>
      <c r="E39" s="4">
        <f>'Data Sheet 13'!F327/1000000</f>
        <v>-133.65586723432367</v>
      </c>
      <c r="F39" s="4">
        <f t="shared" si="1"/>
        <v>-644.66537205981911</v>
      </c>
      <c r="H39" s="4">
        <v>1987</v>
      </c>
      <c r="I39" s="4">
        <f t="shared" si="2"/>
        <v>-0.2622115271247219</v>
      </c>
      <c r="J39" s="4">
        <f t="shared" si="3"/>
        <v>-0.29230793664489979</v>
      </c>
      <c r="K39" s="4">
        <f t="shared" si="4"/>
        <v>4.3509958944126251E-2</v>
      </c>
      <c r="L39" s="4">
        <f t="shared" si="5"/>
        <v>-0.13365586723432366</v>
      </c>
      <c r="M39" s="4">
        <f t="shared" si="6"/>
        <v>-0.64466537205981911</v>
      </c>
      <c r="N39" s="4">
        <f t="shared" si="7"/>
        <v>-0.25786614882392767</v>
      </c>
    </row>
    <row r="40" spans="1:14">
      <c r="A40" s="4">
        <v>1988</v>
      </c>
      <c r="B40" s="4">
        <f>'Data Sheet 10'!F328/1000000</f>
        <v>46.637104180318545</v>
      </c>
      <c r="C40" s="4">
        <f>'Data Sheet 11'!F328/1000000</f>
        <v>-89.005965380576583</v>
      </c>
      <c r="D40" s="4">
        <f>'Data Sheet 12'!F328/1000000</f>
        <v>173.71233128090364</v>
      </c>
      <c r="E40" s="4">
        <f>'Data Sheet 13'!F328/1000000</f>
        <v>-67.058092991953728</v>
      </c>
      <c r="F40" s="4">
        <f t="shared" si="1"/>
        <v>64.285377088691874</v>
      </c>
      <c r="H40" s="4">
        <v>1988</v>
      </c>
      <c r="I40" s="4">
        <f t="shared" si="2"/>
        <v>4.6637104180318543E-2</v>
      </c>
      <c r="J40" s="4">
        <f t="shared" si="3"/>
        <v>-8.9005965380576577E-2</v>
      </c>
      <c r="K40" s="4">
        <f t="shared" si="4"/>
        <v>0.17371233128090363</v>
      </c>
      <c r="L40" s="4">
        <f t="shared" si="5"/>
        <v>-6.7058092991953727E-2</v>
      </c>
      <c r="M40" s="4">
        <f t="shared" si="6"/>
        <v>6.4285377088691878E-2</v>
      </c>
      <c r="N40" s="4">
        <f t="shared" si="7"/>
        <v>2.5714150835476745E-2</v>
      </c>
    </row>
    <row r="41" spans="1:14">
      <c r="A41" s="4">
        <v>1989</v>
      </c>
      <c r="B41" s="4">
        <f>'Data Sheet 10'!F329/1000000</f>
        <v>-4946.1350647952295</v>
      </c>
      <c r="C41" s="4">
        <f>'Data Sheet 11'!F329/1000000</f>
        <v>272.57132385375661</v>
      </c>
      <c r="D41" s="4">
        <f>'Data Sheet 12'!F329/1000000</f>
        <v>17.698420463793834</v>
      </c>
      <c r="E41" s="4">
        <f>'Data Sheet 13'!F329/1000000</f>
        <v>27.230293891180555</v>
      </c>
      <c r="F41" s="4">
        <f t="shared" si="1"/>
        <v>-4628.6350265864985</v>
      </c>
      <c r="H41" s="4">
        <v>1989</v>
      </c>
      <c r="I41" s="4">
        <f t="shared" si="2"/>
        <v>-4.9461350647952296</v>
      </c>
      <c r="J41" s="4">
        <f t="shared" si="3"/>
        <v>0.2725713238537566</v>
      </c>
      <c r="K41" s="4">
        <f t="shared" si="4"/>
        <v>1.7698420463793833E-2</v>
      </c>
      <c r="L41" s="4">
        <f t="shared" si="5"/>
        <v>2.7230293891180556E-2</v>
      </c>
      <c r="M41" s="4">
        <f t="shared" si="6"/>
        <v>-4.6286350265864984</v>
      </c>
      <c r="N41" s="4">
        <f t="shared" si="7"/>
        <v>-1.8514540106345998</v>
      </c>
    </row>
    <row r="42" spans="1:14">
      <c r="A42" s="4">
        <v>1990</v>
      </c>
      <c r="B42" s="4">
        <f>'Data Sheet 10'!F330/1000000</f>
        <v>-2680.0455679830566</v>
      </c>
      <c r="C42" s="4">
        <f>'Data Sheet 11'!F330/1000000</f>
        <v>28.100200793265312</v>
      </c>
      <c r="D42" s="4">
        <f>'Data Sheet 12'!F330/1000000</f>
        <v>-206.02783740452935</v>
      </c>
      <c r="E42" s="4">
        <f>'Data Sheet 13'!F330/1000000</f>
        <v>-440.51273161608134</v>
      </c>
      <c r="F42" s="4">
        <f t="shared" si="1"/>
        <v>-3298.4859362104021</v>
      </c>
      <c r="H42" s="4">
        <v>1990</v>
      </c>
      <c r="I42" s="4">
        <f t="shared" si="2"/>
        <v>-2.6800455679830564</v>
      </c>
      <c r="J42" s="4">
        <f t="shared" si="3"/>
        <v>2.8100200793265313E-2</v>
      </c>
      <c r="K42" s="4">
        <f t="shared" si="4"/>
        <v>-0.20602783740452935</v>
      </c>
      <c r="L42" s="4">
        <f t="shared" si="5"/>
        <v>-0.44051273161608134</v>
      </c>
      <c r="M42" s="4">
        <f t="shared" si="6"/>
        <v>-3.298485936210402</v>
      </c>
      <c r="N42" s="4">
        <f t="shared" si="7"/>
        <v>-1.3193943744841607</v>
      </c>
    </row>
    <row r="43" spans="1:14">
      <c r="A43" s="4">
        <v>1991</v>
      </c>
      <c r="B43" s="4">
        <f>'Data Sheet 10'!F331/1000000</f>
        <v>-1271.0307964240276</v>
      </c>
      <c r="C43" s="4">
        <f>'Data Sheet 11'!F331/1000000</f>
        <v>-108.09978718359136</v>
      </c>
      <c r="D43" s="4">
        <f>'Data Sheet 12'!F331/1000000</f>
        <v>-29.621663138812092</v>
      </c>
      <c r="E43" s="4">
        <f>'Data Sheet 13'!F331/1000000</f>
        <v>-154.17391541594114</v>
      </c>
      <c r="F43" s="4">
        <f t="shared" si="1"/>
        <v>-1562.9261621623721</v>
      </c>
      <c r="H43" s="4">
        <v>1991</v>
      </c>
      <c r="I43" s="4">
        <f t="shared" si="2"/>
        <v>-1.2710307964240275</v>
      </c>
      <c r="J43" s="4">
        <f t="shared" si="3"/>
        <v>-0.10809978718359135</v>
      </c>
      <c r="K43" s="4">
        <f t="shared" si="4"/>
        <v>-2.9621663138812093E-2</v>
      </c>
      <c r="L43" s="4">
        <f t="shared" si="5"/>
        <v>-0.15417391541594114</v>
      </c>
      <c r="M43" s="4">
        <f t="shared" si="6"/>
        <v>-1.562926162162372</v>
      </c>
      <c r="N43" s="4">
        <f t="shared" si="7"/>
        <v>-0.62517046486494876</v>
      </c>
    </row>
    <row r="44" spans="1:14">
      <c r="A44" s="4">
        <v>1992</v>
      </c>
      <c r="B44" s="4">
        <f>'Data Sheet 10'!F332/1000000</f>
        <v>-1570.7463078307098</v>
      </c>
      <c r="C44" s="4">
        <f>'Data Sheet 11'!F332/1000000</f>
        <v>-218.25333311588992</v>
      </c>
      <c r="D44" s="4">
        <f>'Data Sheet 12'!F332/1000000</f>
        <v>-72.072872502586691</v>
      </c>
      <c r="E44" s="4">
        <f>'Data Sheet 13'!F332/1000000</f>
        <v>140.38600099698073</v>
      </c>
      <c r="F44" s="4">
        <f t="shared" si="1"/>
        <v>-1720.6865124522058</v>
      </c>
      <c r="H44" s="4">
        <v>1992</v>
      </c>
      <c r="I44" s="4">
        <f t="shared" si="2"/>
        <v>-1.5707463078307098</v>
      </c>
      <c r="J44" s="4">
        <f t="shared" si="3"/>
        <v>-0.2182533331158899</v>
      </c>
      <c r="K44" s="4">
        <f t="shared" si="4"/>
        <v>-7.2072872502586691E-2</v>
      </c>
      <c r="L44" s="4">
        <f t="shared" si="5"/>
        <v>0.14038600099698073</v>
      </c>
      <c r="M44" s="4">
        <f t="shared" si="6"/>
        <v>-1.7206865124522057</v>
      </c>
      <c r="N44" s="4">
        <f t="shared" si="7"/>
        <v>-0.68827460498088233</v>
      </c>
    </row>
    <row r="45" spans="1:14">
      <c r="A45" s="4">
        <v>1993</v>
      </c>
      <c r="B45" s="4">
        <f>'Data Sheet 10'!F333/1000000</f>
        <v>-249.66784823098061</v>
      </c>
      <c r="C45" s="4">
        <f>'Data Sheet 11'!F333/1000000</f>
        <v>433.42468699862968</v>
      </c>
      <c r="D45" s="4">
        <f>'Data Sheet 12'!F333/1000000</f>
        <v>-98.239509729840449</v>
      </c>
      <c r="E45" s="4">
        <f>'Data Sheet 13'!F333/1000000</f>
        <v>-108.28712483460693</v>
      </c>
      <c r="F45" s="4">
        <f t="shared" si="1"/>
        <v>-22.769795796798306</v>
      </c>
      <c r="H45" s="4">
        <v>1993</v>
      </c>
      <c r="I45" s="4">
        <f t="shared" si="2"/>
        <v>-0.24966784823098062</v>
      </c>
      <c r="J45" s="4">
        <f t="shared" si="3"/>
        <v>0.43342468699862968</v>
      </c>
      <c r="K45" s="4">
        <f t="shared" si="4"/>
        <v>-9.8239509729840455E-2</v>
      </c>
      <c r="L45" s="4">
        <f t="shared" si="5"/>
        <v>-0.10828712483460692</v>
      </c>
      <c r="M45" s="4">
        <f t="shared" si="6"/>
        <v>-2.2769795796798307E-2</v>
      </c>
      <c r="N45" s="4">
        <f t="shared" si="7"/>
        <v>-9.1079183187193248E-3</v>
      </c>
    </row>
    <row r="46" spans="1:14">
      <c r="A46" s="4">
        <v>1994</v>
      </c>
      <c r="B46" s="4">
        <f>'Data Sheet 10'!F334/1000000</f>
        <v>398.72445339093514</v>
      </c>
      <c r="C46" s="4">
        <f>'Data Sheet 11'!F334/1000000</f>
        <v>14.837992131174039</v>
      </c>
      <c r="D46" s="4">
        <f>'Data Sheet 12'!F334/1000000</f>
        <v>10.044674376557321</v>
      </c>
      <c r="E46" s="4">
        <f>'Data Sheet 13'!F334/1000000</f>
        <v>-60.512115164224412</v>
      </c>
      <c r="F46" s="4">
        <f t="shared" si="1"/>
        <v>363.09500473444211</v>
      </c>
      <c r="H46" s="4">
        <v>1994</v>
      </c>
      <c r="I46" s="4">
        <f t="shared" si="2"/>
        <v>0.39872445339093515</v>
      </c>
      <c r="J46" s="4">
        <f t="shared" si="3"/>
        <v>1.4837992131174038E-2</v>
      </c>
      <c r="K46" s="4">
        <f t="shared" si="4"/>
        <v>1.0044674376557322E-2</v>
      </c>
      <c r="L46" s="4">
        <f t="shared" si="5"/>
        <v>-6.051211516422441E-2</v>
      </c>
      <c r="M46" s="4">
        <f t="shared" si="6"/>
        <v>0.36309500473444212</v>
      </c>
      <c r="N46" s="4">
        <f t="shared" si="7"/>
        <v>0.14523800189377684</v>
      </c>
    </row>
    <row r="47" spans="1:14">
      <c r="A47" s="4">
        <v>1995</v>
      </c>
      <c r="B47" s="4">
        <f>'Data Sheet 10'!F335/1000000</f>
        <v>56.121801943765156</v>
      </c>
      <c r="C47" s="4">
        <f>'Data Sheet 11'!F335/1000000</f>
        <v>419.17317676198149</v>
      </c>
      <c r="D47" s="4">
        <f>'Data Sheet 12'!F335/1000000</f>
        <v>-104.43017551547318</v>
      </c>
      <c r="E47" s="4">
        <f>'Data Sheet 13'!F335/1000000</f>
        <v>239.15953157136698</v>
      </c>
      <c r="F47" s="4">
        <f t="shared" si="1"/>
        <v>610.02433476164038</v>
      </c>
      <c r="H47" s="4">
        <v>1995</v>
      </c>
      <c r="I47" s="4">
        <f t="shared" si="2"/>
        <v>5.6121801943765155E-2</v>
      </c>
      <c r="J47" s="4">
        <f t="shared" si="3"/>
        <v>0.41917317676198151</v>
      </c>
      <c r="K47" s="4">
        <f t="shared" si="4"/>
        <v>-0.10443017551547318</v>
      </c>
      <c r="L47" s="4">
        <f t="shared" si="5"/>
        <v>0.23915953157136699</v>
      </c>
      <c r="M47" s="4">
        <f t="shared" si="6"/>
        <v>0.61002433476164042</v>
      </c>
      <c r="N47" s="4">
        <f t="shared" si="7"/>
        <v>0.24400973390465622</v>
      </c>
    </row>
    <row r="48" spans="1:14">
      <c r="A48" s="4">
        <v>1996</v>
      </c>
      <c r="B48" s="4">
        <f>'Data Sheet 10'!F336/1000000</f>
        <v>-1907.662515991314</v>
      </c>
      <c r="C48" s="4">
        <f>'Data Sheet 11'!F336/1000000</f>
        <v>-603.18845287546276</v>
      </c>
      <c r="D48" s="4">
        <f>'Data Sheet 12'!F336/1000000</f>
        <v>97.436142010165739</v>
      </c>
      <c r="E48" s="4">
        <f>'Data Sheet 13'!F336/1000000</f>
        <v>-23.992092332048866</v>
      </c>
      <c r="F48" s="4">
        <f t="shared" si="1"/>
        <v>-2437.4069191886597</v>
      </c>
      <c r="H48" s="4">
        <v>1996</v>
      </c>
      <c r="I48" s="4">
        <f t="shared" si="2"/>
        <v>-1.9076625159913139</v>
      </c>
      <c r="J48" s="4">
        <f t="shared" si="3"/>
        <v>-0.60318845287546274</v>
      </c>
      <c r="K48" s="4">
        <f t="shared" si="4"/>
        <v>9.7436142010165733E-2</v>
      </c>
      <c r="L48" s="4">
        <f t="shared" si="5"/>
        <v>-2.3992092332048867E-2</v>
      </c>
      <c r="M48" s="4">
        <f t="shared" si="6"/>
        <v>-2.4374069191886596</v>
      </c>
      <c r="N48" s="4">
        <f t="shared" si="7"/>
        <v>-0.97496276767546386</v>
      </c>
    </row>
    <row r="49" spans="1:14">
      <c r="A49" s="4">
        <v>1997</v>
      </c>
      <c r="B49" s="4">
        <f>'Data Sheet 10'!F337/1000000</f>
        <v>1712.0697697508276</v>
      </c>
      <c r="C49" s="4">
        <f>'Data Sheet 11'!F337/1000000</f>
        <v>466.57379296103221</v>
      </c>
      <c r="D49" s="4">
        <f>'Data Sheet 12'!F337/1000000</f>
        <v>-34.466838411557674</v>
      </c>
      <c r="E49" s="4">
        <f>'Data Sheet 13'!F337/1000000</f>
        <v>356.33789560698477</v>
      </c>
      <c r="F49" s="4">
        <f t="shared" si="1"/>
        <v>2500.5146199072869</v>
      </c>
      <c r="H49" s="4">
        <v>1997</v>
      </c>
      <c r="I49" s="4">
        <f t="shared" si="2"/>
        <v>1.7120697697508276</v>
      </c>
      <c r="J49" s="4">
        <f t="shared" si="3"/>
        <v>0.46657379296103219</v>
      </c>
      <c r="K49" s="4">
        <f t="shared" si="4"/>
        <v>-3.4466838411557676E-2</v>
      </c>
      <c r="L49" s="4">
        <f t="shared" si="5"/>
        <v>0.35633789560698476</v>
      </c>
      <c r="M49" s="4">
        <f t="shared" si="6"/>
        <v>2.5005146199072867</v>
      </c>
      <c r="N49" s="4">
        <f t="shared" si="7"/>
        <v>1.0002058479629148</v>
      </c>
    </row>
    <row r="50" spans="1:14">
      <c r="A50" s="4">
        <v>1998</v>
      </c>
      <c r="B50" s="4">
        <f>'Data Sheet 10'!F338/1000000</f>
        <v>-1619.1651874412294</v>
      </c>
      <c r="C50" s="4">
        <f>'Data Sheet 11'!F338/1000000</f>
        <v>-408.9817521273356</v>
      </c>
      <c r="D50" s="4">
        <f>'Data Sheet 12'!F338/1000000</f>
        <v>-167.96955810010468</v>
      </c>
      <c r="E50" s="4">
        <f>'Data Sheet 13'!F338/1000000</f>
        <v>-59.485897156034987</v>
      </c>
      <c r="F50" s="4">
        <f t="shared" si="1"/>
        <v>-2255.6023948247048</v>
      </c>
      <c r="H50" s="4">
        <v>1998</v>
      </c>
      <c r="I50" s="4">
        <f t="shared" si="2"/>
        <v>-1.6191651874412294</v>
      </c>
      <c r="J50" s="4">
        <f t="shared" si="3"/>
        <v>-0.40898175212733562</v>
      </c>
      <c r="K50" s="4">
        <f t="shared" si="4"/>
        <v>-0.16796955810010467</v>
      </c>
      <c r="L50" s="4">
        <f t="shared" si="5"/>
        <v>-5.9485897156034986E-2</v>
      </c>
      <c r="M50" s="4">
        <f t="shared" si="6"/>
        <v>-2.2556023948247046</v>
      </c>
      <c r="N50" s="4">
        <f t="shared" si="7"/>
        <v>-0.90224095792988179</v>
      </c>
    </row>
    <row r="51" spans="1:14">
      <c r="A51" s="4">
        <v>1999</v>
      </c>
      <c r="B51" s="4">
        <f>'Data Sheet 10'!F339/1000000</f>
        <v>-552.98481175303721</v>
      </c>
      <c r="C51" s="4">
        <f>'Data Sheet 11'!F339/1000000</f>
        <v>389.59412340513654</v>
      </c>
      <c r="D51" s="4">
        <f>'Data Sheet 12'!F339/1000000</f>
        <v>-0.7811476928144977</v>
      </c>
      <c r="E51" s="4">
        <f>'Data Sheet 13'!F339/1000000</f>
        <v>-95.080450434312624</v>
      </c>
      <c r="F51" s="4">
        <f t="shared" si="1"/>
        <v>-259.2522864750278</v>
      </c>
      <c r="H51" s="4">
        <v>1999</v>
      </c>
      <c r="I51" s="4">
        <f t="shared" si="2"/>
        <v>-0.55298481175303715</v>
      </c>
      <c r="J51" s="4">
        <f t="shared" si="3"/>
        <v>0.38959412340513655</v>
      </c>
      <c r="K51" s="4">
        <f t="shared" si="4"/>
        <v>-7.8114769281449766E-4</v>
      </c>
      <c r="L51" s="4">
        <f t="shared" si="5"/>
        <v>-9.5080450434312624E-2</v>
      </c>
      <c r="M51" s="4">
        <f t="shared" si="6"/>
        <v>-0.25925228647502779</v>
      </c>
      <c r="N51" s="4">
        <f t="shared" si="7"/>
        <v>-0.1037009145900111</v>
      </c>
    </row>
    <row r="52" spans="1:14">
      <c r="A52" s="4">
        <v>2000</v>
      </c>
      <c r="B52" s="4">
        <f>'Data Sheet 10'!F340/1000000</f>
        <v>-2268.4022158808525</v>
      </c>
      <c r="C52" s="4">
        <f>'Data Sheet 11'!F340/1000000</f>
        <v>-505.11024110676487</v>
      </c>
      <c r="D52" s="4">
        <f>'Data Sheet 12'!F340/1000000</f>
        <v>-20.195602794944204</v>
      </c>
      <c r="E52" s="4">
        <f>'Data Sheet 13'!F340/1000000</f>
        <v>132.88003558154821</v>
      </c>
      <c r="F52" s="4">
        <f t="shared" si="1"/>
        <v>-2660.8280242010132</v>
      </c>
      <c r="H52" s="4">
        <v>2000</v>
      </c>
      <c r="I52" s="4">
        <f t="shared" si="2"/>
        <v>-2.2684022158808523</v>
      </c>
      <c r="J52" s="4">
        <f t="shared" si="3"/>
        <v>-0.50511024110676483</v>
      </c>
      <c r="K52" s="4">
        <f t="shared" si="4"/>
        <v>-2.0195602794944204E-2</v>
      </c>
      <c r="L52" s="4">
        <f t="shared" si="5"/>
        <v>0.13288003558154821</v>
      </c>
      <c r="M52" s="4">
        <f t="shared" si="6"/>
        <v>-2.6608280242010132</v>
      </c>
      <c r="N52" s="4">
        <f t="shared" si="7"/>
        <v>-1.0643312096804052</v>
      </c>
    </row>
    <row r="53" spans="1:14">
      <c r="A53" s="4">
        <v>2001</v>
      </c>
      <c r="B53" s="4">
        <f>'Data Sheet 10'!F341/1000000</f>
        <v>-826.59803579567972</v>
      </c>
      <c r="C53" s="4">
        <f>'Data Sheet 11'!F341/1000000</f>
        <v>52.392298904570715</v>
      </c>
      <c r="D53" s="4">
        <f>'Data Sheet 12'!F341/1000000</f>
        <v>-20.609835301322917</v>
      </c>
      <c r="E53" s="4">
        <f>'Data Sheet 13'!F341/1000000</f>
        <v>272.34471112131195</v>
      </c>
      <c r="F53" s="4">
        <f t="shared" si="1"/>
        <v>-522.47086107112</v>
      </c>
      <c r="H53" s="4">
        <v>2001</v>
      </c>
      <c r="I53" s="4">
        <f t="shared" si="2"/>
        <v>-0.8265980357956797</v>
      </c>
      <c r="J53" s="4">
        <f t="shared" si="3"/>
        <v>5.2392298904570714E-2</v>
      </c>
      <c r="K53" s="4">
        <f t="shared" si="4"/>
        <v>-2.0609835301322918E-2</v>
      </c>
      <c r="L53" s="4">
        <f t="shared" si="5"/>
        <v>0.27234471112131192</v>
      </c>
      <c r="M53" s="4">
        <f t="shared" si="6"/>
        <v>-0.52247086107111995</v>
      </c>
      <c r="N53" s="4">
        <f t="shared" si="7"/>
        <v>-0.20898834442844799</v>
      </c>
    </row>
    <row r="54" spans="1:14">
      <c r="A54" s="4">
        <v>2002</v>
      </c>
      <c r="B54" s="4">
        <f>'Data Sheet 10'!F342/1000000</f>
        <v>-869.89606207961538</v>
      </c>
      <c r="C54" s="4">
        <f>'Data Sheet 11'!F342/1000000</f>
        <v>-211.00587766024191</v>
      </c>
      <c r="D54" s="4">
        <f>'Data Sheet 12'!F342/1000000</f>
        <v>-141.06650368788013</v>
      </c>
      <c r="E54" s="4">
        <f>'Data Sheet 13'!F342/1000000</f>
        <v>-154.58453541589756</v>
      </c>
      <c r="F54" s="4">
        <f t="shared" si="1"/>
        <v>-1376.5529788436349</v>
      </c>
      <c r="H54" s="4">
        <v>2002</v>
      </c>
      <c r="I54" s="4">
        <f t="shared" si="2"/>
        <v>-0.86989606207961534</v>
      </c>
      <c r="J54" s="4">
        <f t="shared" si="3"/>
        <v>-0.2110058776602419</v>
      </c>
      <c r="K54" s="4">
        <f t="shared" si="4"/>
        <v>-0.14106650368788012</v>
      </c>
      <c r="L54" s="4">
        <f t="shared" si="5"/>
        <v>-0.15458453541589756</v>
      </c>
      <c r="M54" s="4">
        <f t="shared" si="6"/>
        <v>-1.376552978843635</v>
      </c>
      <c r="N54" s="4">
        <f t="shared" si="7"/>
        <v>-0.55062119153745392</v>
      </c>
    </row>
    <row r="55" spans="1:14">
      <c r="A55" s="4">
        <v>2003</v>
      </c>
      <c r="B55" s="4">
        <f>'Data Sheet 10'!F343/1000000</f>
        <v>464.11292211419465</v>
      </c>
      <c r="C55" s="4">
        <f>'Data Sheet 11'!F343/1000000</f>
        <v>20.976628385884307</v>
      </c>
      <c r="D55" s="4">
        <f>'Data Sheet 12'!F343/1000000</f>
        <v>-2.3404477755057806</v>
      </c>
      <c r="E55" s="4">
        <f>'Data Sheet 13'!F343/1000000</f>
        <v>68.686499890962551</v>
      </c>
      <c r="F55" s="4">
        <f t="shared" si="1"/>
        <v>551.43560261553569</v>
      </c>
      <c r="H55" s="4">
        <v>2003</v>
      </c>
      <c r="I55" s="4">
        <f t="shared" si="2"/>
        <v>0.46411292211419464</v>
      </c>
      <c r="J55" s="4">
        <f t="shared" si="3"/>
        <v>2.0976628385884308E-2</v>
      </c>
      <c r="K55" s="4">
        <f t="shared" si="4"/>
        <v>-2.3404477755057805E-3</v>
      </c>
      <c r="L55" s="4">
        <f t="shared" si="5"/>
        <v>6.8686499890962552E-2</v>
      </c>
      <c r="M55" s="4">
        <f t="shared" si="6"/>
        <v>0.5514356026155357</v>
      </c>
      <c r="N55" s="4">
        <f t="shared" si="7"/>
        <v>0.22057424104621429</v>
      </c>
    </row>
    <row r="56" spans="1:14">
      <c r="A56" s="4">
        <v>2004</v>
      </c>
      <c r="B56" s="4">
        <f>'Data Sheet 10'!F344/1000000</f>
        <v>821.85213316561988</v>
      </c>
      <c r="C56" s="4">
        <f>'Data Sheet 11'!F344/1000000</f>
        <v>131.06880603838081</v>
      </c>
      <c r="D56" s="4">
        <f>'Data Sheet 12'!F344/1000000</f>
        <v>57.606327094629883</v>
      </c>
      <c r="E56" s="4">
        <f>'Data Sheet 13'!F344/1000000</f>
        <v>126.70535152317581</v>
      </c>
      <c r="F56" s="4">
        <f t="shared" si="1"/>
        <v>1137.2326178218063</v>
      </c>
      <c r="H56" s="4">
        <v>2004</v>
      </c>
      <c r="I56" s="4">
        <f t="shared" si="2"/>
        <v>0.82185213316561989</v>
      </c>
      <c r="J56" s="4">
        <f t="shared" si="3"/>
        <v>0.13106880603838081</v>
      </c>
      <c r="K56" s="4">
        <f t="shared" si="4"/>
        <v>5.7606327094629886E-2</v>
      </c>
      <c r="L56" s="4">
        <f t="shared" si="5"/>
        <v>0.1267053515231758</v>
      </c>
      <c r="M56" s="4">
        <f t="shared" si="6"/>
        <v>1.1372326178218064</v>
      </c>
      <c r="N56" s="4">
        <f t="shared" si="7"/>
        <v>0.45489304712872258</v>
      </c>
    </row>
    <row r="57" spans="1:14">
      <c r="A57" s="4">
        <v>2005</v>
      </c>
      <c r="B57" s="4">
        <f>'Data Sheet 10'!F345/1000000</f>
        <v>-614.62237540532317</v>
      </c>
      <c r="C57" s="4">
        <f>'Data Sheet 11'!F345/1000000</f>
        <v>-152.30648753468159</v>
      </c>
      <c r="D57" s="4">
        <f>'Data Sheet 12'!F345/1000000</f>
        <v>-163.17930543622251</v>
      </c>
      <c r="E57" s="4">
        <f>'Data Sheet 13'!F345/1000000</f>
        <v>-372.17446088586047</v>
      </c>
      <c r="F57" s="4">
        <f t="shared" si="1"/>
        <v>-1302.2826292620878</v>
      </c>
      <c r="H57" s="4">
        <v>2005</v>
      </c>
      <c r="I57" s="4">
        <f t="shared" si="2"/>
        <v>-0.61462237540532316</v>
      </c>
      <c r="J57" s="4">
        <f t="shared" si="3"/>
        <v>-0.15230648753468159</v>
      </c>
      <c r="K57" s="4">
        <f t="shared" si="4"/>
        <v>-0.1631793054362225</v>
      </c>
      <c r="L57" s="4">
        <f t="shared" si="5"/>
        <v>-0.37217446088586048</v>
      </c>
      <c r="M57" s="4">
        <f t="shared" si="6"/>
        <v>-1.3022826292620877</v>
      </c>
      <c r="N57" s="4">
        <f t="shared" si="7"/>
        <v>-0.52091305170483504</v>
      </c>
    </row>
    <row r="58" spans="1:14">
      <c r="A58" s="4">
        <v>2006</v>
      </c>
      <c r="B58" s="4">
        <f>'Data Sheet 10'!F346/1000000</f>
        <v>-491.16816837549078</v>
      </c>
      <c r="C58" s="4">
        <f>'Data Sheet 11'!F346/1000000</f>
        <v>-93.902805348295644</v>
      </c>
      <c r="D58" s="4">
        <f>'Data Sheet 12'!F346/1000000</f>
        <v>60.252621882398486</v>
      </c>
      <c r="E58" s="4">
        <f>'Data Sheet 13'!F346/1000000</f>
        <v>54.859562737002356</v>
      </c>
      <c r="F58" s="4">
        <f t="shared" si="1"/>
        <v>-469.95878910438563</v>
      </c>
      <c r="H58" s="4">
        <v>2006</v>
      </c>
      <c r="I58" s="4">
        <f t="shared" si="2"/>
        <v>-0.49116816837549077</v>
      </c>
      <c r="J58" s="4">
        <f t="shared" si="3"/>
        <v>-9.3902805348295648E-2</v>
      </c>
      <c r="K58" s="4">
        <f t="shared" si="4"/>
        <v>6.0252621882398487E-2</v>
      </c>
      <c r="L58" s="4">
        <f t="shared" si="5"/>
        <v>5.4859562737002356E-2</v>
      </c>
      <c r="M58" s="4">
        <f t="shared" si="6"/>
        <v>-0.46995878910438565</v>
      </c>
      <c r="N58" s="4">
        <f t="shared" si="7"/>
        <v>-0.18798351564175425</v>
      </c>
    </row>
    <row r="59" spans="1:14">
      <c r="A59" s="4">
        <v>2007</v>
      </c>
      <c r="B59" s="4">
        <f>'Data Sheet 10'!F347/1000000</f>
        <v>1021.5981603420344</v>
      </c>
      <c r="C59" s="4">
        <f>'Data Sheet 11'!F347/1000000</f>
        <v>-15.466748301007215</v>
      </c>
      <c r="D59" s="4">
        <f>'Data Sheet 12'!F347/1000000</f>
        <v>52.903256050776392</v>
      </c>
      <c r="E59" s="4">
        <f>'Data Sheet 13'!F347/1000000</f>
        <v>-300.09182387764952</v>
      </c>
      <c r="F59" s="4">
        <f t="shared" si="1"/>
        <v>758.94284421415398</v>
      </c>
      <c r="H59" s="4">
        <v>2007</v>
      </c>
      <c r="I59" s="4">
        <f t="shared" si="2"/>
        <v>1.0215981603420343</v>
      </c>
      <c r="J59" s="4">
        <f t="shared" si="3"/>
        <v>-1.5466748301007215E-2</v>
      </c>
      <c r="K59" s="4">
        <f t="shared" si="4"/>
        <v>5.2903256050776393E-2</v>
      </c>
      <c r="L59" s="4">
        <f t="shared" si="5"/>
        <v>-0.30009182387764954</v>
      </c>
      <c r="M59" s="4">
        <f t="shared" si="6"/>
        <v>0.75894284421415403</v>
      </c>
      <c r="N59" s="4">
        <f t="shared" si="7"/>
        <v>0.30357713768566164</v>
      </c>
    </row>
    <row r="60" spans="1:14">
      <c r="A60" s="4">
        <v>2008</v>
      </c>
      <c r="B60" s="4">
        <f>'Data Sheet 10'!F348/1000000</f>
        <v>-1266.9722568274119</v>
      </c>
      <c r="C60" s="4">
        <f>'Data Sheet 11'!F348/1000000</f>
        <v>-138.08508427356497</v>
      </c>
      <c r="D60" s="4">
        <f>'Data Sheet 12'!F348/1000000</f>
        <v>-111.64929879598049</v>
      </c>
      <c r="E60" s="4">
        <f>'Data Sheet 13'!F348/1000000</f>
        <v>-82.779463163784001</v>
      </c>
      <c r="F60" s="4">
        <f t="shared" si="1"/>
        <v>-1599.4861030607412</v>
      </c>
      <c r="H60" s="4">
        <v>2008</v>
      </c>
      <c r="I60" s="4">
        <f t="shared" si="2"/>
        <v>-1.266972256827412</v>
      </c>
      <c r="J60" s="4">
        <f t="shared" si="3"/>
        <v>-0.13808508427356497</v>
      </c>
      <c r="K60" s="4">
        <f t="shared" si="4"/>
        <v>-0.11164929879598048</v>
      </c>
      <c r="L60" s="4">
        <f t="shared" si="5"/>
        <v>-8.2779463163783998E-2</v>
      </c>
      <c r="M60" s="4">
        <f t="shared" si="6"/>
        <v>-1.5994861030607412</v>
      </c>
      <c r="N60" s="4">
        <f t="shared" si="7"/>
        <v>-0.63979444122429663</v>
      </c>
    </row>
    <row r="61" spans="1:14">
      <c r="A61" s="4">
        <v>2009</v>
      </c>
      <c r="B61" s="4">
        <f>'Data Sheet 10'!F349/1000000</f>
        <v>-389.0050627185293</v>
      </c>
      <c r="C61" s="4">
        <f>'Data Sheet 11'!F349/1000000</f>
        <v>-159.30653745441882</v>
      </c>
      <c r="D61" s="4">
        <f>'Data Sheet 12'!F349/1000000</f>
        <v>-11.585990811467392</v>
      </c>
      <c r="E61" s="4">
        <f>'Data Sheet 13'!F349/1000000</f>
        <v>-31.888951978839458</v>
      </c>
      <c r="F61" s="4">
        <f t="shared" si="1"/>
        <v>-591.78654296325499</v>
      </c>
      <c r="H61" s="4">
        <v>2009</v>
      </c>
      <c r="I61" s="4">
        <f t="shared" si="2"/>
        <v>-0.3890050627185293</v>
      </c>
      <c r="J61" s="4">
        <f t="shared" si="3"/>
        <v>-0.15930653745441881</v>
      </c>
      <c r="K61" s="4">
        <f t="shared" si="4"/>
        <v>-1.1585990811467392E-2</v>
      </c>
      <c r="L61" s="4">
        <f t="shared" si="5"/>
        <v>-3.188895197883946E-2</v>
      </c>
      <c r="M61" s="4">
        <f t="shared" si="6"/>
        <v>-0.59178654296325495</v>
      </c>
      <c r="N61" s="4">
        <f t="shared" si="7"/>
        <v>-0.23671461718530198</v>
      </c>
    </row>
    <row r="62" spans="1:14">
      <c r="A62" s="4">
        <v>2010</v>
      </c>
      <c r="B62" s="4">
        <f>'Data Sheet 10'!F350/1000000</f>
        <v>-1806.8957335321302</v>
      </c>
      <c r="C62" s="4">
        <f>'Data Sheet 11'!F350/1000000</f>
        <v>-68.343356656846865</v>
      </c>
      <c r="D62" s="4">
        <f>'Data Sheet 12'!F350/1000000</f>
        <v>-67.830335521506257</v>
      </c>
      <c r="E62" s="4">
        <f>'Data Sheet 13'!F350/1000000</f>
        <v>-164.35898875392627</v>
      </c>
      <c r="F62" s="4">
        <f t="shared" si="1"/>
        <v>-2107.4284144644098</v>
      </c>
      <c r="H62" s="4">
        <v>2010</v>
      </c>
      <c r="I62" s="4">
        <f t="shared" si="2"/>
        <v>-1.8068957335321303</v>
      </c>
      <c r="J62" s="4">
        <f t="shared" si="3"/>
        <v>-6.8343356656846863E-2</v>
      </c>
      <c r="K62" s="4">
        <f t="shared" si="4"/>
        <v>-6.783033552150626E-2</v>
      </c>
      <c r="L62" s="4">
        <f t="shared" si="5"/>
        <v>-0.16435898875392627</v>
      </c>
      <c r="M62" s="4">
        <f t="shared" si="6"/>
        <v>-2.10742841446441</v>
      </c>
      <c r="N62" s="4">
        <f t="shared" si="7"/>
        <v>-0.84297136578576404</v>
      </c>
    </row>
    <row r="63" spans="1:14">
      <c r="A63" s="4">
        <v>2011</v>
      </c>
      <c r="B63" s="4">
        <f>'Data Sheet 10'!F351/1000000</f>
        <v>622.13433745062105</v>
      </c>
      <c r="C63" s="4">
        <f>'Data Sheet 11'!F351/1000000</f>
        <v>-175.34868424657355</v>
      </c>
      <c r="D63" s="4">
        <f>'Data Sheet 12'!F351/1000000</f>
        <v>3.7810296480391785</v>
      </c>
      <c r="E63" s="4">
        <f>'Data Sheet 13'!F351/1000000</f>
        <v>-109.28912496473589</v>
      </c>
      <c r="F63" s="4">
        <f t="shared" si="1"/>
        <v>341.27755788735078</v>
      </c>
      <c r="H63" s="4">
        <v>2011</v>
      </c>
      <c r="I63" s="4">
        <f t="shared" si="2"/>
        <v>0.62213433745062108</v>
      </c>
      <c r="J63" s="4">
        <f t="shared" si="3"/>
        <v>-0.17534868424657354</v>
      </c>
      <c r="K63" s="4">
        <f t="shared" si="4"/>
        <v>3.7810296480391787E-3</v>
      </c>
      <c r="L63" s="4">
        <f t="shared" si="5"/>
        <v>-0.10928912496473589</v>
      </c>
      <c r="M63" s="4">
        <f t="shared" si="6"/>
        <v>0.34127755788735076</v>
      </c>
      <c r="N63" s="4">
        <f t="shared" si="7"/>
        <v>0.13651102315494032</v>
      </c>
    </row>
    <row r="64" spans="1:14">
      <c r="A64" s="4">
        <v>2012</v>
      </c>
      <c r="B64" s="4">
        <f>'Data Sheet 10'!F352/1000000</f>
        <v>242.9316087443386</v>
      </c>
      <c r="C64" s="4">
        <f>'Data Sheet 11'!F352/1000000</f>
        <v>-3.1519933786560688</v>
      </c>
      <c r="D64" s="4">
        <f>'Data Sheet 12'!F352/1000000</f>
        <v>-13.224858267607726</v>
      </c>
      <c r="E64" s="4">
        <f>'Data Sheet 13'!F352/1000000</f>
        <v>-9.4433720402428456</v>
      </c>
      <c r="F64" s="4">
        <f t="shared" si="1"/>
        <v>217.11138505783197</v>
      </c>
      <c r="H64" s="4">
        <v>2012</v>
      </c>
      <c r="I64" s="4">
        <f t="shared" si="2"/>
        <v>0.24293160874433861</v>
      </c>
      <c r="J64" s="4">
        <f t="shared" si="3"/>
        <v>-3.1519933786560688E-3</v>
      </c>
      <c r="K64" s="4">
        <f t="shared" si="4"/>
        <v>-1.3224858267607725E-2</v>
      </c>
      <c r="L64" s="4">
        <f t="shared" si="5"/>
        <v>-9.4433720402428457E-3</v>
      </c>
      <c r="M64" s="4">
        <f t="shared" si="6"/>
        <v>0.21711138505783198</v>
      </c>
      <c r="N64" s="4">
        <f t="shared" si="7"/>
        <v>8.6844554023132792E-2</v>
      </c>
    </row>
    <row r="65" spans="1:14">
      <c r="A65" s="4">
        <v>2013</v>
      </c>
      <c r="B65" s="4">
        <f>'Data Sheet 10'!F353/1000000</f>
        <v>-870.82281619140144</v>
      </c>
      <c r="C65" s="4">
        <f>'Data Sheet 11'!F353/1000000</f>
        <v>-5.4032083072104085</v>
      </c>
      <c r="D65" s="4">
        <f>'Data Sheet 12'!F353/1000000</f>
        <v>12.20534461139937</v>
      </c>
      <c r="E65" s="4">
        <f>'Data Sheet 13'!F353/1000000</f>
        <v>-19.681410468115576</v>
      </c>
      <c r="F65" s="4">
        <f t="shared" si="1"/>
        <v>-883.7020903553281</v>
      </c>
      <c r="H65" s="4">
        <v>2013</v>
      </c>
      <c r="I65" s="4">
        <f t="shared" si="2"/>
        <v>-0.87082281619140145</v>
      </c>
      <c r="J65" s="4">
        <f t="shared" si="3"/>
        <v>-5.4032083072104086E-3</v>
      </c>
      <c r="K65" s="4">
        <f t="shared" si="4"/>
        <v>1.220534461139937E-2</v>
      </c>
      <c r="L65" s="4">
        <f t="shared" si="5"/>
        <v>-1.9681410468115577E-2</v>
      </c>
      <c r="M65" s="4">
        <f t="shared" si="6"/>
        <v>-0.8837020903553281</v>
      </c>
      <c r="N65" s="4">
        <f t="shared" si="7"/>
        <v>-0.35348083614213122</v>
      </c>
    </row>
    <row r="66" spans="1:14">
      <c r="A66" s="4">
        <v>2014</v>
      </c>
      <c r="B66" s="4">
        <f>'Data Sheet 10'!F354/1000000</f>
        <v>424.52405479172631</v>
      </c>
      <c r="C66" s="4">
        <f>'Data Sheet 11'!F354/1000000</f>
        <v>-12.849830724740883</v>
      </c>
      <c r="D66" s="4">
        <f>'Data Sheet 12'!F354/1000000</f>
        <v>39.714994360335638</v>
      </c>
      <c r="E66" s="4">
        <f>'Data Sheet 13'!F354/1000000</f>
        <v>-8.0271605846091614</v>
      </c>
      <c r="F66" s="4">
        <f t="shared" si="1"/>
        <v>443.36205784271192</v>
      </c>
      <c r="H66" s="4">
        <v>2014</v>
      </c>
      <c r="I66" s="4">
        <f t="shared" si="2"/>
        <v>0.42452405479172634</v>
      </c>
      <c r="J66" s="4">
        <f t="shared" si="3"/>
        <v>-1.2849830724740883E-2</v>
      </c>
      <c r="K66" s="4">
        <f t="shared" si="4"/>
        <v>3.971499436033564E-2</v>
      </c>
      <c r="L66" s="4">
        <f t="shared" si="5"/>
        <v>-8.0271605846091616E-3</v>
      </c>
      <c r="M66" s="4">
        <f t="shared" si="6"/>
        <v>0.44336205784271193</v>
      </c>
      <c r="N66" s="4">
        <f t="shared" si="7"/>
        <v>0.17734482313708477</v>
      </c>
    </row>
  </sheetData>
  <phoneticPr fontId="1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C2EC-6B91-4EE5-8644-FFFDF2052991}">
  <dimension ref="A1:M66"/>
  <sheetViews>
    <sheetView zoomScale="55" zoomScaleNormal="55" workbookViewId="0"/>
  </sheetViews>
  <sheetFormatPr defaultRowHeight="15.6"/>
  <cols>
    <col min="1" max="1" width="8.77734375" style="6"/>
    <col min="2" max="2" width="11.44140625" style="6" bestFit="1" customWidth="1"/>
    <col min="3" max="3" width="8.77734375" style="6"/>
    <col min="4" max="4" width="11.44140625" style="6" bestFit="1" customWidth="1"/>
    <col min="5" max="8" width="8.77734375" style="6"/>
    <col min="9" max="9" width="11.44140625" style="6" bestFit="1" customWidth="1"/>
    <col min="10" max="10" width="8.77734375" style="6"/>
    <col min="11" max="11" width="11.44140625" style="6" bestFit="1" customWidth="1"/>
    <col min="12" max="13" width="8.77734375" style="6"/>
  </cols>
  <sheetData>
    <row r="1" spans="1:13">
      <c r="A1" s="6" t="s">
        <v>0</v>
      </c>
      <c r="B1" s="18" t="s">
        <v>12</v>
      </c>
      <c r="C1" s="19" t="s">
        <v>13</v>
      </c>
      <c r="D1" s="23" t="s">
        <v>14</v>
      </c>
      <c r="E1" s="21" t="s">
        <v>15</v>
      </c>
      <c r="F1" s="6" t="s">
        <v>16</v>
      </c>
      <c r="H1" s="6" t="s">
        <v>0</v>
      </c>
      <c r="I1" s="18" t="s">
        <v>12</v>
      </c>
      <c r="J1" s="19" t="s">
        <v>13</v>
      </c>
      <c r="K1" s="23" t="s">
        <v>14</v>
      </c>
      <c r="L1" s="21" t="s">
        <v>15</v>
      </c>
      <c r="M1" s="6" t="s">
        <v>16</v>
      </c>
    </row>
    <row r="2" spans="1:13">
      <c r="A2" s="6">
        <v>1950</v>
      </c>
      <c r="B2" s="6">
        <f>'Data Sheet 10'!G290/1000000</f>
        <v>0</v>
      </c>
      <c r="C2" s="6">
        <f>'Data Sheet 11'!G290/1000000</f>
        <v>0</v>
      </c>
      <c r="D2" s="6">
        <f>'Data Sheet 12'!G290/1000000</f>
        <v>0</v>
      </c>
      <c r="E2" s="6">
        <f>'Data Sheet 13'!G290/1000000</f>
        <v>0</v>
      </c>
      <c r="F2" s="6">
        <f>SUM(B2:E2)</f>
        <v>0</v>
      </c>
      <c r="H2" s="6">
        <v>1950</v>
      </c>
      <c r="I2" s="6">
        <f>B2/1000</f>
        <v>0</v>
      </c>
      <c r="J2" s="6">
        <f t="shared" ref="J2:M2" si="0">C2/1000</f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>
      <c r="A3" s="6">
        <v>1951</v>
      </c>
      <c r="B3" s="6">
        <f>'Data Sheet 10'!G291/1000000</f>
        <v>309.53867948585452</v>
      </c>
      <c r="C3" s="6">
        <f>'Data Sheet 11'!G291/1000000</f>
        <v>42.423025232271549</v>
      </c>
      <c r="D3" s="6">
        <f>'Data Sheet 12'!G291/1000000</f>
        <v>14.990410607259284</v>
      </c>
      <c r="E3" s="6">
        <f>'Data Sheet 13'!G291/1000000</f>
        <v>7.314361395540776</v>
      </c>
      <c r="F3" s="6">
        <f t="shared" ref="F3:F66" si="1">SUM(B3:E3)</f>
        <v>374.26647672092611</v>
      </c>
      <c r="H3" s="6">
        <v>1951</v>
      </c>
      <c r="I3" s="6">
        <f t="shared" ref="I3:I66" si="2">B3/1000</f>
        <v>0.30953867948585451</v>
      </c>
      <c r="J3" s="6">
        <f t="shared" ref="J3:J66" si="3">C3/1000</f>
        <v>4.2423025232271545E-2</v>
      </c>
      <c r="K3" s="6">
        <f t="shared" ref="K3:K66" si="4">D3/1000</f>
        <v>1.4990410607259284E-2</v>
      </c>
      <c r="L3" s="6">
        <f t="shared" ref="L3:L66" si="5">E3/1000</f>
        <v>7.3143613955407756E-3</v>
      </c>
      <c r="M3" s="6">
        <f t="shared" ref="M3:M66" si="6">F3/1000</f>
        <v>0.37426647672092611</v>
      </c>
    </row>
    <row r="4" spans="1:13">
      <c r="A4" s="6">
        <v>1952</v>
      </c>
      <c r="B4" s="6">
        <f>'Data Sheet 10'!G292/1000000</f>
        <v>-25.357105313753273</v>
      </c>
      <c r="C4" s="6">
        <f>'Data Sheet 11'!G292/1000000</f>
        <v>-6.2169699367630002</v>
      </c>
      <c r="D4" s="6">
        <f>'Data Sheet 12'!G292/1000000</f>
        <v>-4.287922940428528</v>
      </c>
      <c r="E4" s="6">
        <f>'Data Sheet 13'!G292/1000000</f>
        <v>-7.5617054176688114</v>
      </c>
      <c r="F4" s="6">
        <f t="shared" si="1"/>
        <v>-43.423703608613614</v>
      </c>
      <c r="H4" s="6">
        <v>1952</v>
      </c>
      <c r="I4" s="6">
        <f t="shared" si="2"/>
        <v>-2.5357105313753271E-2</v>
      </c>
      <c r="J4" s="6">
        <f t="shared" si="3"/>
        <v>-6.2169699367630006E-3</v>
      </c>
      <c r="K4" s="6">
        <f t="shared" si="4"/>
        <v>-4.287922940428528E-3</v>
      </c>
      <c r="L4" s="6">
        <f t="shared" si="5"/>
        <v>-7.5617054176688112E-3</v>
      </c>
      <c r="M4" s="6">
        <f t="shared" si="6"/>
        <v>-4.3423703608613612E-2</v>
      </c>
    </row>
    <row r="5" spans="1:13">
      <c r="A5" s="6">
        <v>1953</v>
      </c>
      <c r="B5" s="6">
        <f>'Data Sheet 10'!G293/1000000</f>
        <v>599.98447891432545</v>
      </c>
      <c r="C5" s="6">
        <f>'Data Sheet 11'!G293/1000000</f>
        <v>87.094752864145605</v>
      </c>
      <c r="D5" s="6">
        <f>'Data Sheet 12'!G293/1000000</f>
        <v>32.742729378026581</v>
      </c>
      <c r="E5" s="6">
        <f>'Data Sheet 13'!G293/1000000</f>
        <v>15.851984636834791</v>
      </c>
      <c r="F5" s="6">
        <f t="shared" si="1"/>
        <v>735.67394579333234</v>
      </c>
      <c r="H5" s="6">
        <v>1953</v>
      </c>
      <c r="I5" s="6">
        <f t="shared" si="2"/>
        <v>0.59998447891432549</v>
      </c>
      <c r="J5" s="6">
        <f t="shared" si="3"/>
        <v>8.70947528641456E-2</v>
      </c>
      <c r="K5" s="6">
        <f t="shared" si="4"/>
        <v>3.274272937802658E-2</v>
      </c>
      <c r="L5" s="6">
        <f t="shared" si="5"/>
        <v>1.5851984636834789E-2</v>
      </c>
      <c r="M5" s="6">
        <f t="shared" si="6"/>
        <v>0.73567394579333234</v>
      </c>
    </row>
    <row r="6" spans="1:13">
      <c r="A6" s="6">
        <v>1954</v>
      </c>
      <c r="B6" s="6">
        <f>'Data Sheet 10'!G294/1000000</f>
        <v>582.04484516479761</v>
      </c>
      <c r="C6" s="6">
        <f>'Data Sheet 11'!G294/1000000</f>
        <v>77.618960540734747</v>
      </c>
      <c r="D6" s="6">
        <f>'Data Sheet 12'!G294/1000000</f>
        <v>29.61202318067301</v>
      </c>
      <c r="E6" s="6">
        <f>'Data Sheet 13'!G294/1000000</f>
        <v>10.485639020106035</v>
      </c>
      <c r="F6" s="6">
        <f t="shared" si="1"/>
        <v>699.7614679063114</v>
      </c>
      <c r="H6" s="6">
        <v>1954</v>
      </c>
      <c r="I6" s="6">
        <f t="shared" si="2"/>
        <v>0.5820448451647976</v>
      </c>
      <c r="J6" s="6">
        <f t="shared" si="3"/>
        <v>7.7618960540734749E-2</v>
      </c>
      <c r="K6" s="6">
        <f t="shared" si="4"/>
        <v>2.9612023180673009E-2</v>
      </c>
      <c r="L6" s="6">
        <f t="shared" si="5"/>
        <v>1.0485639020106035E-2</v>
      </c>
      <c r="M6" s="6">
        <f t="shared" si="6"/>
        <v>0.69976146790631144</v>
      </c>
    </row>
    <row r="7" spans="1:13">
      <c r="A7" s="6">
        <v>1955</v>
      </c>
      <c r="B7" s="6">
        <f>'Data Sheet 10'!G295/1000000</f>
        <v>636.25219040673483</v>
      </c>
      <c r="C7" s="6">
        <f>'Data Sheet 11'!G295/1000000</f>
        <v>78.250514656643944</v>
      </c>
      <c r="D7" s="6">
        <f>'Data Sheet 12'!G295/1000000</f>
        <v>29.763806164801228</v>
      </c>
      <c r="E7" s="6">
        <f>'Data Sheet 13'!G295/1000000</f>
        <v>10.734741186549908</v>
      </c>
      <c r="F7" s="6">
        <f t="shared" si="1"/>
        <v>755.00125241472995</v>
      </c>
      <c r="H7" s="6">
        <v>1955</v>
      </c>
      <c r="I7" s="6">
        <f t="shared" si="2"/>
        <v>0.63625219040673486</v>
      </c>
      <c r="J7" s="6">
        <f t="shared" si="3"/>
        <v>7.8250514656643941E-2</v>
      </c>
      <c r="K7" s="6">
        <f t="shared" si="4"/>
        <v>2.9763806164801229E-2</v>
      </c>
      <c r="L7" s="6">
        <f t="shared" si="5"/>
        <v>1.0734741186549908E-2</v>
      </c>
      <c r="M7" s="6">
        <f t="shared" si="6"/>
        <v>0.75500125241472993</v>
      </c>
    </row>
    <row r="8" spans="1:13">
      <c r="A8" s="6">
        <v>1956</v>
      </c>
      <c r="B8" s="6">
        <f>'Data Sheet 10'!G296/1000000</f>
        <v>610.91060304306791</v>
      </c>
      <c r="C8" s="6">
        <f>'Data Sheet 11'!G296/1000000</f>
        <v>72.931563185301897</v>
      </c>
      <c r="D8" s="6">
        <f>'Data Sheet 12'!G296/1000000</f>
        <v>27.143402315551032</v>
      </c>
      <c r="E8" s="6">
        <f>'Data Sheet 13'!G296/1000000</f>
        <v>11.21140632068898</v>
      </c>
      <c r="F8" s="6">
        <f t="shared" si="1"/>
        <v>722.19697486460984</v>
      </c>
      <c r="H8" s="6">
        <v>1956</v>
      </c>
      <c r="I8" s="6">
        <f t="shared" si="2"/>
        <v>0.61091060304306788</v>
      </c>
      <c r="J8" s="6">
        <f t="shared" si="3"/>
        <v>7.2931563185301904E-2</v>
      </c>
      <c r="K8" s="6">
        <f t="shared" si="4"/>
        <v>2.7143402315551034E-2</v>
      </c>
      <c r="L8" s="6">
        <f t="shared" si="5"/>
        <v>1.1211406320688979E-2</v>
      </c>
      <c r="M8" s="6">
        <f t="shared" si="6"/>
        <v>0.72219697486460988</v>
      </c>
    </row>
    <row r="9" spans="1:13">
      <c r="A9" s="6">
        <v>1957</v>
      </c>
      <c r="B9" s="6">
        <f>'Data Sheet 10'!G297/1000000</f>
        <v>485.51660272234403</v>
      </c>
      <c r="C9" s="6">
        <f>'Data Sheet 11'!G297/1000000</f>
        <v>57.697317028238302</v>
      </c>
      <c r="D9" s="6">
        <f>'Data Sheet 12'!G297/1000000</f>
        <v>20.744190028352488</v>
      </c>
      <c r="E9" s="6">
        <f>'Data Sheet 13'!G297/1000000</f>
        <v>7.7657676646894958</v>
      </c>
      <c r="F9" s="6">
        <f t="shared" si="1"/>
        <v>571.72387744362436</v>
      </c>
      <c r="H9" s="6">
        <v>1957</v>
      </c>
      <c r="I9" s="6">
        <f t="shared" si="2"/>
        <v>0.48551660272234404</v>
      </c>
      <c r="J9" s="6">
        <f t="shared" si="3"/>
        <v>5.7697317028238305E-2</v>
      </c>
      <c r="K9" s="6">
        <f t="shared" si="4"/>
        <v>2.074419002835249E-2</v>
      </c>
      <c r="L9" s="6">
        <f t="shared" si="5"/>
        <v>7.765767664689496E-3</v>
      </c>
      <c r="M9" s="6">
        <f t="shared" si="6"/>
        <v>0.57172387744362441</v>
      </c>
    </row>
    <row r="10" spans="1:13">
      <c r="A10" s="6">
        <v>1958</v>
      </c>
      <c r="B10" s="6">
        <f>'Data Sheet 10'!G298/1000000</f>
        <v>303.54932690840627</v>
      </c>
      <c r="C10" s="6">
        <f>'Data Sheet 11'!G298/1000000</f>
        <v>37.181278482742805</v>
      </c>
      <c r="D10" s="6">
        <f>'Data Sheet 12'!G298/1000000</f>
        <v>11.446569343421569</v>
      </c>
      <c r="E10" s="6">
        <f>'Data Sheet 13'!G298/1000000</f>
        <v>2.7165325496338824</v>
      </c>
      <c r="F10" s="6">
        <f t="shared" si="1"/>
        <v>354.89370728420454</v>
      </c>
      <c r="H10" s="6">
        <v>1958</v>
      </c>
      <c r="I10" s="6">
        <f t="shared" si="2"/>
        <v>0.30354932690840625</v>
      </c>
      <c r="J10" s="6">
        <f t="shared" si="3"/>
        <v>3.7181278482742802E-2</v>
      </c>
      <c r="K10" s="6">
        <f t="shared" si="4"/>
        <v>1.1446569343421569E-2</v>
      </c>
      <c r="L10" s="6">
        <f t="shared" si="5"/>
        <v>2.7165325496338825E-3</v>
      </c>
      <c r="M10" s="6">
        <f t="shared" si="6"/>
        <v>0.35489370728420455</v>
      </c>
    </row>
    <row r="11" spans="1:13">
      <c r="A11" s="6">
        <v>1959</v>
      </c>
      <c r="B11" s="6">
        <f>'Data Sheet 10'!G299/1000000</f>
        <v>752.79185284174105</v>
      </c>
      <c r="C11" s="6">
        <f>'Data Sheet 11'!G299/1000000</f>
        <v>92.459704588946053</v>
      </c>
      <c r="D11" s="6">
        <f>'Data Sheet 12'!G299/1000000</f>
        <v>31.497404366892646</v>
      </c>
      <c r="E11" s="6">
        <f>'Data Sheet 13'!G299/1000000</f>
        <v>11.752498679019244</v>
      </c>
      <c r="F11" s="6">
        <f t="shared" si="1"/>
        <v>888.50146047659894</v>
      </c>
      <c r="H11" s="6">
        <v>1959</v>
      </c>
      <c r="I11" s="6">
        <f t="shared" si="2"/>
        <v>0.75279185284174099</v>
      </c>
      <c r="J11" s="6">
        <f t="shared" si="3"/>
        <v>9.2459704588946048E-2</v>
      </c>
      <c r="K11" s="6">
        <f t="shared" si="4"/>
        <v>3.1497404366892648E-2</v>
      </c>
      <c r="L11" s="6">
        <f t="shared" si="5"/>
        <v>1.1752498679019244E-2</v>
      </c>
      <c r="M11" s="6">
        <f t="shared" si="6"/>
        <v>0.88850146047659895</v>
      </c>
    </row>
    <row r="12" spans="1:13">
      <c r="A12" s="6">
        <v>1960</v>
      </c>
      <c r="B12" s="6">
        <f>'Data Sheet 10'!G300/1000000</f>
        <v>1339.2392528211537</v>
      </c>
      <c r="C12" s="6">
        <f>'Data Sheet 11'!G300/1000000</f>
        <v>149.74281892478817</v>
      </c>
      <c r="D12" s="6">
        <f>'Data Sheet 12'!G300/1000000</f>
        <v>58.242638992655159</v>
      </c>
      <c r="E12" s="6">
        <f>'Data Sheet 13'!G300/1000000</f>
        <v>25.823079124809038</v>
      </c>
      <c r="F12" s="6">
        <f t="shared" si="1"/>
        <v>1573.0477898634063</v>
      </c>
      <c r="H12" s="6">
        <v>1960</v>
      </c>
      <c r="I12" s="6">
        <f t="shared" si="2"/>
        <v>1.3392392528211536</v>
      </c>
      <c r="J12" s="6">
        <f t="shared" si="3"/>
        <v>0.14974281892478816</v>
      </c>
      <c r="K12" s="6">
        <f t="shared" si="4"/>
        <v>5.8242638992655159E-2</v>
      </c>
      <c r="L12" s="6">
        <f t="shared" si="5"/>
        <v>2.5823079124809037E-2</v>
      </c>
      <c r="M12" s="6">
        <f t="shared" si="6"/>
        <v>1.5730477898634063</v>
      </c>
    </row>
    <row r="13" spans="1:13">
      <c r="A13" s="6">
        <v>1961</v>
      </c>
      <c r="B13" s="6">
        <f>'Data Sheet 10'!G301/1000000</f>
        <v>664.82906679950599</v>
      </c>
      <c r="C13" s="6">
        <f>'Data Sheet 11'!G301/1000000</f>
        <v>70.048290639833809</v>
      </c>
      <c r="D13" s="6">
        <f>'Data Sheet 12'!G301/1000000</f>
        <v>28.401373242390925</v>
      </c>
      <c r="E13" s="6">
        <f>'Data Sheet 13'!G301/1000000</f>
        <v>11.306454822341887</v>
      </c>
      <c r="F13" s="6">
        <f t="shared" si="1"/>
        <v>774.58518550407257</v>
      </c>
      <c r="H13" s="6">
        <v>1961</v>
      </c>
      <c r="I13" s="6">
        <f t="shared" si="2"/>
        <v>0.66482906679950604</v>
      </c>
      <c r="J13" s="6">
        <f t="shared" si="3"/>
        <v>7.004829063983381E-2</v>
      </c>
      <c r="K13" s="6">
        <f t="shared" si="4"/>
        <v>2.8401373242390924E-2</v>
      </c>
      <c r="L13" s="6">
        <f t="shared" si="5"/>
        <v>1.1306454822341888E-2</v>
      </c>
      <c r="M13" s="6">
        <f t="shared" si="6"/>
        <v>0.77458518550407252</v>
      </c>
    </row>
    <row r="14" spans="1:13">
      <c r="A14" s="6">
        <v>1962</v>
      </c>
      <c r="B14" s="6">
        <f>'Data Sheet 10'!G302/1000000</f>
        <v>-13.364705411168321</v>
      </c>
      <c r="C14" s="6">
        <f>'Data Sheet 11'!G302/1000000</f>
        <v>-5.1980282634740629</v>
      </c>
      <c r="D14" s="6">
        <f>'Data Sheet 12'!G302/1000000</f>
        <v>-5.1606729120702548</v>
      </c>
      <c r="E14" s="6">
        <f>'Data Sheet 13'!G302/1000000</f>
        <v>-8.1601661414912563</v>
      </c>
      <c r="F14" s="6">
        <f t="shared" si="1"/>
        <v>-31.883572728203895</v>
      </c>
      <c r="H14" s="6">
        <v>1962</v>
      </c>
      <c r="I14" s="6">
        <f t="shared" si="2"/>
        <v>-1.3364705411168321E-2</v>
      </c>
      <c r="J14" s="6">
        <f t="shared" si="3"/>
        <v>-5.1980282634740632E-3</v>
      </c>
      <c r="K14" s="6">
        <f t="shared" si="4"/>
        <v>-5.1606729120702551E-3</v>
      </c>
      <c r="L14" s="6">
        <f t="shared" si="5"/>
        <v>-8.1601661414912562E-3</v>
      </c>
      <c r="M14" s="6">
        <f t="shared" si="6"/>
        <v>-3.1883572728203892E-2</v>
      </c>
    </row>
    <row r="15" spans="1:13">
      <c r="A15" s="6">
        <v>1963</v>
      </c>
      <c r="B15" s="6">
        <f>'Data Sheet 10'!G303/1000000</f>
        <v>1026.0389224233904</v>
      </c>
      <c r="C15" s="6">
        <f>'Data Sheet 11'!G303/1000000</f>
        <v>108.21134614791764</v>
      </c>
      <c r="D15" s="6">
        <f>'Data Sheet 12'!G303/1000000</f>
        <v>54.657681746109908</v>
      </c>
      <c r="E15" s="6">
        <f>'Data Sheet 13'!G303/1000000</f>
        <v>25.987757365240512</v>
      </c>
      <c r="F15" s="6">
        <f t="shared" si="1"/>
        <v>1214.8957076826582</v>
      </c>
      <c r="H15" s="6">
        <v>1963</v>
      </c>
      <c r="I15" s="6">
        <f t="shared" si="2"/>
        <v>1.0260389224233903</v>
      </c>
      <c r="J15" s="6">
        <f t="shared" si="3"/>
        <v>0.10821134614791764</v>
      </c>
      <c r="K15" s="6">
        <f t="shared" si="4"/>
        <v>5.465768174610991E-2</v>
      </c>
      <c r="L15" s="6">
        <f t="shared" si="5"/>
        <v>2.5987757365240512E-2</v>
      </c>
      <c r="M15" s="6">
        <f t="shared" si="6"/>
        <v>1.2148957076826583</v>
      </c>
    </row>
    <row r="16" spans="1:13">
      <c r="A16" s="6">
        <v>1964</v>
      </c>
      <c r="B16" s="6">
        <f>'Data Sheet 10'!G304/1000000</f>
        <v>1252.643693729741</v>
      </c>
      <c r="C16" s="6">
        <f>'Data Sheet 11'!G304/1000000</f>
        <v>143.37292754422745</v>
      </c>
      <c r="D16" s="6">
        <f>'Data Sheet 12'!G304/1000000</f>
        <v>69.137068706907968</v>
      </c>
      <c r="E16" s="6">
        <f>'Data Sheet 13'!G304/1000000</f>
        <v>32.249686513165948</v>
      </c>
      <c r="F16" s="6">
        <f t="shared" si="1"/>
        <v>1497.4033764940423</v>
      </c>
      <c r="H16" s="6">
        <v>1964</v>
      </c>
      <c r="I16" s="6">
        <f t="shared" si="2"/>
        <v>1.2526436937297409</v>
      </c>
      <c r="J16" s="6">
        <f t="shared" si="3"/>
        <v>0.14337292754422745</v>
      </c>
      <c r="K16" s="6">
        <f t="shared" si="4"/>
        <v>6.9137068706907973E-2</v>
      </c>
      <c r="L16" s="6">
        <f t="shared" si="5"/>
        <v>3.2249686513165947E-2</v>
      </c>
      <c r="M16" s="6">
        <f t="shared" si="6"/>
        <v>1.4974033764940422</v>
      </c>
    </row>
    <row r="17" spans="1:13">
      <c r="A17" s="6">
        <v>1965</v>
      </c>
      <c r="B17" s="6">
        <f>'Data Sheet 10'!G305/1000000</f>
        <v>782.14201937971802</v>
      </c>
      <c r="C17" s="6">
        <f>'Data Sheet 11'!G305/1000000</f>
        <v>86.353600018333594</v>
      </c>
      <c r="D17" s="6">
        <f>'Data Sheet 12'!G305/1000000</f>
        <v>42.306857357465603</v>
      </c>
      <c r="E17" s="6">
        <f>'Data Sheet 13'!G305/1000000</f>
        <v>13.790931652279301</v>
      </c>
      <c r="F17" s="6">
        <f t="shared" si="1"/>
        <v>924.59340840779646</v>
      </c>
      <c r="H17" s="6">
        <v>1965</v>
      </c>
      <c r="I17" s="6">
        <f t="shared" si="2"/>
        <v>0.78214201937971806</v>
      </c>
      <c r="J17" s="6">
        <f t="shared" si="3"/>
        <v>8.6353600018333601E-2</v>
      </c>
      <c r="K17" s="6">
        <f t="shared" si="4"/>
        <v>4.2306857357465602E-2</v>
      </c>
      <c r="L17" s="6">
        <f t="shared" si="5"/>
        <v>1.3790931652279301E-2</v>
      </c>
      <c r="M17" s="6">
        <f t="shared" si="6"/>
        <v>0.92459340840779647</v>
      </c>
    </row>
    <row r="18" spans="1:13">
      <c r="A18" s="6">
        <v>1966</v>
      </c>
      <c r="B18" s="6">
        <f>'Data Sheet 10'!G306/1000000</f>
        <v>690.10762569644464</v>
      </c>
      <c r="C18" s="6">
        <f>'Data Sheet 11'!G306/1000000</f>
        <v>73.346541559273092</v>
      </c>
      <c r="D18" s="6">
        <f>'Data Sheet 12'!G306/1000000</f>
        <v>36.422505626148315</v>
      </c>
      <c r="E18" s="6">
        <f>'Data Sheet 13'!G306/1000000</f>
        <v>11.449783306669975</v>
      </c>
      <c r="F18" s="6">
        <f t="shared" si="1"/>
        <v>811.32645618853599</v>
      </c>
      <c r="H18" s="6">
        <v>1966</v>
      </c>
      <c r="I18" s="6">
        <f t="shared" si="2"/>
        <v>0.69010762569644468</v>
      </c>
      <c r="J18" s="6">
        <f t="shared" si="3"/>
        <v>7.3346541559273087E-2</v>
      </c>
      <c r="K18" s="6">
        <f t="shared" si="4"/>
        <v>3.6422505626148315E-2</v>
      </c>
      <c r="L18" s="6">
        <f t="shared" si="5"/>
        <v>1.1449783306669974E-2</v>
      </c>
      <c r="M18" s="6">
        <f t="shared" si="6"/>
        <v>0.81132645618853594</v>
      </c>
    </row>
    <row r="19" spans="1:13">
      <c r="A19" s="6">
        <v>1967</v>
      </c>
      <c r="B19" s="6">
        <f>'Data Sheet 10'!G307/1000000</f>
        <v>1011.5473759422608</v>
      </c>
      <c r="C19" s="6">
        <f>'Data Sheet 11'!G307/1000000</f>
        <v>117.5876792894676</v>
      </c>
      <c r="D19" s="6">
        <f>'Data Sheet 12'!G307/1000000</f>
        <v>56.198190785504025</v>
      </c>
      <c r="E19" s="6">
        <f>'Data Sheet 13'!G307/1000000</f>
        <v>23.392083735187736</v>
      </c>
      <c r="F19" s="6">
        <f t="shared" si="1"/>
        <v>1208.7253297524203</v>
      </c>
      <c r="H19" s="6">
        <v>1967</v>
      </c>
      <c r="I19" s="6">
        <f t="shared" si="2"/>
        <v>1.0115473759422609</v>
      </c>
      <c r="J19" s="6">
        <f t="shared" si="3"/>
        <v>0.1175876792894676</v>
      </c>
      <c r="K19" s="6">
        <f t="shared" si="4"/>
        <v>5.6198190785504025E-2</v>
      </c>
      <c r="L19" s="6">
        <f t="shared" si="5"/>
        <v>2.3392083735187735E-2</v>
      </c>
      <c r="M19" s="6">
        <f t="shared" si="6"/>
        <v>1.2087253297524203</v>
      </c>
    </row>
    <row r="20" spans="1:13">
      <c r="A20" s="6">
        <v>1968</v>
      </c>
      <c r="B20" s="6">
        <f>'Data Sheet 10'!G308/1000000</f>
        <v>1227.9210523918684</v>
      </c>
      <c r="C20" s="6">
        <f>'Data Sheet 11'!G308/1000000</f>
        <v>150.8240638819741</v>
      </c>
      <c r="D20" s="6">
        <f>'Data Sheet 12'!G308/1000000</f>
        <v>67.013811211715733</v>
      </c>
      <c r="E20" s="6">
        <f>'Data Sheet 13'!G308/1000000</f>
        <v>31.557037769649831</v>
      </c>
      <c r="F20" s="6">
        <f t="shared" si="1"/>
        <v>1477.3159652552081</v>
      </c>
      <c r="H20" s="6">
        <v>1968</v>
      </c>
      <c r="I20" s="6">
        <f t="shared" si="2"/>
        <v>1.2279210523918684</v>
      </c>
      <c r="J20" s="6">
        <f t="shared" si="3"/>
        <v>0.15082406388197409</v>
      </c>
      <c r="K20" s="6">
        <f t="shared" si="4"/>
        <v>6.7013811211715735E-2</v>
      </c>
      <c r="L20" s="6">
        <f t="shared" si="5"/>
        <v>3.1557037769649833E-2</v>
      </c>
      <c r="M20" s="6">
        <f t="shared" si="6"/>
        <v>1.4773159652552081</v>
      </c>
    </row>
    <row r="21" spans="1:13">
      <c r="A21" s="6">
        <v>1969</v>
      </c>
      <c r="B21" s="6">
        <f>'Data Sheet 10'!G309/1000000</f>
        <v>644.90924316409087</v>
      </c>
      <c r="C21" s="6">
        <f>'Data Sheet 11'!G309/1000000</f>
        <v>82.307685735318771</v>
      </c>
      <c r="D21" s="6">
        <f>'Data Sheet 12'!G309/1000000</f>
        <v>31.871208712385489</v>
      </c>
      <c r="E21" s="6">
        <f>'Data Sheet 13'!G309/1000000</f>
        <v>12.383491972435531</v>
      </c>
      <c r="F21" s="6">
        <f t="shared" si="1"/>
        <v>771.47162958423064</v>
      </c>
      <c r="H21" s="6">
        <v>1969</v>
      </c>
      <c r="I21" s="6">
        <f t="shared" si="2"/>
        <v>0.64490924316409082</v>
      </c>
      <c r="J21" s="6">
        <f t="shared" si="3"/>
        <v>8.230768573531877E-2</v>
      </c>
      <c r="K21" s="6">
        <f t="shared" si="4"/>
        <v>3.1871208712385489E-2</v>
      </c>
      <c r="L21" s="6">
        <f t="shared" si="5"/>
        <v>1.2383491972435531E-2</v>
      </c>
      <c r="M21" s="6">
        <f t="shared" si="6"/>
        <v>0.77147162958423066</v>
      </c>
    </row>
    <row r="22" spans="1:13">
      <c r="A22" s="6">
        <v>1970</v>
      </c>
      <c r="B22" s="6">
        <f>'Data Sheet 10'!G310/1000000</f>
        <v>1531.3990477725738</v>
      </c>
      <c r="C22" s="6">
        <f>'Data Sheet 11'!G310/1000000</f>
        <v>229.19150504540258</v>
      </c>
      <c r="D22" s="6">
        <f>'Data Sheet 12'!G310/1000000</f>
        <v>83.265230087891808</v>
      </c>
      <c r="E22" s="6">
        <f>'Data Sheet 13'!G310/1000000</f>
        <v>50.45843162925204</v>
      </c>
      <c r="F22" s="6">
        <f t="shared" si="1"/>
        <v>1894.3142145351203</v>
      </c>
      <c r="H22" s="6">
        <v>1970</v>
      </c>
      <c r="I22" s="6">
        <f t="shared" si="2"/>
        <v>1.5313990477725739</v>
      </c>
      <c r="J22" s="6">
        <f t="shared" si="3"/>
        <v>0.22919150504540259</v>
      </c>
      <c r="K22" s="6">
        <f t="shared" si="4"/>
        <v>8.3265230087891814E-2</v>
      </c>
      <c r="L22" s="6">
        <f t="shared" si="5"/>
        <v>5.0458431629252037E-2</v>
      </c>
      <c r="M22" s="6">
        <f t="shared" si="6"/>
        <v>1.8943142145351204</v>
      </c>
    </row>
    <row r="23" spans="1:13">
      <c r="A23" s="6">
        <v>1971</v>
      </c>
      <c r="B23" s="6">
        <f>'Data Sheet 10'!G311/1000000</f>
        <v>746.32697158440646</v>
      </c>
      <c r="C23" s="6">
        <f>'Data Sheet 11'!G311/1000000</f>
        <v>108.46996069973092</v>
      </c>
      <c r="D23" s="6">
        <f>'Data Sheet 12'!G311/1000000</f>
        <v>36.170244220924545</v>
      </c>
      <c r="E23" s="6">
        <f>'Data Sheet 13'!G311/1000000</f>
        <v>20.774175435427193</v>
      </c>
      <c r="F23" s="6">
        <f t="shared" si="1"/>
        <v>911.74135194048915</v>
      </c>
      <c r="H23" s="6">
        <v>1971</v>
      </c>
      <c r="I23" s="6">
        <f t="shared" si="2"/>
        <v>0.74632697158440642</v>
      </c>
      <c r="J23" s="6">
        <f t="shared" si="3"/>
        <v>0.10846996069973092</v>
      </c>
      <c r="K23" s="6">
        <f t="shared" si="4"/>
        <v>3.6170244220924547E-2</v>
      </c>
      <c r="L23" s="6">
        <f t="shared" si="5"/>
        <v>2.0774175435427193E-2</v>
      </c>
      <c r="M23" s="6">
        <f t="shared" si="6"/>
        <v>0.91174135194048911</v>
      </c>
    </row>
    <row r="24" spans="1:13">
      <c r="A24" s="6">
        <v>1972</v>
      </c>
      <c r="B24" s="6">
        <f>'Data Sheet 10'!G312/1000000</f>
        <v>1367.9567065809267</v>
      </c>
      <c r="C24" s="6">
        <f>'Data Sheet 11'!G312/1000000</f>
        <v>183.06073769811579</v>
      </c>
      <c r="D24" s="6">
        <f>'Data Sheet 12'!G312/1000000</f>
        <v>71.39434862565021</v>
      </c>
      <c r="E24" s="6">
        <f>'Data Sheet 13'!G312/1000000</f>
        <v>50.156500231289066</v>
      </c>
      <c r="F24" s="6">
        <f t="shared" si="1"/>
        <v>1672.568293135982</v>
      </c>
      <c r="H24" s="6">
        <v>1972</v>
      </c>
      <c r="I24" s="6">
        <f t="shared" si="2"/>
        <v>1.3679567065809268</v>
      </c>
      <c r="J24" s="6">
        <f t="shared" si="3"/>
        <v>0.18306073769811579</v>
      </c>
      <c r="K24" s="6">
        <f t="shared" si="4"/>
        <v>7.1394348625650209E-2</v>
      </c>
      <c r="L24" s="6">
        <f t="shared" si="5"/>
        <v>5.0156500231289064E-2</v>
      </c>
      <c r="M24" s="6">
        <f t="shared" si="6"/>
        <v>1.672568293135982</v>
      </c>
    </row>
    <row r="25" spans="1:13">
      <c r="A25" s="6">
        <v>1973</v>
      </c>
      <c r="B25" s="6">
        <f>'Data Sheet 10'!G313/1000000</f>
        <v>1855.5194733829433</v>
      </c>
      <c r="C25" s="6">
        <f>'Data Sheet 11'!G313/1000000</f>
        <v>234.31489974123207</v>
      </c>
      <c r="D25" s="6">
        <f>'Data Sheet 12'!G313/1000000</f>
        <v>104.54997064951115</v>
      </c>
      <c r="E25" s="6">
        <f>'Data Sheet 13'!G313/1000000</f>
        <v>68.721452163724834</v>
      </c>
      <c r="F25" s="6">
        <f t="shared" si="1"/>
        <v>2263.1057959374111</v>
      </c>
      <c r="H25" s="6">
        <v>1973</v>
      </c>
      <c r="I25" s="6">
        <f t="shared" si="2"/>
        <v>1.8555194733829432</v>
      </c>
      <c r="J25" s="6">
        <f t="shared" si="3"/>
        <v>0.23431489974123207</v>
      </c>
      <c r="K25" s="6">
        <f t="shared" si="4"/>
        <v>0.10454997064951116</v>
      </c>
      <c r="L25" s="6">
        <f t="shared" si="5"/>
        <v>6.8721452163724828E-2</v>
      </c>
      <c r="M25" s="6">
        <f t="shared" si="6"/>
        <v>2.263105795937411</v>
      </c>
    </row>
    <row r="26" spans="1:13">
      <c r="A26" s="6">
        <v>1974</v>
      </c>
      <c r="B26" s="6">
        <f>'Data Sheet 10'!G314/1000000</f>
        <v>-473.34118161245442</v>
      </c>
      <c r="C26" s="6">
        <f>'Data Sheet 11'!G314/1000000</f>
        <v>-70.157231292310826</v>
      </c>
      <c r="D26" s="6">
        <f>'Data Sheet 12'!G314/1000000</f>
        <v>-33.625618474535045</v>
      </c>
      <c r="E26" s="6">
        <f>'Data Sheet 13'!G314/1000000</f>
        <v>-36.35069523509582</v>
      </c>
      <c r="F26" s="6">
        <f t="shared" si="1"/>
        <v>-613.4747266143961</v>
      </c>
      <c r="H26" s="6">
        <v>1974</v>
      </c>
      <c r="I26" s="6">
        <f t="shared" si="2"/>
        <v>-0.47334118161245442</v>
      </c>
      <c r="J26" s="6">
        <f t="shared" si="3"/>
        <v>-7.0157231292310829E-2</v>
      </c>
      <c r="K26" s="6">
        <f t="shared" si="4"/>
        <v>-3.3625618474535046E-2</v>
      </c>
      <c r="L26" s="6">
        <f t="shared" si="5"/>
        <v>-3.635069523509582E-2</v>
      </c>
      <c r="M26" s="6">
        <f t="shared" si="6"/>
        <v>-0.61347472661439606</v>
      </c>
    </row>
    <row r="27" spans="1:13">
      <c r="A27" s="6">
        <v>1975</v>
      </c>
      <c r="B27" s="6">
        <f>'Data Sheet 10'!G315/1000000</f>
        <v>-29.57882394340427</v>
      </c>
      <c r="C27" s="6">
        <f>'Data Sheet 11'!G315/1000000</f>
        <v>-10.832642980465854</v>
      </c>
      <c r="D27" s="6">
        <f>'Data Sheet 12'!G315/1000000</f>
        <v>-7.7707765900430452</v>
      </c>
      <c r="E27" s="6">
        <f>'Data Sheet 13'!G315/1000000</f>
        <v>-13.535528628763821</v>
      </c>
      <c r="F27" s="6">
        <f t="shared" si="1"/>
        <v>-61.717772142676985</v>
      </c>
      <c r="H27" s="6">
        <v>1975</v>
      </c>
      <c r="I27" s="6">
        <f t="shared" si="2"/>
        <v>-2.9578823943404269E-2</v>
      </c>
      <c r="J27" s="6">
        <f t="shared" si="3"/>
        <v>-1.0832642980465854E-2</v>
      </c>
      <c r="K27" s="6">
        <f t="shared" si="4"/>
        <v>-7.7707765900430449E-3</v>
      </c>
      <c r="L27" s="6">
        <f t="shared" si="5"/>
        <v>-1.353552862876382E-2</v>
      </c>
      <c r="M27" s="6">
        <f t="shared" si="6"/>
        <v>-6.1717772142676985E-2</v>
      </c>
    </row>
    <row r="28" spans="1:13">
      <c r="A28" s="6">
        <v>1976</v>
      </c>
      <c r="B28" s="6">
        <f>'Data Sheet 10'!G316/1000000</f>
        <v>274.9708425413491</v>
      </c>
      <c r="C28" s="6">
        <f>'Data Sheet 11'!G316/1000000</f>
        <v>34.390052024087176</v>
      </c>
      <c r="D28" s="6">
        <f>'Data Sheet 12'!G316/1000000</f>
        <v>12.546841099744604</v>
      </c>
      <c r="E28" s="6">
        <f>'Data Sheet 13'!G316/1000000</f>
        <v>-9.3349704816440685E-2</v>
      </c>
      <c r="F28" s="6">
        <f t="shared" si="1"/>
        <v>321.81438596036446</v>
      </c>
      <c r="H28" s="6">
        <v>1976</v>
      </c>
      <c r="I28" s="6">
        <f t="shared" si="2"/>
        <v>0.27497084254134913</v>
      </c>
      <c r="J28" s="6">
        <f t="shared" si="3"/>
        <v>3.4390052024087174E-2</v>
      </c>
      <c r="K28" s="6">
        <f t="shared" si="4"/>
        <v>1.2546841099744604E-2</v>
      </c>
      <c r="L28" s="6">
        <f t="shared" si="5"/>
        <v>-9.3349704816440688E-5</v>
      </c>
      <c r="M28" s="6">
        <f t="shared" si="6"/>
        <v>0.32181438596036444</v>
      </c>
    </row>
    <row r="29" spans="1:13">
      <c r="A29" s="6">
        <v>1977</v>
      </c>
      <c r="B29" s="6">
        <f>'Data Sheet 10'!G317/1000000</f>
        <v>23.191105740322008</v>
      </c>
      <c r="C29" s="6">
        <f>'Data Sheet 11'!G317/1000000</f>
        <v>-2.6345091128499605</v>
      </c>
      <c r="D29" s="6">
        <f>'Data Sheet 12'!G317/1000000</f>
        <v>-3.6507860870736204</v>
      </c>
      <c r="E29" s="6">
        <f>'Data Sheet 13'!G317/1000000</f>
        <v>-9.9404662040168983</v>
      </c>
      <c r="F29" s="6">
        <f t="shared" si="1"/>
        <v>6.9653443363815288</v>
      </c>
      <c r="H29" s="6">
        <v>1977</v>
      </c>
      <c r="I29" s="6">
        <f t="shared" si="2"/>
        <v>2.3191105740322009E-2</v>
      </c>
      <c r="J29" s="6">
        <f t="shared" si="3"/>
        <v>-2.6345091128499604E-3</v>
      </c>
      <c r="K29" s="6">
        <f t="shared" si="4"/>
        <v>-3.6507860870736205E-3</v>
      </c>
      <c r="L29" s="6">
        <f t="shared" si="5"/>
        <v>-9.9404662040168991E-3</v>
      </c>
      <c r="M29" s="6">
        <f t="shared" si="6"/>
        <v>6.9653443363815286E-3</v>
      </c>
    </row>
    <row r="30" spans="1:13">
      <c r="A30" s="6">
        <v>1978</v>
      </c>
      <c r="B30" s="6">
        <f>'Data Sheet 10'!G318/1000000</f>
        <v>1693.6848677679229</v>
      </c>
      <c r="C30" s="6">
        <f>'Data Sheet 11'!G318/1000000</f>
        <v>194.53015104307605</v>
      </c>
      <c r="D30" s="6">
        <f>'Data Sheet 12'!G318/1000000</f>
        <v>94.049434393792424</v>
      </c>
      <c r="E30" s="6">
        <f>'Data Sheet 13'!G318/1000000</f>
        <v>59.679595723366837</v>
      </c>
      <c r="F30" s="6">
        <f t="shared" si="1"/>
        <v>2041.9440489281583</v>
      </c>
      <c r="H30" s="6">
        <v>1978</v>
      </c>
      <c r="I30" s="6">
        <f t="shared" si="2"/>
        <v>1.6936848677679228</v>
      </c>
      <c r="J30" s="6">
        <f t="shared" si="3"/>
        <v>0.19453015104307605</v>
      </c>
      <c r="K30" s="6">
        <f t="shared" si="4"/>
        <v>9.404943439379243E-2</v>
      </c>
      <c r="L30" s="6">
        <f t="shared" si="5"/>
        <v>5.9679595723366841E-2</v>
      </c>
      <c r="M30" s="6">
        <f t="shared" si="6"/>
        <v>2.0419440489281584</v>
      </c>
    </row>
    <row r="31" spans="1:13">
      <c r="A31" s="6">
        <v>1979</v>
      </c>
      <c r="B31" s="6">
        <f>'Data Sheet 10'!G319/1000000</f>
        <v>863.09430999011556</v>
      </c>
      <c r="C31" s="6">
        <f>'Data Sheet 11'!G319/1000000</f>
        <v>100.90230833678191</v>
      </c>
      <c r="D31" s="6">
        <f>'Data Sheet 12'!G319/1000000</f>
        <v>44.950174744758087</v>
      </c>
      <c r="E31" s="6">
        <f>'Data Sheet 13'!G319/1000000</f>
        <v>22.695409554821694</v>
      </c>
      <c r="F31" s="6">
        <f t="shared" si="1"/>
        <v>1031.6422026264772</v>
      </c>
      <c r="H31" s="6">
        <v>1979</v>
      </c>
      <c r="I31" s="6">
        <f t="shared" si="2"/>
        <v>0.8630943099901156</v>
      </c>
      <c r="J31" s="6">
        <f t="shared" si="3"/>
        <v>0.10090230833678192</v>
      </c>
      <c r="K31" s="6">
        <f t="shared" si="4"/>
        <v>4.4950174744758084E-2</v>
      </c>
      <c r="L31" s="6">
        <f t="shared" si="5"/>
        <v>2.2695409554821695E-2</v>
      </c>
      <c r="M31" s="6">
        <f t="shared" si="6"/>
        <v>1.0316422026264773</v>
      </c>
    </row>
    <row r="32" spans="1:13">
      <c r="A32" s="6">
        <v>1980</v>
      </c>
      <c r="B32" s="6">
        <f>'Data Sheet 10'!G320/1000000</f>
        <v>-278.23608098373529</v>
      </c>
      <c r="C32" s="6">
        <f>'Data Sheet 11'!G320/1000000</f>
        <v>-38.922290534127733</v>
      </c>
      <c r="D32" s="6">
        <f>'Data Sheet 12'!G320/1000000</f>
        <v>-20.848316926142012</v>
      </c>
      <c r="E32" s="6">
        <f>'Data Sheet 13'!G320/1000000</f>
        <v>-19.677836949539859</v>
      </c>
      <c r="F32" s="6">
        <f t="shared" si="1"/>
        <v>-357.6845253935449</v>
      </c>
      <c r="H32" s="6">
        <v>1980</v>
      </c>
      <c r="I32" s="6">
        <f t="shared" si="2"/>
        <v>-0.27823608098373531</v>
      </c>
      <c r="J32" s="6">
        <f t="shared" si="3"/>
        <v>-3.8922290534127733E-2</v>
      </c>
      <c r="K32" s="6">
        <f t="shared" si="4"/>
        <v>-2.0848316926142012E-2</v>
      </c>
      <c r="L32" s="6">
        <f t="shared" si="5"/>
        <v>-1.9677836949539861E-2</v>
      </c>
      <c r="M32" s="6">
        <f t="shared" si="6"/>
        <v>-0.35768452539354489</v>
      </c>
    </row>
    <row r="33" spans="1:13">
      <c r="A33" s="6">
        <v>1981</v>
      </c>
      <c r="B33" s="6">
        <f>'Data Sheet 10'!G321/1000000</f>
        <v>-34.791366280342032</v>
      </c>
      <c r="C33" s="6">
        <f>'Data Sheet 11'!G321/1000000</f>
        <v>-9.3882434594419433</v>
      </c>
      <c r="D33" s="6">
        <f>'Data Sheet 12'!G321/1000000</f>
        <v>-6.4642953111207655</v>
      </c>
      <c r="E33" s="6">
        <f>'Data Sheet 13'!G321/1000000</f>
        <v>-10.958390334402115</v>
      </c>
      <c r="F33" s="6">
        <f t="shared" si="1"/>
        <v>-61.60229538530686</v>
      </c>
      <c r="H33" s="6">
        <v>1981</v>
      </c>
      <c r="I33" s="6">
        <f t="shared" si="2"/>
        <v>-3.4791366280342031E-2</v>
      </c>
      <c r="J33" s="6">
        <f t="shared" si="3"/>
        <v>-9.3882434594419438E-3</v>
      </c>
      <c r="K33" s="6">
        <f t="shared" si="4"/>
        <v>-6.4642953111207655E-3</v>
      </c>
      <c r="L33" s="6">
        <f t="shared" si="5"/>
        <v>-1.0958390334402114E-2</v>
      </c>
      <c r="M33" s="6">
        <f t="shared" si="6"/>
        <v>-6.1602295385306857E-2</v>
      </c>
    </row>
    <row r="34" spans="1:13">
      <c r="A34" s="6">
        <v>1982</v>
      </c>
      <c r="B34" s="6">
        <f>'Data Sheet 10'!G322/1000000</f>
        <v>89.163686882896386</v>
      </c>
      <c r="C34" s="6">
        <f>'Data Sheet 11'!G322/1000000</f>
        <v>6.2193036531913233</v>
      </c>
      <c r="D34" s="6">
        <f>'Data Sheet 12'!G322/1000000</f>
        <v>0.83838581683659097</v>
      </c>
      <c r="E34" s="6">
        <f>'Data Sheet 13'!G322/1000000</f>
        <v>-6.9847650104164778</v>
      </c>
      <c r="F34" s="6">
        <f t="shared" si="1"/>
        <v>89.236611342507814</v>
      </c>
      <c r="H34" s="6">
        <v>1982</v>
      </c>
      <c r="I34" s="6">
        <f t="shared" si="2"/>
        <v>8.9163686882896387E-2</v>
      </c>
      <c r="J34" s="6">
        <f t="shared" si="3"/>
        <v>6.2193036531913229E-3</v>
      </c>
      <c r="K34" s="6">
        <f t="shared" si="4"/>
        <v>8.3838581683659096E-4</v>
      </c>
      <c r="L34" s="6">
        <f t="shared" si="5"/>
        <v>-6.984765010416478E-3</v>
      </c>
      <c r="M34" s="6">
        <f t="shared" si="6"/>
        <v>8.9236611342507807E-2</v>
      </c>
    </row>
    <row r="35" spans="1:13">
      <c r="A35" s="6">
        <v>1983</v>
      </c>
      <c r="B35" s="6">
        <f>'Data Sheet 10'!G323/1000000</f>
        <v>1060.9956464697975</v>
      </c>
      <c r="C35" s="6">
        <f>'Data Sheet 11'!G323/1000000</f>
        <v>121.81359863962679</v>
      </c>
      <c r="D35" s="6">
        <f>'Data Sheet 12'!G323/1000000</f>
        <v>50.777437405922733</v>
      </c>
      <c r="E35" s="6">
        <f>'Data Sheet 13'!G323/1000000</f>
        <v>45.159390926126761</v>
      </c>
      <c r="F35" s="6">
        <f t="shared" si="1"/>
        <v>1278.7460734414738</v>
      </c>
      <c r="H35" s="6">
        <v>1983</v>
      </c>
      <c r="I35" s="6">
        <f t="shared" si="2"/>
        <v>1.0609956464697976</v>
      </c>
      <c r="J35" s="6">
        <f t="shared" si="3"/>
        <v>0.12181359863962679</v>
      </c>
      <c r="K35" s="6">
        <f t="shared" si="4"/>
        <v>5.0777437405922735E-2</v>
      </c>
      <c r="L35" s="6">
        <f t="shared" si="5"/>
        <v>4.5159390926126759E-2</v>
      </c>
      <c r="M35" s="6">
        <f t="shared" si="6"/>
        <v>1.2787460734414737</v>
      </c>
    </row>
    <row r="36" spans="1:13">
      <c r="A36" s="6">
        <v>1984</v>
      </c>
      <c r="B36" s="6">
        <f>'Data Sheet 10'!G324/1000000</f>
        <v>429.9245351916706</v>
      </c>
      <c r="C36" s="6">
        <f>'Data Sheet 11'!G324/1000000</f>
        <v>45.116246856980098</v>
      </c>
      <c r="D36" s="6">
        <f>'Data Sheet 12'!G324/1000000</f>
        <v>17.711530223454979</v>
      </c>
      <c r="E36" s="6">
        <f>'Data Sheet 13'!G324/1000000</f>
        <v>10.469839678421257</v>
      </c>
      <c r="F36" s="6">
        <f t="shared" si="1"/>
        <v>503.22215195052695</v>
      </c>
      <c r="H36" s="6">
        <v>1984</v>
      </c>
      <c r="I36" s="6">
        <f t="shared" si="2"/>
        <v>0.42992453519167062</v>
      </c>
      <c r="J36" s="6">
        <f t="shared" si="3"/>
        <v>4.5116246856980097E-2</v>
      </c>
      <c r="K36" s="6">
        <f t="shared" si="4"/>
        <v>1.771153022345498E-2</v>
      </c>
      <c r="L36" s="6">
        <f t="shared" si="5"/>
        <v>1.0469839678421257E-2</v>
      </c>
      <c r="M36" s="6">
        <f t="shared" si="6"/>
        <v>0.503222151950527</v>
      </c>
    </row>
    <row r="37" spans="1:13">
      <c r="A37" s="6">
        <v>1985</v>
      </c>
      <c r="B37" s="6">
        <f>'Data Sheet 10'!G325/1000000</f>
        <v>706.43939817047362</v>
      </c>
      <c r="C37" s="6">
        <f>'Data Sheet 11'!G325/1000000</f>
        <v>79.444058952875253</v>
      </c>
      <c r="D37" s="6">
        <f>'Data Sheet 12'!G325/1000000</f>
        <v>33.207170090778924</v>
      </c>
      <c r="E37" s="6">
        <f>'Data Sheet 13'!G325/1000000</f>
        <v>29.402396201870996</v>
      </c>
      <c r="F37" s="6">
        <f t="shared" si="1"/>
        <v>848.49302341599878</v>
      </c>
      <c r="H37" s="6">
        <v>1985</v>
      </c>
      <c r="I37" s="6">
        <f t="shared" si="2"/>
        <v>0.70643939817047363</v>
      </c>
      <c r="J37" s="6">
        <f t="shared" si="3"/>
        <v>7.9444058952875249E-2</v>
      </c>
      <c r="K37" s="6">
        <f t="shared" si="4"/>
        <v>3.320717009077892E-2</v>
      </c>
      <c r="L37" s="6">
        <f t="shared" si="5"/>
        <v>2.9402396201870996E-2</v>
      </c>
      <c r="M37" s="6">
        <f t="shared" si="6"/>
        <v>0.84849302341599875</v>
      </c>
    </row>
    <row r="38" spans="1:13">
      <c r="A38" s="6">
        <v>1986</v>
      </c>
      <c r="B38" s="6">
        <f>'Data Sheet 10'!G326/1000000</f>
        <v>754.12163286776922</v>
      </c>
      <c r="C38" s="6">
        <f>'Data Sheet 11'!G326/1000000</f>
        <v>85.444104380816867</v>
      </c>
      <c r="D38" s="6">
        <f>'Data Sheet 12'!G326/1000000</f>
        <v>35.041675748552315</v>
      </c>
      <c r="E38" s="6">
        <f>'Data Sheet 13'!G326/1000000</f>
        <v>32.390475935679419</v>
      </c>
      <c r="F38" s="6">
        <f t="shared" si="1"/>
        <v>906.99788893281777</v>
      </c>
      <c r="H38" s="6">
        <v>1986</v>
      </c>
      <c r="I38" s="6">
        <f t="shared" si="2"/>
        <v>0.75412163286776923</v>
      </c>
      <c r="J38" s="6">
        <f t="shared" si="3"/>
        <v>8.5444104380816871E-2</v>
      </c>
      <c r="K38" s="6">
        <f t="shared" si="4"/>
        <v>3.5041675748552312E-2</v>
      </c>
      <c r="L38" s="6">
        <f t="shared" si="5"/>
        <v>3.2390475935679418E-2</v>
      </c>
      <c r="M38" s="6">
        <f t="shared" si="6"/>
        <v>0.90699788893281774</v>
      </c>
    </row>
    <row r="39" spans="1:13">
      <c r="A39" s="6">
        <v>1987</v>
      </c>
      <c r="B39" s="6">
        <f>'Data Sheet 10'!G327/1000000</f>
        <v>1450.4601272839386</v>
      </c>
      <c r="C39" s="6">
        <f>'Data Sheet 11'!G327/1000000</f>
        <v>157.3163132641821</v>
      </c>
      <c r="D39" s="6">
        <f>'Data Sheet 12'!G327/1000000</f>
        <v>72.049923958638118</v>
      </c>
      <c r="E39" s="6">
        <f>'Data Sheet 13'!G327/1000000</f>
        <v>70.307129229986117</v>
      </c>
      <c r="F39" s="6">
        <f t="shared" si="1"/>
        <v>1750.1334937367451</v>
      </c>
      <c r="H39" s="6">
        <v>1987</v>
      </c>
      <c r="I39" s="6">
        <f t="shared" si="2"/>
        <v>1.4504601272839386</v>
      </c>
      <c r="J39" s="6">
        <f t="shared" si="3"/>
        <v>0.15731631326418211</v>
      </c>
      <c r="K39" s="6">
        <f t="shared" si="4"/>
        <v>7.2049923958638115E-2</v>
      </c>
      <c r="L39" s="6">
        <f t="shared" si="5"/>
        <v>7.0307129229986123E-2</v>
      </c>
      <c r="M39" s="6">
        <f t="shared" si="6"/>
        <v>1.7501334937367452</v>
      </c>
    </row>
    <row r="40" spans="1:13">
      <c r="A40" s="6">
        <v>1988</v>
      </c>
      <c r="B40" s="6">
        <f>'Data Sheet 10'!G328/1000000</f>
        <v>1754.8248097080684</v>
      </c>
      <c r="C40" s="6">
        <f>'Data Sheet 11'!G328/1000000</f>
        <v>177.20869135833922</v>
      </c>
      <c r="D40" s="6">
        <f>'Data Sheet 12'!G328/1000000</f>
        <v>93.903975314262212</v>
      </c>
      <c r="E40" s="6">
        <f>'Data Sheet 13'!G328/1000000</f>
        <v>79.44890372448792</v>
      </c>
      <c r="F40" s="6">
        <f t="shared" si="1"/>
        <v>2105.3863801051575</v>
      </c>
      <c r="H40" s="6">
        <v>1988</v>
      </c>
      <c r="I40" s="6">
        <f t="shared" si="2"/>
        <v>1.7548248097080683</v>
      </c>
      <c r="J40" s="6">
        <f t="shared" si="3"/>
        <v>0.17720869135833922</v>
      </c>
      <c r="K40" s="6">
        <f t="shared" si="4"/>
        <v>9.3903975314262214E-2</v>
      </c>
      <c r="L40" s="6">
        <f t="shared" si="5"/>
        <v>7.9448903724487915E-2</v>
      </c>
      <c r="M40" s="6">
        <f t="shared" si="6"/>
        <v>2.1053863801051573</v>
      </c>
    </row>
    <row r="41" spans="1:13">
      <c r="A41" s="6">
        <v>1989</v>
      </c>
      <c r="B41" s="6">
        <f>'Data Sheet 10'!G329/1000000</f>
        <v>876.75425344859252</v>
      </c>
      <c r="C41" s="6">
        <f>'Data Sheet 11'!G329/1000000</f>
        <v>92.948567566079078</v>
      </c>
      <c r="D41" s="6">
        <f>'Data Sheet 12'!G329/1000000</f>
        <v>48.874449550585041</v>
      </c>
      <c r="E41" s="6">
        <f>'Data Sheet 13'!G329/1000000</f>
        <v>28.705441497652867</v>
      </c>
      <c r="F41" s="6">
        <f t="shared" si="1"/>
        <v>1047.2827120629095</v>
      </c>
      <c r="H41" s="6">
        <v>1989</v>
      </c>
      <c r="I41" s="6">
        <f t="shared" si="2"/>
        <v>0.87675425344859248</v>
      </c>
      <c r="J41" s="6">
        <f t="shared" si="3"/>
        <v>9.2948567566079082E-2</v>
      </c>
      <c r="K41" s="6">
        <f t="shared" si="4"/>
        <v>4.8874449550585043E-2</v>
      </c>
      <c r="L41" s="6">
        <f t="shared" si="5"/>
        <v>2.8705441497652869E-2</v>
      </c>
      <c r="M41" s="6">
        <f t="shared" si="6"/>
        <v>1.0472827120629096</v>
      </c>
    </row>
    <row r="42" spans="1:13">
      <c r="A42" s="6">
        <v>1990</v>
      </c>
      <c r="B42" s="6">
        <f>'Data Sheet 10'!G330/1000000</f>
        <v>-142.51477035262567</v>
      </c>
      <c r="C42" s="6">
        <f>'Data Sheet 11'!G330/1000000</f>
        <v>-28.019063609639804</v>
      </c>
      <c r="D42" s="6">
        <f>'Data Sheet 12'!G330/1000000</f>
        <v>-17.812006736955542</v>
      </c>
      <c r="E42" s="6">
        <f>'Data Sheet 13'!G330/1000000</f>
        <v>-30.531080235201159</v>
      </c>
      <c r="F42" s="6">
        <f t="shared" si="1"/>
        <v>-218.87692093442217</v>
      </c>
      <c r="H42" s="6">
        <v>1990</v>
      </c>
      <c r="I42" s="6">
        <f t="shared" si="2"/>
        <v>-0.14251477035262566</v>
      </c>
      <c r="J42" s="6">
        <f t="shared" si="3"/>
        <v>-2.8019063609639804E-2</v>
      </c>
      <c r="K42" s="6">
        <f t="shared" si="4"/>
        <v>-1.7812006736955543E-2</v>
      </c>
      <c r="L42" s="6">
        <f t="shared" si="5"/>
        <v>-3.0531080235201159E-2</v>
      </c>
      <c r="M42" s="6">
        <f t="shared" si="6"/>
        <v>-0.21887692093442218</v>
      </c>
    </row>
    <row r="43" spans="1:13">
      <c r="A43" s="6">
        <v>1991</v>
      </c>
      <c r="B43" s="6">
        <f>'Data Sheet 10'!G331/1000000</f>
        <v>-260.15677854291675</v>
      </c>
      <c r="C43" s="6">
        <f>'Data Sheet 11'!G331/1000000</f>
        <v>-44.600762641435217</v>
      </c>
      <c r="D43" s="6">
        <f>'Data Sheet 12'!G331/1000000</f>
        <v>-24.632949773284633</v>
      </c>
      <c r="E43" s="6">
        <f>'Data Sheet 13'!G331/1000000</f>
        <v>-29.731576246827444</v>
      </c>
      <c r="F43" s="6">
        <f t="shared" si="1"/>
        <v>-359.12206720446403</v>
      </c>
      <c r="H43" s="6">
        <v>1991</v>
      </c>
      <c r="I43" s="6">
        <f t="shared" si="2"/>
        <v>-0.26015677854291674</v>
      </c>
      <c r="J43" s="6">
        <f t="shared" si="3"/>
        <v>-4.460076264143522E-2</v>
      </c>
      <c r="K43" s="6">
        <f t="shared" si="4"/>
        <v>-2.4632949773284632E-2</v>
      </c>
      <c r="L43" s="6">
        <f t="shared" si="5"/>
        <v>-2.9731576246827443E-2</v>
      </c>
      <c r="M43" s="6">
        <f t="shared" si="6"/>
        <v>-0.35912206720446405</v>
      </c>
    </row>
    <row r="44" spans="1:13">
      <c r="A44" s="6">
        <v>1992</v>
      </c>
      <c r="B44" s="6">
        <f>'Data Sheet 10'!G332/1000000</f>
        <v>-70.087950622346071</v>
      </c>
      <c r="C44" s="6">
        <f>'Data Sheet 11'!G332/1000000</f>
        <v>-16.906522621282061</v>
      </c>
      <c r="D44" s="6">
        <f>'Data Sheet 12'!G332/1000000</f>
        <v>-10.878092694873684</v>
      </c>
      <c r="E44" s="6">
        <f>'Data Sheet 13'!G332/1000000</f>
        <v>-18.841062692912963</v>
      </c>
      <c r="F44" s="6">
        <f t="shared" si="1"/>
        <v>-116.71362863141479</v>
      </c>
      <c r="H44" s="6">
        <v>1992</v>
      </c>
      <c r="I44" s="6">
        <f t="shared" si="2"/>
        <v>-7.0087950622346074E-2</v>
      </c>
      <c r="J44" s="6">
        <f t="shared" si="3"/>
        <v>-1.6906522621282061E-2</v>
      </c>
      <c r="K44" s="6">
        <f t="shared" si="4"/>
        <v>-1.0878092694873685E-2</v>
      </c>
      <c r="L44" s="6">
        <f t="shared" si="5"/>
        <v>-1.8841062692912962E-2</v>
      </c>
      <c r="M44" s="6">
        <f t="shared" si="6"/>
        <v>-0.1167136286314148</v>
      </c>
    </row>
    <row r="45" spans="1:13">
      <c r="A45" s="6">
        <v>1993</v>
      </c>
      <c r="B45" s="6">
        <f>'Data Sheet 10'!G333/1000000</f>
        <v>737.73732622823786</v>
      </c>
      <c r="C45" s="6">
        <f>'Data Sheet 11'!G333/1000000</f>
        <v>105.35013069819196</v>
      </c>
      <c r="D45" s="6">
        <f>'Data Sheet 12'!G333/1000000</f>
        <v>45.680781194750345</v>
      </c>
      <c r="E45" s="6">
        <f>'Data Sheet 13'!G333/1000000</f>
        <v>27.679664362873513</v>
      </c>
      <c r="F45" s="6">
        <f t="shared" si="1"/>
        <v>916.44790248405366</v>
      </c>
      <c r="H45" s="6">
        <v>1993</v>
      </c>
      <c r="I45" s="6">
        <f t="shared" si="2"/>
        <v>0.73773732622823784</v>
      </c>
      <c r="J45" s="6">
        <f t="shared" si="3"/>
        <v>0.10535013069819196</v>
      </c>
      <c r="K45" s="6">
        <f t="shared" si="4"/>
        <v>4.5680781194750344E-2</v>
      </c>
      <c r="L45" s="6">
        <f t="shared" si="5"/>
        <v>2.7679664362873512E-2</v>
      </c>
      <c r="M45" s="6">
        <f t="shared" si="6"/>
        <v>0.91644790248405361</v>
      </c>
    </row>
    <row r="46" spans="1:13">
      <c r="A46" s="6">
        <v>1994</v>
      </c>
      <c r="B46" s="6">
        <f>'Data Sheet 10'!G334/1000000</f>
        <v>496.95565065110145</v>
      </c>
      <c r="C46" s="6">
        <f>'Data Sheet 11'!G334/1000000</f>
        <v>72.356263873492864</v>
      </c>
      <c r="D46" s="6">
        <f>'Data Sheet 12'!G334/1000000</f>
        <v>27.436783236519044</v>
      </c>
      <c r="E46" s="6">
        <f>'Data Sheet 13'!G334/1000000</f>
        <v>11.768917360680554</v>
      </c>
      <c r="F46" s="6">
        <f t="shared" si="1"/>
        <v>608.51761512179394</v>
      </c>
      <c r="H46" s="6">
        <v>1994</v>
      </c>
      <c r="I46" s="6">
        <f t="shared" si="2"/>
        <v>0.49695565065110148</v>
      </c>
      <c r="J46" s="6">
        <f t="shared" si="3"/>
        <v>7.2356263873492865E-2</v>
      </c>
      <c r="K46" s="6">
        <f t="shared" si="4"/>
        <v>2.7436783236519043E-2</v>
      </c>
      <c r="L46" s="6">
        <f t="shared" si="5"/>
        <v>1.1768917360680553E-2</v>
      </c>
      <c r="M46" s="6">
        <f t="shared" si="6"/>
        <v>0.60851761512179392</v>
      </c>
    </row>
    <row r="47" spans="1:13">
      <c r="A47" s="6">
        <v>1995</v>
      </c>
      <c r="B47" s="6">
        <f>'Data Sheet 10'!G335/1000000</f>
        <v>213.57825541183303</v>
      </c>
      <c r="C47" s="6">
        <f>'Data Sheet 11'!G335/1000000</f>
        <v>27.240534131469214</v>
      </c>
      <c r="D47" s="6">
        <f>'Data Sheet 12'!G335/1000000</f>
        <v>8.0035651708031832</v>
      </c>
      <c r="E47" s="6">
        <f>'Data Sheet 13'!G335/1000000</f>
        <v>-4.051677532043497</v>
      </c>
      <c r="F47" s="6">
        <f t="shared" si="1"/>
        <v>244.77067718206192</v>
      </c>
      <c r="H47" s="6">
        <v>1995</v>
      </c>
      <c r="I47" s="6">
        <f t="shared" si="2"/>
        <v>0.21357825541183303</v>
      </c>
      <c r="J47" s="6">
        <f t="shared" si="3"/>
        <v>2.7240534131469214E-2</v>
      </c>
      <c r="K47" s="6">
        <f t="shared" si="4"/>
        <v>8.003565170803183E-3</v>
      </c>
      <c r="L47" s="6">
        <f t="shared" si="5"/>
        <v>-4.051677532043497E-3</v>
      </c>
      <c r="M47" s="6">
        <f t="shared" si="6"/>
        <v>0.24477067718206191</v>
      </c>
    </row>
    <row r="48" spans="1:13">
      <c r="A48" s="6">
        <v>1996</v>
      </c>
      <c r="B48" s="6">
        <f>'Data Sheet 10'!G336/1000000</f>
        <v>804.98362454625487</v>
      </c>
      <c r="C48" s="6">
        <f>'Data Sheet 11'!G336/1000000</f>
        <v>129.02911332491442</v>
      </c>
      <c r="D48" s="6">
        <f>'Data Sheet 12'!G336/1000000</f>
        <v>47.780182353481756</v>
      </c>
      <c r="E48" s="6">
        <f>'Data Sheet 13'!G336/1000000</f>
        <v>35.425642323151926</v>
      </c>
      <c r="F48" s="6">
        <f t="shared" si="1"/>
        <v>1017.218562547803</v>
      </c>
      <c r="H48" s="6">
        <v>1996</v>
      </c>
      <c r="I48" s="6">
        <f t="shared" si="2"/>
        <v>0.80498362454625483</v>
      </c>
      <c r="J48" s="6">
        <f t="shared" si="3"/>
        <v>0.12902911332491443</v>
      </c>
      <c r="K48" s="6">
        <f t="shared" si="4"/>
        <v>4.7780182353481755E-2</v>
      </c>
      <c r="L48" s="6">
        <f t="shared" si="5"/>
        <v>3.5425642323151929E-2</v>
      </c>
      <c r="M48" s="6">
        <f t="shared" si="6"/>
        <v>1.017218562547803</v>
      </c>
    </row>
    <row r="49" spans="1:13">
      <c r="A49" s="6">
        <v>1997</v>
      </c>
      <c r="B49" s="6">
        <f>'Data Sheet 10'!G337/1000000</f>
        <v>-1734.2915998505198</v>
      </c>
      <c r="C49" s="6">
        <f>'Data Sheet 11'!G337/1000000</f>
        <v>-295.96704839290447</v>
      </c>
      <c r="D49" s="6">
        <f>'Data Sheet 12'!G337/1000000</f>
        <v>-120.18457307608192</v>
      </c>
      <c r="E49" s="6">
        <f>'Data Sheet 13'!G337/1000000</f>
        <v>-142.10772476504022</v>
      </c>
      <c r="F49" s="6">
        <f t="shared" si="1"/>
        <v>-2292.550946084546</v>
      </c>
      <c r="H49" s="6">
        <v>1997</v>
      </c>
      <c r="I49" s="6">
        <f t="shared" si="2"/>
        <v>-1.7342915998505197</v>
      </c>
      <c r="J49" s="6">
        <f t="shared" si="3"/>
        <v>-0.2959670483929045</v>
      </c>
      <c r="K49" s="6">
        <f t="shared" si="4"/>
        <v>-0.12018457307608192</v>
      </c>
      <c r="L49" s="6">
        <f t="shared" si="5"/>
        <v>-0.14210772476504022</v>
      </c>
      <c r="M49" s="6">
        <f t="shared" si="6"/>
        <v>-2.2925509460845461</v>
      </c>
    </row>
    <row r="50" spans="1:13">
      <c r="A50" s="6">
        <v>1998</v>
      </c>
      <c r="B50" s="6">
        <f>'Data Sheet 10'!G338/1000000</f>
        <v>724.85381188351914</v>
      </c>
      <c r="C50" s="6">
        <f>'Data Sheet 11'!G338/1000000</f>
        <v>113.66686758468607</v>
      </c>
      <c r="D50" s="6">
        <f>'Data Sheet 12'!G338/1000000</f>
        <v>39.251741459058714</v>
      </c>
      <c r="E50" s="6">
        <f>'Data Sheet 13'!G338/1000000</f>
        <v>39.919285454257022</v>
      </c>
      <c r="F50" s="6">
        <f t="shared" si="1"/>
        <v>917.69170638152104</v>
      </c>
      <c r="H50" s="6">
        <v>1998</v>
      </c>
      <c r="I50" s="6">
        <f t="shared" si="2"/>
        <v>0.72485381188351916</v>
      </c>
      <c r="J50" s="6">
        <f t="shared" si="3"/>
        <v>0.11366686758468607</v>
      </c>
      <c r="K50" s="6">
        <f t="shared" si="4"/>
        <v>3.9251741459058714E-2</v>
      </c>
      <c r="L50" s="6">
        <f t="shared" si="5"/>
        <v>3.991928545425702E-2</v>
      </c>
      <c r="M50" s="6">
        <f t="shared" si="6"/>
        <v>0.91769170638152109</v>
      </c>
    </row>
    <row r="51" spans="1:13">
      <c r="A51" s="6">
        <v>1999</v>
      </c>
      <c r="B51" s="6">
        <f>'Data Sheet 10'!G339/1000000</f>
        <v>279.89868015285168</v>
      </c>
      <c r="C51" s="6">
        <f>'Data Sheet 11'!G339/1000000</f>
        <v>41.428234296691834</v>
      </c>
      <c r="D51" s="6">
        <f>'Data Sheet 12'!G339/1000000</f>
        <v>12.231840991089193</v>
      </c>
      <c r="E51" s="6">
        <f>'Data Sheet 13'!G339/1000000</f>
        <v>3.9125413917401803</v>
      </c>
      <c r="F51" s="6">
        <f t="shared" si="1"/>
        <v>337.4712968323729</v>
      </c>
      <c r="H51" s="6">
        <v>1999</v>
      </c>
      <c r="I51" s="6">
        <f t="shared" si="2"/>
        <v>0.27989868015285169</v>
      </c>
      <c r="J51" s="6">
        <f t="shared" si="3"/>
        <v>4.1428234296691832E-2</v>
      </c>
      <c r="K51" s="6">
        <f t="shared" si="4"/>
        <v>1.2231840991089192E-2</v>
      </c>
      <c r="L51" s="6">
        <f t="shared" si="5"/>
        <v>3.9125413917401805E-3</v>
      </c>
      <c r="M51" s="6">
        <f t="shared" si="6"/>
        <v>0.33747129683237292</v>
      </c>
    </row>
    <row r="52" spans="1:13">
      <c r="A52" s="6">
        <v>2000</v>
      </c>
      <c r="B52" s="6">
        <f>'Data Sheet 10'!G340/1000000</f>
        <v>1528.4180654206727</v>
      </c>
      <c r="C52" s="6">
        <f>'Data Sheet 11'!G340/1000000</f>
        <v>275.44518921992074</v>
      </c>
      <c r="D52" s="6">
        <f>'Data Sheet 12'!G340/1000000</f>
        <v>90.88547547330019</v>
      </c>
      <c r="E52" s="6">
        <f>'Data Sheet 13'!G340/1000000</f>
        <v>116.39921767827576</v>
      </c>
      <c r="F52" s="6">
        <f t="shared" si="1"/>
        <v>2011.1479477921694</v>
      </c>
      <c r="H52" s="6">
        <v>2000</v>
      </c>
      <c r="I52" s="6">
        <f t="shared" si="2"/>
        <v>1.5284180654206727</v>
      </c>
      <c r="J52" s="6">
        <f t="shared" si="3"/>
        <v>0.27544518921992073</v>
      </c>
      <c r="K52" s="6">
        <f t="shared" si="4"/>
        <v>9.0885475473300184E-2</v>
      </c>
      <c r="L52" s="6">
        <f t="shared" si="5"/>
        <v>0.11639921767827575</v>
      </c>
      <c r="M52" s="6">
        <f t="shared" si="6"/>
        <v>2.0111479477921694</v>
      </c>
    </row>
    <row r="53" spans="1:13">
      <c r="A53" s="6">
        <v>2001</v>
      </c>
      <c r="B53" s="6">
        <f>'Data Sheet 10'!G341/1000000</f>
        <v>180.89838404011894</v>
      </c>
      <c r="C53" s="6">
        <f>'Data Sheet 11'!G341/1000000</f>
        <v>27.478007242094499</v>
      </c>
      <c r="D53" s="6">
        <f>'Data Sheet 12'!G341/1000000</f>
        <v>8.3433302622041889</v>
      </c>
      <c r="E53" s="6">
        <f>'Data Sheet 13'!G341/1000000</f>
        <v>-0.55655955227161813</v>
      </c>
      <c r="F53" s="6">
        <f t="shared" si="1"/>
        <v>216.163161992146</v>
      </c>
      <c r="H53" s="6">
        <v>2001</v>
      </c>
      <c r="I53" s="6">
        <f t="shared" si="2"/>
        <v>0.18089838404011893</v>
      </c>
      <c r="J53" s="6">
        <f t="shared" si="3"/>
        <v>2.7478007242094499E-2</v>
      </c>
      <c r="K53" s="6">
        <f t="shared" si="4"/>
        <v>8.3433302622041884E-3</v>
      </c>
      <c r="L53" s="6">
        <f t="shared" si="5"/>
        <v>-5.5655955227161818E-4</v>
      </c>
      <c r="M53" s="6">
        <f t="shared" si="6"/>
        <v>0.216163161992146</v>
      </c>
    </row>
    <row r="54" spans="1:13">
      <c r="A54" s="6">
        <v>2002</v>
      </c>
      <c r="B54" s="6">
        <f>'Data Sheet 10'!G342/1000000</f>
        <v>1593.8615751908449</v>
      </c>
      <c r="C54" s="6">
        <f>'Data Sheet 11'!G342/1000000</f>
        <v>299.85145579965479</v>
      </c>
      <c r="D54" s="6">
        <f>'Data Sheet 12'!G342/1000000</f>
        <v>98.30566259006288</v>
      </c>
      <c r="E54" s="6">
        <f>'Data Sheet 13'!G342/1000000</f>
        <v>171.52011239199592</v>
      </c>
      <c r="F54" s="6">
        <f t="shared" si="1"/>
        <v>2163.5388059725583</v>
      </c>
      <c r="H54" s="6">
        <v>2002</v>
      </c>
      <c r="I54" s="6">
        <f t="shared" si="2"/>
        <v>1.5938615751908449</v>
      </c>
      <c r="J54" s="6">
        <f t="shared" si="3"/>
        <v>0.29985145579965478</v>
      </c>
      <c r="K54" s="6">
        <f t="shared" si="4"/>
        <v>9.8305662590062876E-2</v>
      </c>
      <c r="L54" s="6">
        <f t="shared" si="5"/>
        <v>0.17152011239199591</v>
      </c>
      <c r="M54" s="6">
        <f t="shared" si="6"/>
        <v>2.1635388059725584</v>
      </c>
    </row>
    <row r="55" spans="1:13">
      <c r="A55" s="6">
        <v>2003</v>
      </c>
      <c r="B55" s="6">
        <f>'Data Sheet 10'!G343/1000000</f>
        <v>237.49340925192206</v>
      </c>
      <c r="C55" s="6">
        <f>'Data Sheet 11'!G343/1000000</f>
        <v>37.499784574229423</v>
      </c>
      <c r="D55" s="6">
        <f>'Data Sheet 12'!G343/1000000</f>
        <v>10.611227109855406</v>
      </c>
      <c r="E55" s="6">
        <f>'Data Sheet 13'!G343/1000000</f>
        <v>4.8069329860476024</v>
      </c>
      <c r="F55" s="6">
        <f t="shared" si="1"/>
        <v>290.4113539220545</v>
      </c>
      <c r="H55" s="6">
        <v>2003</v>
      </c>
      <c r="I55" s="6">
        <f t="shared" si="2"/>
        <v>0.23749340925192206</v>
      </c>
      <c r="J55" s="6">
        <f t="shared" si="3"/>
        <v>3.7499784574229422E-2</v>
      </c>
      <c r="K55" s="6">
        <f t="shared" si="4"/>
        <v>1.0611227109855407E-2</v>
      </c>
      <c r="L55" s="6">
        <f t="shared" si="5"/>
        <v>4.8069329860476028E-3</v>
      </c>
      <c r="M55" s="6">
        <f t="shared" si="6"/>
        <v>0.29041135392205453</v>
      </c>
    </row>
    <row r="56" spans="1:13">
      <c r="A56" s="6">
        <v>2004</v>
      </c>
      <c r="B56" s="6">
        <f>'Data Sheet 10'!G344/1000000</f>
        <v>129.11788314611604</v>
      </c>
      <c r="C56" s="6">
        <f>'Data Sheet 11'!G344/1000000</f>
        <v>16.587260828099385</v>
      </c>
      <c r="D56" s="6">
        <f>'Data Sheet 12'!G344/1000000</f>
        <v>3.9978479320250364</v>
      </c>
      <c r="E56" s="6">
        <f>'Data Sheet 13'!G344/1000000</f>
        <v>-8.9797813704958678</v>
      </c>
      <c r="F56" s="6">
        <f t="shared" si="1"/>
        <v>140.72321053574458</v>
      </c>
      <c r="H56" s="6">
        <v>2004</v>
      </c>
      <c r="I56" s="6">
        <f t="shared" si="2"/>
        <v>0.12911788314611605</v>
      </c>
      <c r="J56" s="6">
        <f t="shared" si="3"/>
        <v>1.6587260828099384E-2</v>
      </c>
      <c r="K56" s="6">
        <f t="shared" si="4"/>
        <v>3.9978479320250367E-3</v>
      </c>
      <c r="L56" s="6">
        <f t="shared" si="5"/>
        <v>-8.9797813704958675E-3</v>
      </c>
      <c r="M56" s="6">
        <f t="shared" si="6"/>
        <v>0.14072321053574458</v>
      </c>
    </row>
    <row r="57" spans="1:13">
      <c r="A57" s="6">
        <v>2005</v>
      </c>
      <c r="B57" s="6">
        <f>'Data Sheet 10'!G345/1000000</f>
        <v>1072.2485748465963</v>
      </c>
      <c r="C57" s="6">
        <f>'Data Sheet 11'!G345/1000000</f>
        <v>185.2649803865807</v>
      </c>
      <c r="D57" s="6">
        <f>'Data Sheet 12'!G345/1000000</f>
        <v>53.761586283816889</v>
      </c>
      <c r="E57" s="6">
        <f>'Data Sheet 13'!G345/1000000</f>
        <v>95.408269065500235</v>
      </c>
      <c r="F57" s="6">
        <f t="shared" si="1"/>
        <v>1406.6834105824942</v>
      </c>
      <c r="H57" s="6">
        <v>2005</v>
      </c>
      <c r="I57" s="6">
        <f t="shared" si="2"/>
        <v>1.0722485748465962</v>
      </c>
      <c r="J57" s="6">
        <f t="shared" si="3"/>
        <v>0.18526498038658071</v>
      </c>
      <c r="K57" s="6">
        <f t="shared" si="4"/>
        <v>5.3761586283816887E-2</v>
      </c>
      <c r="L57" s="6">
        <f t="shared" si="5"/>
        <v>9.5408269065500234E-2</v>
      </c>
      <c r="M57" s="6">
        <f t="shared" si="6"/>
        <v>1.4066834105824941</v>
      </c>
    </row>
    <row r="58" spans="1:13">
      <c r="A58" s="6">
        <v>2006</v>
      </c>
      <c r="B58" s="6">
        <f>'Data Sheet 10'!G346/1000000</f>
        <v>564.99871264452509</v>
      </c>
      <c r="C58" s="6">
        <f>'Data Sheet 11'!G346/1000000</f>
        <v>92.661804487605238</v>
      </c>
      <c r="D58" s="6">
        <f>'Data Sheet 12'!G346/1000000</f>
        <v>25.781633307088654</v>
      </c>
      <c r="E58" s="6">
        <f>'Data Sheet 13'!G346/1000000</f>
        <v>36.932567531614694</v>
      </c>
      <c r="F58" s="6">
        <f t="shared" si="1"/>
        <v>720.37471797083367</v>
      </c>
      <c r="H58" s="6">
        <v>2006</v>
      </c>
      <c r="I58" s="6">
        <f t="shared" si="2"/>
        <v>0.56499871264452506</v>
      </c>
      <c r="J58" s="6">
        <f t="shared" si="3"/>
        <v>9.2661804487605234E-2</v>
      </c>
      <c r="K58" s="6">
        <f t="shared" si="4"/>
        <v>2.5781633307088655E-2</v>
      </c>
      <c r="L58" s="6">
        <f t="shared" si="5"/>
        <v>3.6932567531614696E-2</v>
      </c>
      <c r="M58" s="6">
        <f t="shared" si="6"/>
        <v>0.72037471797083363</v>
      </c>
    </row>
    <row r="59" spans="1:13">
      <c r="A59" s="6">
        <v>2007</v>
      </c>
      <c r="B59" s="6">
        <f>'Data Sheet 10'!G347/1000000</f>
        <v>406.06390665548173</v>
      </c>
      <c r="C59" s="6">
        <f>'Data Sheet 11'!G347/1000000</f>
        <v>61.343482431206816</v>
      </c>
      <c r="D59" s="6">
        <f>'Data Sheet 12'!G347/1000000</f>
        <v>18.208447991718245</v>
      </c>
      <c r="E59" s="6">
        <f>'Data Sheet 13'!G347/1000000</f>
        <v>17.15069148934327</v>
      </c>
      <c r="F59" s="6">
        <f t="shared" si="1"/>
        <v>502.76652856775007</v>
      </c>
      <c r="H59" s="6">
        <v>2007</v>
      </c>
      <c r="I59" s="6">
        <f t="shared" si="2"/>
        <v>0.40606390665548175</v>
      </c>
      <c r="J59" s="6">
        <f t="shared" si="3"/>
        <v>6.1343482431206818E-2</v>
      </c>
      <c r="K59" s="6">
        <f t="shared" si="4"/>
        <v>1.8208447991718245E-2</v>
      </c>
      <c r="L59" s="6">
        <f t="shared" si="5"/>
        <v>1.715069148934327E-2</v>
      </c>
      <c r="M59" s="6">
        <f t="shared" si="6"/>
        <v>0.50276652856775006</v>
      </c>
    </row>
    <row r="60" spans="1:13">
      <c r="A60" s="6">
        <v>2008</v>
      </c>
      <c r="B60" s="6">
        <f>'Data Sheet 10'!G348/1000000</f>
        <v>-1531.2174964713467</v>
      </c>
      <c r="C60" s="6">
        <f>'Data Sheet 11'!G348/1000000</f>
        <v>-257.06292365279785</v>
      </c>
      <c r="D60" s="6">
        <f>'Data Sheet 12'!G348/1000000</f>
        <v>-81.400713240742306</v>
      </c>
      <c r="E60" s="6">
        <f>'Data Sheet 13'!G348/1000000</f>
        <v>-140.89891604969552</v>
      </c>
      <c r="F60" s="6">
        <f t="shared" si="1"/>
        <v>-2010.5800494145826</v>
      </c>
      <c r="H60" s="6">
        <v>2008</v>
      </c>
      <c r="I60" s="6">
        <f t="shared" si="2"/>
        <v>-1.5312174964713468</v>
      </c>
      <c r="J60" s="6">
        <f t="shared" si="3"/>
        <v>-0.25706292365279787</v>
      </c>
      <c r="K60" s="6">
        <f t="shared" si="4"/>
        <v>-8.1400713240742301E-2</v>
      </c>
      <c r="L60" s="6">
        <f t="shared" si="5"/>
        <v>-0.14089891604969551</v>
      </c>
      <c r="M60" s="6">
        <f t="shared" si="6"/>
        <v>-2.0105800494145827</v>
      </c>
    </row>
    <row r="61" spans="1:13">
      <c r="A61" s="6">
        <v>2009</v>
      </c>
      <c r="B61" s="6">
        <f>'Data Sheet 10'!G349/1000000</f>
        <v>-1827.6003428923652</v>
      </c>
      <c r="C61" s="6">
        <f>'Data Sheet 11'!G349/1000000</f>
        <v>-299.40357072385297</v>
      </c>
      <c r="D61" s="6">
        <f>'Data Sheet 12'!G349/1000000</f>
        <v>-92.441512218999904</v>
      </c>
      <c r="E61" s="6">
        <f>'Data Sheet 13'!G349/1000000</f>
        <v>-161.85162725517131</v>
      </c>
      <c r="F61" s="6">
        <f t="shared" si="1"/>
        <v>-2381.2970530903895</v>
      </c>
      <c r="H61" s="6">
        <v>2009</v>
      </c>
      <c r="I61" s="6">
        <f t="shared" si="2"/>
        <v>-1.8276003428923653</v>
      </c>
      <c r="J61" s="6">
        <f t="shared" si="3"/>
        <v>-0.29940357072385299</v>
      </c>
      <c r="K61" s="6">
        <f t="shared" si="4"/>
        <v>-9.2441512218999905E-2</v>
      </c>
      <c r="L61" s="6">
        <f t="shared" si="5"/>
        <v>-0.1618516272551713</v>
      </c>
      <c r="M61" s="6">
        <f t="shared" si="6"/>
        <v>-2.3812970530903894</v>
      </c>
    </row>
    <row r="62" spans="1:13">
      <c r="A62" s="6">
        <v>2010</v>
      </c>
      <c r="B62" s="6">
        <f>'Data Sheet 10'!G350/1000000</f>
        <v>-28.005713692425044</v>
      </c>
      <c r="C62" s="6">
        <f>'Data Sheet 11'!G350/1000000</f>
        <v>-9.7171127688936743</v>
      </c>
      <c r="D62" s="6">
        <f>'Data Sheet 12'!G350/1000000</f>
        <v>-3.7009778643734652</v>
      </c>
      <c r="E62" s="6">
        <f>'Data Sheet 13'!G350/1000000</f>
        <v>-14.94806555313404</v>
      </c>
      <c r="F62" s="6">
        <f t="shared" si="1"/>
        <v>-56.371869878826217</v>
      </c>
      <c r="H62" s="6">
        <v>2010</v>
      </c>
      <c r="I62" s="6">
        <f t="shared" si="2"/>
        <v>-2.8005713692425042E-2</v>
      </c>
      <c r="J62" s="6">
        <f t="shared" si="3"/>
        <v>-9.7171127688936744E-3</v>
      </c>
      <c r="K62" s="6">
        <f t="shared" si="4"/>
        <v>-3.7009778643734654E-3</v>
      </c>
      <c r="L62" s="6">
        <f t="shared" si="5"/>
        <v>-1.494806555313404E-2</v>
      </c>
      <c r="M62" s="6">
        <f t="shared" si="6"/>
        <v>-5.6371869878826218E-2</v>
      </c>
    </row>
    <row r="63" spans="1:13">
      <c r="A63" s="6">
        <v>2011</v>
      </c>
      <c r="B63" s="6">
        <f>'Data Sheet 10'!G351/1000000</f>
        <v>31.000109083206507</v>
      </c>
      <c r="C63" s="6">
        <f>'Data Sheet 11'!G351/1000000</f>
        <v>0.39797355280445362</v>
      </c>
      <c r="D63" s="6">
        <f>'Data Sheet 12'!G351/1000000</f>
        <v>-0.5770855676028066</v>
      </c>
      <c r="E63" s="6">
        <f>'Data Sheet 13'!G351/1000000</f>
        <v>-8.3250840640888644</v>
      </c>
      <c r="F63" s="6">
        <f t="shared" si="1"/>
        <v>22.495913004319291</v>
      </c>
      <c r="H63" s="6">
        <v>2011</v>
      </c>
      <c r="I63" s="6">
        <f t="shared" si="2"/>
        <v>3.1000109083206506E-2</v>
      </c>
      <c r="J63" s="6">
        <f t="shared" si="3"/>
        <v>3.9797355280445361E-4</v>
      </c>
      <c r="K63" s="6">
        <f t="shared" si="4"/>
        <v>-5.7708556760280663E-4</v>
      </c>
      <c r="L63" s="6">
        <f t="shared" si="5"/>
        <v>-8.3250840640888644E-3</v>
      </c>
      <c r="M63" s="6">
        <f t="shared" si="6"/>
        <v>2.2495913004319291E-2</v>
      </c>
    </row>
    <row r="64" spans="1:13">
      <c r="A64" s="6">
        <v>2012</v>
      </c>
      <c r="B64" s="6">
        <f>'Data Sheet 10'!G352/1000000</f>
        <v>-136.82901973176698</v>
      </c>
      <c r="C64" s="6">
        <f>'Data Sheet 11'!G352/1000000</f>
        <v>-24.125237706499114</v>
      </c>
      <c r="D64" s="6">
        <f>'Data Sheet 12'!G352/1000000</f>
        <v>-8.2587120003985444</v>
      </c>
      <c r="E64" s="6">
        <f>'Data Sheet 13'!G352/1000000</f>
        <v>-17.76796828622583</v>
      </c>
      <c r="F64" s="6">
        <f t="shared" si="1"/>
        <v>-186.98093772489045</v>
      </c>
      <c r="H64" s="6">
        <v>2012</v>
      </c>
      <c r="I64" s="6">
        <f t="shared" si="2"/>
        <v>-0.13682901973176698</v>
      </c>
      <c r="J64" s="6">
        <f t="shared" si="3"/>
        <v>-2.4125237706499113E-2</v>
      </c>
      <c r="K64" s="6">
        <f t="shared" si="4"/>
        <v>-8.2587120003985437E-3</v>
      </c>
      <c r="L64" s="6">
        <f t="shared" si="5"/>
        <v>-1.776796828622583E-2</v>
      </c>
      <c r="M64" s="6">
        <f t="shared" si="6"/>
        <v>-0.18698093772489044</v>
      </c>
    </row>
    <row r="65" spans="1:13">
      <c r="A65" s="6">
        <v>2013</v>
      </c>
      <c r="B65" s="6">
        <f>'Data Sheet 10'!G353/1000000</f>
        <v>154.51265795860959</v>
      </c>
      <c r="C65" s="6">
        <f>'Data Sheet 11'!G353/1000000</f>
        <v>17.749057097786782</v>
      </c>
      <c r="D65" s="6">
        <f>'Data Sheet 12'!G353/1000000</f>
        <v>4.8012157213509621</v>
      </c>
      <c r="E65" s="6">
        <f>'Data Sheet 13'!G353/1000000</f>
        <v>-1.4749708132903234</v>
      </c>
      <c r="F65" s="6">
        <f t="shared" si="1"/>
        <v>175.58795996445701</v>
      </c>
      <c r="H65" s="6">
        <v>2013</v>
      </c>
      <c r="I65" s="6">
        <f t="shared" si="2"/>
        <v>0.15451265795860961</v>
      </c>
      <c r="J65" s="6">
        <f t="shared" si="3"/>
        <v>1.7749057097786781E-2</v>
      </c>
      <c r="K65" s="6">
        <f t="shared" si="4"/>
        <v>4.8012157213509618E-3</v>
      </c>
      <c r="L65" s="6">
        <f t="shared" si="5"/>
        <v>-1.4749708132903235E-3</v>
      </c>
      <c r="M65" s="6">
        <f t="shared" si="6"/>
        <v>0.175587959964457</v>
      </c>
    </row>
    <row r="66" spans="1:13">
      <c r="A66" s="6">
        <v>2014</v>
      </c>
      <c r="B66" s="6">
        <f>'Data Sheet 10'!G354/1000000</f>
        <v>557.33207226681873</v>
      </c>
      <c r="C66" s="6">
        <f>'Data Sheet 11'!G354/1000000</f>
        <v>76.881074839106788</v>
      </c>
      <c r="D66" s="6">
        <f>'Data Sheet 12'!G354/1000000</f>
        <v>24.143585661178079</v>
      </c>
      <c r="E66" s="6">
        <f>'Data Sheet 13'!G354/1000000</f>
        <v>21.258167356578806</v>
      </c>
      <c r="F66" s="6">
        <f t="shared" si="1"/>
        <v>679.61490012368245</v>
      </c>
      <c r="H66" s="6">
        <v>2014</v>
      </c>
      <c r="I66" s="6">
        <f t="shared" si="2"/>
        <v>0.55733207226681869</v>
      </c>
      <c r="J66" s="6">
        <f t="shared" si="3"/>
        <v>7.6881074839106792E-2</v>
      </c>
      <c r="K66" s="6">
        <f t="shared" si="4"/>
        <v>2.414358566117808E-2</v>
      </c>
      <c r="L66" s="6">
        <f t="shared" si="5"/>
        <v>2.1258167356578806E-2</v>
      </c>
      <c r="M66" s="6">
        <f t="shared" si="6"/>
        <v>0.67961490012368242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619C-2822-4EC0-B5B6-E481E4750F8E}">
  <dimension ref="A1:M66"/>
  <sheetViews>
    <sheetView zoomScale="55" zoomScaleNormal="55" workbookViewId="0"/>
  </sheetViews>
  <sheetFormatPr defaultColWidth="8.77734375" defaultRowHeight="15.6"/>
  <cols>
    <col min="1" max="1" width="8.77734375" style="6"/>
    <col min="2" max="2" width="10.77734375" style="6" bestFit="1" customWidth="1"/>
    <col min="3" max="6" width="8.77734375" style="6"/>
    <col min="7" max="7" width="8.77734375" style="6" customWidth="1"/>
    <col min="8" max="8" width="8.77734375" style="6"/>
    <col min="9" max="9" width="10.77734375" style="6" bestFit="1" customWidth="1"/>
    <col min="10" max="16384" width="8.77734375" style="6"/>
  </cols>
  <sheetData>
    <row r="1" spans="1:13">
      <c r="A1" s="6" t="s">
        <v>0</v>
      </c>
      <c r="B1" s="6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H1" s="6" t="s">
        <v>0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</row>
    <row r="2" spans="1:13">
      <c r="A2" s="6">
        <v>1950</v>
      </c>
      <c r="B2" s="6">
        <f>'Data Sheet 10'!H290/1000000</f>
        <v>0</v>
      </c>
      <c r="C2" s="6">
        <f>'Data Sheet 11'!H290/1000000</f>
        <v>0</v>
      </c>
      <c r="D2" s="6">
        <f>'Data Sheet 12'!H290/1000000</f>
        <v>0</v>
      </c>
      <c r="E2" s="6">
        <f>'Data Sheet 13'!H290/1000000</f>
        <v>0</v>
      </c>
      <c r="F2" s="6">
        <f>SUM(B2:E2)</f>
        <v>0</v>
      </c>
      <c r="H2" s="6">
        <v>1950</v>
      </c>
      <c r="I2" s="6">
        <f>B2/1000</f>
        <v>0</v>
      </c>
      <c r="J2" s="6">
        <f t="shared" ref="J2:M2" si="0">C2/1000</f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>
      <c r="A3" s="6">
        <v>1951</v>
      </c>
      <c r="B3" s="6">
        <f>'Data Sheet 10'!H291/1000000</f>
        <v>63.82338296411227</v>
      </c>
      <c r="C3" s="6">
        <f>'Data Sheet 11'!H291/1000000</f>
        <v>0.92896818294795047</v>
      </c>
      <c r="D3" s="6">
        <f>'Data Sheet 12'!H291/1000000</f>
        <v>2.3136987087994245</v>
      </c>
      <c r="E3" s="6">
        <f>'Data Sheet 13'!H291/1000000</f>
        <v>3.6806908064211457</v>
      </c>
      <c r="F3" s="6">
        <f t="shared" ref="F3:F66" si="1">SUM(B3:E3)</f>
        <v>70.746740662280786</v>
      </c>
      <c r="H3" s="6">
        <v>1951</v>
      </c>
      <c r="I3" s="6">
        <f t="shared" ref="I3:I66" si="2">B3/1000</f>
        <v>6.3823382964112274E-2</v>
      </c>
      <c r="J3" s="6">
        <f t="shared" ref="J3:J66" si="3">C3/1000</f>
        <v>9.2896818294795048E-4</v>
      </c>
      <c r="K3" s="6">
        <f t="shared" ref="K3:K66" si="4">D3/1000</f>
        <v>2.3136987087994244E-3</v>
      </c>
      <c r="L3" s="6">
        <f t="shared" ref="L3:L66" si="5">E3/1000</f>
        <v>3.6806908064211455E-3</v>
      </c>
      <c r="M3" s="6">
        <f t="shared" ref="M3:M66" si="6">F3/1000</f>
        <v>7.0746740662280788E-2</v>
      </c>
    </row>
    <row r="4" spans="1:13">
      <c r="A4" s="6">
        <v>1952</v>
      </c>
      <c r="B4" s="6">
        <f>'Data Sheet 10'!H292/1000000</f>
        <v>67.580269502818879</v>
      </c>
      <c r="C4" s="6">
        <f>'Data Sheet 11'!H292/1000000</f>
        <v>0.99062398116223016</v>
      </c>
      <c r="D4" s="6">
        <f>'Data Sheet 12'!H292/1000000</f>
        <v>2.5882145024225758</v>
      </c>
      <c r="E4" s="6">
        <f>'Data Sheet 13'!H292/1000000</f>
        <v>3.8230075305305866</v>
      </c>
      <c r="F4" s="6">
        <f t="shared" si="1"/>
        <v>74.982115516934272</v>
      </c>
      <c r="H4" s="6">
        <v>1952</v>
      </c>
      <c r="I4" s="6">
        <f t="shared" si="2"/>
        <v>6.7580269502818882E-2</v>
      </c>
      <c r="J4" s="6">
        <f t="shared" si="3"/>
        <v>9.9062398116223018E-4</v>
      </c>
      <c r="K4" s="6">
        <f t="shared" si="4"/>
        <v>2.5882145024225759E-3</v>
      </c>
      <c r="L4" s="6">
        <f t="shared" si="5"/>
        <v>3.8230075305305867E-3</v>
      </c>
      <c r="M4" s="6">
        <f t="shared" si="6"/>
        <v>7.4982115516934275E-2</v>
      </c>
    </row>
    <row r="5" spans="1:13">
      <c r="A5" s="6">
        <v>1953</v>
      </c>
      <c r="B5" s="6">
        <f>'Data Sheet 10'!H293/1000000</f>
        <v>71.380476316404071</v>
      </c>
      <c r="C5" s="6">
        <f>'Data Sheet 11'!H293/1000000</f>
        <v>1.0865986421452989</v>
      </c>
      <c r="D5" s="6">
        <f>'Data Sheet 12'!H293/1000000</f>
        <v>2.7401118907190565</v>
      </c>
      <c r="E5" s="6">
        <f>'Data Sheet 13'!H293/1000000</f>
        <v>3.3974075048807704</v>
      </c>
      <c r="F5" s="6">
        <f t="shared" si="1"/>
        <v>78.604594354149199</v>
      </c>
      <c r="H5" s="6">
        <v>1953</v>
      </c>
      <c r="I5" s="6">
        <f t="shared" si="2"/>
        <v>7.1380476316404068E-2</v>
      </c>
      <c r="J5" s="6">
        <f t="shared" si="3"/>
        <v>1.086598642145299E-3</v>
      </c>
      <c r="K5" s="6">
        <f t="shared" si="4"/>
        <v>2.7401118907190566E-3</v>
      </c>
      <c r="L5" s="6">
        <f t="shared" si="5"/>
        <v>3.3974075048807703E-3</v>
      </c>
      <c r="M5" s="6">
        <f t="shared" si="6"/>
        <v>7.8604594354149196E-2</v>
      </c>
    </row>
    <row r="6" spans="1:13">
      <c r="A6" s="6">
        <v>1954</v>
      </c>
      <c r="B6" s="6">
        <f>'Data Sheet 10'!H294/1000000</f>
        <v>77.020436823479656</v>
      </c>
      <c r="C6" s="6">
        <f>'Data Sheet 11'!H294/1000000</f>
        <v>1.0867299589855366</v>
      </c>
      <c r="D6" s="6">
        <f>'Data Sheet 12'!H294/1000000</f>
        <v>2.7919546863304245</v>
      </c>
      <c r="E6" s="6">
        <f>'Data Sheet 13'!H294/1000000</f>
        <v>2.6107118729740924</v>
      </c>
      <c r="F6" s="6">
        <f t="shared" si="1"/>
        <v>83.509833341769721</v>
      </c>
      <c r="H6" s="6">
        <v>1954</v>
      </c>
      <c r="I6" s="6">
        <f t="shared" si="2"/>
        <v>7.7020436823479657E-2</v>
      </c>
      <c r="J6" s="6">
        <f t="shared" si="3"/>
        <v>1.0867299589855366E-3</v>
      </c>
      <c r="K6" s="6">
        <f t="shared" si="4"/>
        <v>2.7919546863304245E-3</v>
      </c>
      <c r="L6" s="6">
        <f t="shared" si="5"/>
        <v>2.6107118729740923E-3</v>
      </c>
      <c r="M6" s="6">
        <f t="shared" si="6"/>
        <v>8.3509833341769715E-2</v>
      </c>
    </row>
    <row r="7" spans="1:13">
      <c r="A7" s="6">
        <v>1955</v>
      </c>
      <c r="B7" s="6">
        <f>'Data Sheet 10'!H295/1000000</f>
        <v>81.518861675980958</v>
      </c>
      <c r="C7" s="6">
        <f>'Data Sheet 11'!H295/1000000</f>
        <v>1.0650014283030893</v>
      </c>
      <c r="D7" s="6">
        <f>'Data Sheet 12'!H295/1000000</f>
        <v>2.7152623798656625</v>
      </c>
      <c r="E7" s="6">
        <f>'Data Sheet 13'!H295/1000000</f>
        <v>2.5567461293998512</v>
      </c>
      <c r="F7" s="6">
        <f t="shared" si="1"/>
        <v>87.855871613549567</v>
      </c>
      <c r="H7" s="6">
        <v>1955</v>
      </c>
      <c r="I7" s="6">
        <f t="shared" si="2"/>
        <v>8.1518861675980964E-2</v>
      </c>
      <c r="J7" s="6">
        <f t="shared" si="3"/>
        <v>1.0650014283030893E-3</v>
      </c>
      <c r="K7" s="6">
        <f t="shared" si="4"/>
        <v>2.7152623798656623E-3</v>
      </c>
      <c r="L7" s="6">
        <f t="shared" si="5"/>
        <v>2.5567461293998514E-3</v>
      </c>
      <c r="M7" s="6">
        <f t="shared" si="6"/>
        <v>8.785587161354956E-2</v>
      </c>
    </row>
    <row r="8" spans="1:13">
      <c r="A8" s="6">
        <v>1956</v>
      </c>
      <c r="B8" s="6">
        <f>'Data Sheet 10'!H296/1000000</f>
        <v>84.844284967956028</v>
      </c>
      <c r="C8" s="6">
        <f>'Data Sheet 11'!H296/1000000</f>
        <v>1.0850006519663649</v>
      </c>
      <c r="D8" s="6">
        <f>'Data Sheet 12'!H296/1000000</f>
        <v>2.7140959583833904</v>
      </c>
      <c r="E8" s="6">
        <f>'Data Sheet 13'!H296/1000000</f>
        <v>3.0044228059132849</v>
      </c>
      <c r="F8" s="6">
        <f t="shared" si="1"/>
        <v>91.647804384219071</v>
      </c>
      <c r="H8" s="6">
        <v>1956</v>
      </c>
      <c r="I8" s="6">
        <f t="shared" si="2"/>
        <v>8.4844284967956027E-2</v>
      </c>
      <c r="J8" s="6">
        <f t="shared" si="3"/>
        <v>1.0850006519663648E-3</v>
      </c>
      <c r="K8" s="6">
        <f t="shared" si="4"/>
        <v>2.7140959583833901E-3</v>
      </c>
      <c r="L8" s="6">
        <f t="shared" si="5"/>
        <v>3.004422805913285E-3</v>
      </c>
      <c r="M8" s="6">
        <f t="shared" si="6"/>
        <v>9.1647804384219073E-2</v>
      </c>
    </row>
    <row r="9" spans="1:13">
      <c r="A9" s="6">
        <v>1957</v>
      </c>
      <c r="B9" s="6">
        <f>'Data Sheet 10'!H297/1000000</f>
        <v>83.948910327852062</v>
      </c>
      <c r="C9" s="6">
        <f>'Data Sheet 11'!H297/1000000</f>
        <v>1.0855817639688126</v>
      </c>
      <c r="D9" s="6">
        <f>'Data Sheet 12'!H297/1000000</f>
        <v>2.6621158757457315</v>
      </c>
      <c r="E9" s="6">
        <f>'Data Sheet 13'!H297/1000000</f>
        <v>2.9378500686618279</v>
      </c>
      <c r="F9" s="6">
        <f t="shared" si="1"/>
        <v>90.634458036228438</v>
      </c>
      <c r="H9" s="6">
        <v>1957</v>
      </c>
      <c r="I9" s="6">
        <f t="shared" si="2"/>
        <v>8.3948910327852067E-2</v>
      </c>
      <c r="J9" s="6">
        <f t="shared" si="3"/>
        <v>1.0855817639688126E-3</v>
      </c>
      <c r="K9" s="6">
        <f t="shared" si="4"/>
        <v>2.6621158757457316E-3</v>
      </c>
      <c r="L9" s="6">
        <f t="shared" si="5"/>
        <v>2.9378500686618281E-3</v>
      </c>
      <c r="M9" s="6">
        <f t="shared" si="6"/>
        <v>9.0634458036228438E-2</v>
      </c>
    </row>
    <row r="10" spans="1:13">
      <c r="A10" s="6">
        <v>1958</v>
      </c>
      <c r="B10" s="6">
        <f>'Data Sheet 10'!H298/1000000</f>
        <v>80.692323740159949</v>
      </c>
      <c r="C10" s="6">
        <f>'Data Sheet 11'!H298/1000000</f>
        <v>1.1143600370541353</v>
      </c>
      <c r="D10" s="6">
        <f>'Data Sheet 12'!H298/1000000</f>
        <v>2.4556866916550195</v>
      </c>
      <c r="E10" s="6">
        <f>'Data Sheet 13'!H298/1000000</f>
        <v>2.4930937464395644</v>
      </c>
      <c r="F10" s="6">
        <f t="shared" si="1"/>
        <v>86.755464215308677</v>
      </c>
      <c r="H10" s="6">
        <v>1958</v>
      </c>
      <c r="I10" s="6">
        <f t="shared" si="2"/>
        <v>8.0692323740159944E-2</v>
      </c>
      <c r="J10" s="6">
        <f t="shared" si="3"/>
        <v>1.1143600370541354E-3</v>
      </c>
      <c r="K10" s="6">
        <f t="shared" si="4"/>
        <v>2.4556866916550196E-3</v>
      </c>
      <c r="L10" s="6">
        <f t="shared" si="5"/>
        <v>2.4930937464395643E-3</v>
      </c>
      <c r="M10" s="6">
        <f t="shared" si="6"/>
        <v>8.6755464215308678E-2</v>
      </c>
    </row>
    <row r="11" spans="1:13">
      <c r="A11" s="6">
        <v>1959</v>
      </c>
      <c r="B11" s="6">
        <f>'Data Sheet 10'!H299/1000000</f>
        <v>84.782895160311611</v>
      </c>
      <c r="C11" s="6">
        <f>'Data Sheet 11'!H299/1000000</f>
        <v>1.1235119252167636</v>
      </c>
      <c r="D11" s="6">
        <f>'Data Sheet 12'!H299/1000000</f>
        <v>2.5199643111833296</v>
      </c>
      <c r="E11" s="6">
        <f>'Data Sheet 13'!H299/1000000</f>
        <v>2.3538269284688829</v>
      </c>
      <c r="F11" s="6">
        <f t="shared" si="1"/>
        <v>90.780198325180578</v>
      </c>
      <c r="H11" s="6">
        <v>1959</v>
      </c>
      <c r="I11" s="6">
        <f t="shared" si="2"/>
        <v>8.4782895160311608E-2</v>
      </c>
      <c r="J11" s="6">
        <f t="shared" si="3"/>
        <v>1.1235119252167637E-3</v>
      </c>
      <c r="K11" s="6">
        <f t="shared" si="4"/>
        <v>2.5199643111833295E-3</v>
      </c>
      <c r="L11" s="6">
        <f t="shared" si="5"/>
        <v>2.3538269284688828E-3</v>
      </c>
      <c r="M11" s="6">
        <f t="shared" si="6"/>
        <v>9.0780198325180583E-2</v>
      </c>
    </row>
    <row r="12" spans="1:13">
      <c r="A12" s="6">
        <v>1960</v>
      </c>
      <c r="B12" s="6">
        <f>'Data Sheet 10'!H300/1000000</f>
        <v>93.649428158796951</v>
      </c>
      <c r="C12" s="6">
        <f>'Data Sheet 11'!H300/1000000</f>
        <v>1.119737029443213</v>
      </c>
      <c r="D12" s="6">
        <f>'Data Sheet 12'!H300/1000000</f>
        <v>2.8030625521527899</v>
      </c>
      <c r="E12" s="6">
        <f>'Data Sheet 13'!H300/1000000</f>
        <v>2.8252300836134352</v>
      </c>
      <c r="F12" s="6">
        <f t="shared" si="1"/>
        <v>100.39745782400639</v>
      </c>
      <c r="H12" s="6">
        <v>1960</v>
      </c>
      <c r="I12" s="6">
        <f t="shared" si="2"/>
        <v>9.3649428158796955E-2</v>
      </c>
      <c r="J12" s="6">
        <f t="shared" si="3"/>
        <v>1.119737029443213E-3</v>
      </c>
      <c r="K12" s="6">
        <f t="shared" si="4"/>
        <v>2.8030625521527899E-3</v>
      </c>
      <c r="L12" s="6">
        <f t="shared" si="5"/>
        <v>2.8252300836134354E-3</v>
      </c>
      <c r="M12" s="6">
        <f t="shared" si="6"/>
        <v>0.1003974578240064</v>
      </c>
    </row>
    <row r="13" spans="1:13">
      <c r="A13" s="6">
        <v>1961</v>
      </c>
      <c r="B13" s="6">
        <f>'Data Sheet 10'!H301/1000000</f>
        <v>102.40097439403347</v>
      </c>
      <c r="C13" s="6">
        <f>'Data Sheet 11'!H301/1000000</f>
        <v>1.1922303340842946</v>
      </c>
      <c r="D13" s="6">
        <f>'Data Sheet 12'!H301/1000000</f>
        <v>3.2320939735619589</v>
      </c>
      <c r="E13" s="6">
        <f>'Data Sheet 13'!H301/1000000</f>
        <v>3.5908981645128173</v>
      </c>
      <c r="F13" s="6">
        <f t="shared" si="1"/>
        <v>110.41619686619255</v>
      </c>
      <c r="H13" s="6">
        <v>1961</v>
      </c>
      <c r="I13" s="6">
        <f t="shared" si="2"/>
        <v>0.10240097439403346</v>
      </c>
      <c r="J13" s="6">
        <f t="shared" si="3"/>
        <v>1.1922303340842946E-3</v>
      </c>
      <c r="K13" s="6">
        <f t="shared" si="4"/>
        <v>3.232093973561959E-3</v>
      </c>
      <c r="L13" s="6">
        <f t="shared" si="5"/>
        <v>3.5908981645128174E-3</v>
      </c>
      <c r="M13" s="6">
        <f t="shared" si="6"/>
        <v>0.11041619686619256</v>
      </c>
    </row>
    <row r="14" spans="1:13">
      <c r="A14" s="6">
        <v>1962</v>
      </c>
      <c r="B14" s="6">
        <f>'Data Sheet 10'!H302/1000000</f>
        <v>107.06059157465019</v>
      </c>
      <c r="C14" s="6">
        <f>'Data Sheet 11'!H302/1000000</f>
        <v>1.2047977088513755</v>
      </c>
      <c r="D14" s="6">
        <f>'Data Sheet 12'!H302/1000000</f>
        <v>3.8338310449547306</v>
      </c>
      <c r="E14" s="6">
        <f>'Data Sheet 13'!H302/1000000</f>
        <v>4.1956704552887718</v>
      </c>
      <c r="F14" s="6">
        <f t="shared" si="1"/>
        <v>116.29489078374507</v>
      </c>
      <c r="H14" s="6">
        <v>1962</v>
      </c>
      <c r="I14" s="6">
        <f t="shared" si="2"/>
        <v>0.10706059157465019</v>
      </c>
      <c r="J14" s="6">
        <f t="shared" si="3"/>
        <v>1.2047977088513755E-3</v>
      </c>
      <c r="K14" s="6">
        <f t="shared" si="4"/>
        <v>3.8338310449547307E-3</v>
      </c>
      <c r="L14" s="6">
        <f t="shared" si="5"/>
        <v>4.1956704552887714E-3</v>
      </c>
      <c r="M14" s="6">
        <f t="shared" si="6"/>
        <v>0.11629489078374508</v>
      </c>
    </row>
    <row r="15" spans="1:13">
      <c r="A15" s="6">
        <v>1963</v>
      </c>
      <c r="B15" s="6">
        <f>'Data Sheet 10'!H303/1000000</f>
        <v>104.5909822254927</v>
      </c>
      <c r="C15" s="6">
        <f>'Data Sheet 11'!H303/1000000</f>
        <v>1.2093793175096903</v>
      </c>
      <c r="D15" s="6">
        <f>'Data Sheet 12'!H303/1000000</f>
        <v>3.9606325010800703</v>
      </c>
      <c r="E15" s="6">
        <f>'Data Sheet 13'!H303/1000000</f>
        <v>4.5741420523717418</v>
      </c>
      <c r="F15" s="6">
        <f t="shared" si="1"/>
        <v>114.33513609645419</v>
      </c>
      <c r="H15" s="6">
        <v>1963</v>
      </c>
      <c r="I15" s="6">
        <f t="shared" si="2"/>
        <v>0.10459098222549269</v>
      </c>
      <c r="J15" s="6">
        <f t="shared" si="3"/>
        <v>1.2093793175096902E-3</v>
      </c>
      <c r="K15" s="6">
        <f t="shared" si="4"/>
        <v>3.9606325010800702E-3</v>
      </c>
      <c r="L15" s="6">
        <f t="shared" si="5"/>
        <v>4.5741420523717422E-3</v>
      </c>
      <c r="M15" s="6">
        <f t="shared" si="6"/>
        <v>0.1143351360964542</v>
      </c>
    </row>
    <row r="16" spans="1:13">
      <c r="A16" s="6">
        <v>1964</v>
      </c>
      <c r="B16" s="6">
        <f>'Data Sheet 10'!H304/1000000</f>
        <v>113.00312814766041</v>
      </c>
      <c r="C16" s="6">
        <f>'Data Sheet 11'!H304/1000000</f>
        <v>1.4189552090645869</v>
      </c>
      <c r="D16" s="6">
        <f>'Data Sheet 12'!H304/1000000</f>
        <v>4.4006635420631008</v>
      </c>
      <c r="E16" s="6">
        <f>'Data Sheet 13'!H304/1000000</f>
        <v>4.8445284716664716</v>
      </c>
      <c r="F16" s="6">
        <f t="shared" si="1"/>
        <v>123.66727537045458</v>
      </c>
      <c r="H16" s="6">
        <v>1964</v>
      </c>
      <c r="I16" s="6">
        <f t="shared" si="2"/>
        <v>0.11300312814766041</v>
      </c>
      <c r="J16" s="6">
        <f t="shared" si="3"/>
        <v>1.418955209064587E-3</v>
      </c>
      <c r="K16" s="6">
        <f t="shared" si="4"/>
        <v>4.400663542063101E-3</v>
      </c>
      <c r="L16" s="6">
        <f t="shared" si="5"/>
        <v>4.8445284716664714E-3</v>
      </c>
      <c r="M16" s="6">
        <f t="shared" si="6"/>
        <v>0.12366727537045458</v>
      </c>
    </row>
    <row r="17" spans="1:13">
      <c r="A17" s="6">
        <v>1965</v>
      </c>
      <c r="B17" s="6">
        <f>'Data Sheet 10'!H305/1000000</f>
        <v>127.82401564600387</v>
      </c>
      <c r="C17" s="6">
        <f>'Data Sheet 11'!H305/1000000</f>
        <v>1.5981058749670924</v>
      </c>
      <c r="D17" s="6">
        <f>'Data Sheet 12'!H305/1000000</f>
        <v>5.2071881691389894</v>
      </c>
      <c r="E17" s="6">
        <f>'Data Sheet 13'!H305/1000000</f>
        <v>4.8900915486422045</v>
      </c>
      <c r="F17" s="6">
        <f t="shared" si="1"/>
        <v>139.51940123875215</v>
      </c>
      <c r="H17" s="6">
        <v>1965</v>
      </c>
      <c r="I17" s="6">
        <f t="shared" si="2"/>
        <v>0.12782401564600387</v>
      </c>
      <c r="J17" s="6">
        <f t="shared" si="3"/>
        <v>1.5981058749670925E-3</v>
      </c>
      <c r="K17" s="6">
        <f t="shared" si="4"/>
        <v>5.207188169138989E-3</v>
      </c>
      <c r="L17" s="6">
        <f t="shared" si="5"/>
        <v>4.8900915486422046E-3</v>
      </c>
      <c r="M17" s="6">
        <f t="shared" si="6"/>
        <v>0.13951940123875214</v>
      </c>
    </row>
    <row r="18" spans="1:13">
      <c r="A18" s="6">
        <v>1966</v>
      </c>
      <c r="B18" s="6">
        <f>'Data Sheet 10'!H306/1000000</f>
        <v>126.72169776025699</v>
      </c>
      <c r="C18" s="6">
        <f>'Data Sheet 11'!H306/1000000</f>
        <v>1.5451422797147003</v>
      </c>
      <c r="D18" s="6">
        <f>'Data Sheet 12'!H306/1000000</f>
        <v>5.1441479353760737</v>
      </c>
      <c r="E18" s="6">
        <f>'Data Sheet 13'!H306/1000000</f>
        <v>5.0019939474557669</v>
      </c>
      <c r="F18" s="6">
        <f t="shared" si="1"/>
        <v>138.41298192280354</v>
      </c>
      <c r="H18" s="6">
        <v>1966</v>
      </c>
      <c r="I18" s="6">
        <f t="shared" si="2"/>
        <v>0.12672169776025699</v>
      </c>
      <c r="J18" s="6">
        <f t="shared" si="3"/>
        <v>1.5451422797147004E-3</v>
      </c>
      <c r="K18" s="6">
        <f t="shared" si="4"/>
        <v>5.1441479353760734E-3</v>
      </c>
      <c r="L18" s="6">
        <f t="shared" si="5"/>
        <v>5.0019939474557672E-3</v>
      </c>
      <c r="M18" s="6">
        <f t="shared" si="6"/>
        <v>0.13841298192280355</v>
      </c>
    </row>
    <row r="19" spans="1:13">
      <c r="A19" s="6">
        <v>1967</v>
      </c>
      <c r="B19" s="6">
        <f>'Data Sheet 10'!H307/1000000</f>
        <v>123.63852659581828</v>
      </c>
      <c r="C19" s="6">
        <f>'Data Sheet 11'!H307/1000000</f>
        <v>1.6187947729501522</v>
      </c>
      <c r="D19" s="6">
        <f>'Data Sheet 12'!H307/1000000</f>
        <v>5.0146658116975251</v>
      </c>
      <c r="E19" s="6">
        <f>'Data Sheet 13'!H307/1000000</f>
        <v>5.3252320195677694</v>
      </c>
      <c r="F19" s="6">
        <f t="shared" si="1"/>
        <v>135.59721920003372</v>
      </c>
      <c r="H19" s="6">
        <v>1967</v>
      </c>
      <c r="I19" s="6">
        <f t="shared" si="2"/>
        <v>0.12363852659581828</v>
      </c>
      <c r="J19" s="6">
        <f t="shared" si="3"/>
        <v>1.6187947729501522E-3</v>
      </c>
      <c r="K19" s="6">
        <f t="shared" si="4"/>
        <v>5.0146658116975249E-3</v>
      </c>
      <c r="L19" s="6">
        <f t="shared" si="5"/>
        <v>5.3252320195677693E-3</v>
      </c>
      <c r="M19" s="6">
        <f t="shared" si="6"/>
        <v>0.13559721920003373</v>
      </c>
    </row>
    <row r="20" spans="1:13">
      <c r="A20" s="6">
        <v>1968</v>
      </c>
      <c r="B20" s="6">
        <f>'Data Sheet 10'!H308/1000000</f>
        <v>126.72632863371155</v>
      </c>
      <c r="C20" s="6">
        <f>'Data Sheet 11'!H308/1000000</f>
        <v>1.7488035378211553</v>
      </c>
      <c r="D20" s="6">
        <f>'Data Sheet 12'!H308/1000000</f>
        <v>4.9777938456305755</v>
      </c>
      <c r="E20" s="6">
        <f>'Data Sheet 13'!H308/1000000</f>
        <v>5.6851237069302369</v>
      </c>
      <c r="F20" s="6">
        <f t="shared" si="1"/>
        <v>139.13804972409349</v>
      </c>
      <c r="H20" s="6">
        <v>1968</v>
      </c>
      <c r="I20" s="6">
        <f t="shared" si="2"/>
        <v>0.12672632863371155</v>
      </c>
      <c r="J20" s="6">
        <f t="shared" si="3"/>
        <v>1.7488035378211552E-3</v>
      </c>
      <c r="K20" s="6">
        <f t="shared" si="4"/>
        <v>4.9777938456305754E-3</v>
      </c>
      <c r="L20" s="6">
        <f t="shared" si="5"/>
        <v>5.6851237069302368E-3</v>
      </c>
      <c r="M20" s="6">
        <f t="shared" si="6"/>
        <v>0.13913804972409349</v>
      </c>
    </row>
    <row r="21" spans="1:13">
      <c r="A21" s="6">
        <v>1969</v>
      </c>
      <c r="B21" s="6">
        <f>'Data Sheet 10'!H309/1000000</f>
        <v>123.82181348288277</v>
      </c>
      <c r="C21" s="6">
        <f>'Data Sheet 11'!H309/1000000</f>
        <v>1.849122762848926</v>
      </c>
      <c r="D21" s="6">
        <f>'Data Sheet 12'!H309/1000000</f>
        <v>4.785869678614592</v>
      </c>
      <c r="E21" s="6">
        <f>'Data Sheet 13'!H309/1000000</f>
        <v>5.9905505024937575</v>
      </c>
      <c r="F21" s="6">
        <f t="shared" si="1"/>
        <v>136.44735642684006</v>
      </c>
      <c r="H21" s="6">
        <v>1969</v>
      </c>
      <c r="I21" s="6">
        <f t="shared" si="2"/>
        <v>0.12382181348288278</v>
      </c>
      <c r="J21" s="6">
        <f t="shared" si="3"/>
        <v>1.8491227628489259E-3</v>
      </c>
      <c r="K21" s="6">
        <f t="shared" si="4"/>
        <v>4.7858696786145924E-3</v>
      </c>
      <c r="L21" s="6">
        <f t="shared" si="5"/>
        <v>5.9905505024937574E-3</v>
      </c>
      <c r="M21" s="6">
        <f t="shared" si="6"/>
        <v>0.13644735642684006</v>
      </c>
    </row>
    <row r="22" spans="1:13">
      <c r="A22" s="6">
        <v>1970</v>
      </c>
      <c r="B22" s="6">
        <f>'Data Sheet 10'!H310/1000000</f>
        <v>115.71092286593327</v>
      </c>
      <c r="C22" s="6">
        <f>'Data Sheet 11'!H310/1000000</f>
        <v>1.9424189680177224</v>
      </c>
      <c r="D22" s="6">
        <f>'Data Sheet 12'!H310/1000000</f>
        <v>4.4402176249966789</v>
      </c>
      <c r="E22" s="6">
        <f>'Data Sheet 13'!H310/1000000</f>
        <v>6.0897801223021499</v>
      </c>
      <c r="F22" s="6">
        <f t="shared" si="1"/>
        <v>128.18333958124981</v>
      </c>
      <c r="H22" s="6">
        <v>1970</v>
      </c>
      <c r="I22" s="6">
        <f t="shared" si="2"/>
        <v>0.11571092286593326</v>
      </c>
      <c r="J22" s="6">
        <f t="shared" si="3"/>
        <v>1.9424189680177224E-3</v>
      </c>
      <c r="K22" s="6">
        <f t="shared" si="4"/>
        <v>4.4402176249966792E-3</v>
      </c>
      <c r="L22" s="6">
        <f t="shared" si="5"/>
        <v>6.0897801223021497E-3</v>
      </c>
      <c r="M22" s="6">
        <f t="shared" si="6"/>
        <v>0.12818333958124981</v>
      </c>
    </row>
    <row r="23" spans="1:13">
      <c r="A23" s="6">
        <v>1971</v>
      </c>
      <c r="B23" s="6">
        <f>'Data Sheet 10'!H311/1000000</f>
        <v>114.17983609468675</v>
      </c>
      <c r="C23" s="6">
        <f>'Data Sheet 11'!H311/1000000</f>
        <v>1.9308423903217375</v>
      </c>
      <c r="D23" s="6">
        <f>'Data Sheet 12'!H311/1000000</f>
        <v>4.195619023375607</v>
      </c>
      <c r="E23" s="6">
        <f>'Data Sheet 13'!H311/1000000</f>
        <v>6.7615631779762602</v>
      </c>
      <c r="F23" s="6">
        <f t="shared" si="1"/>
        <v>127.06786068636036</v>
      </c>
      <c r="H23" s="6">
        <v>1971</v>
      </c>
      <c r="I23" s="6">
        <f t="shared" si="2"/>
        <v>0.11417983609468675</v>
      </c>
      <c r="J23" s="6">
        <f t="shared" si="3"/>
        <v>1.9308423903217375E-3</v>
      </c>
      <c r="K23" s="6">
        <f t="shared" si="4"/>
        <v>4.1956190233756073E-3</v>
      </c>
      <c r="L23" s="6">
        <f t="shared" si="5"/>
        <v>6.7615631779762604E-3</v>
      </c>
      <c r="M23" s="6">
        <f t="shared" si="6"/>
        <v>0.12706786068636036</v>
      </c>
    </row>
    <row r="24" spans="1:13">
      <c r="A24" s="6">
        <v>1972</v>
      </c>
      <c r="B24" s="6">
        <f>'Data Sheet 10'!H312/1000000</f>
        <v>118.45561477070297</v>
      </c>
      <c r="C24" s="6">
        <f>'Data Sheet 11'!H312/1000000</f>
        <v>1.8023547881836721</v>
      </c>
      <c r="D24" s="6">
        <f>'Data Sheet 12'!H312/1000000</f>
        <v>4.4235351404719063</v>
      </c>
      <c r="E24" s="6">
        <f>'Data Sheet 13'!H312/1000000</f>
        <v>7.2055805339571704</v>
      </c>
      <c r="F24" s="6">
        <f t="shared" si="1"/>
        <v>131.88708523331573</v>
      </c>
      <c r="H24" s="6">
        <v>1972</v>
      </c>
      <c r="I24" s="6">
        <f t="shared" si="2"/>
        <v>0.11845561477070296</v>
      </c>
      <c r="J24" s="6">
        <f t="shared" si="3"/>
        <v>1.8023547881836721E-3</v>
      </c>
      <c r="K24" s="6">
        <f t="shared" si="4"/>
        <v>4.4235351404719059E-3</v>
      </c>
      <c r="L24" s="6">
        <f t="shared" si="5"/>
        <v>7.2055805339571706E-3</v>
      </c>
      <c r="M24" s="6">
        <f t="shared" si="6"/>
        <v>0.13188708523331574</v>
      </c>
    </row>
    <row r="25" spans="1:13">
      <c r="A25" s="6">
        <v>1973</v>
      </c>
      <c r="B25" s="6">
        <f>'Data Sheet 10'!H313/1000000</f>
        <v>124.14974956034506</v>
      </c>
      <c r="C25" s="6">
        <f>'Data Sheet 11'!H313/1000000</f>
        <v>1.775777720920819</v>
      </c>
      <c r="D25" s="6">
        <f>'Data Sheet 12'!H313/1000000</f>
        <v>4.929049194948397</v>
      </c>
      <c r="E25" s="6">
        <f>'Data Sheet 13'!H313/1000000</f>
        <v>7.1582204460407297</v>
      </c>
      <c r="F25" s="6">
        <f t="shared" si="1"/>
        <v>138.01279692225501</v>
      </c>
      <c r="H25" s="6">
        <v>1973</v>
      </c>
      <c r="I25" s="6">
        <f t="shared" si="2"/>
        <v>0.12414974956034505</v>
      </c>
      <c r="J25" s="6">
        <f t="shared" si="3"/>
        <v>1.775777720920819E-3</v>
      </c>
      <c r="K25" s="6">
        <f t="shared" si="4"/>
        <v>4.9290491949483973E-3</v>
      </c>
      <c r="L25" s="6">
        <f t="shared" si="5"/>
        <v>7.1582204460407294E-3</v>
      </c>
      <c r="M25" s="6">
        <f t="shared" si="6"/>
        <v>0.13801279692225502</v>
      </c>
    </row>
    <row r="26" spans="1:13">
      <c r="A26" s="6">
        <v>1974</v>
      </c>
      <c r="B26" s="6">
        <f>'Data Sheet 10'!H314/1000000</f>
        <v>121.70739987982182</v>
      </c>
      <c r="C26" s="6">
        <f>'Data Sheet 11'!H314/1000000</f>
        <v>1.8006209283813639</v>
      </c>
      <c r="D26" s="6">
        <f>'Data Sheet 12'!H314/1000000</f>
        <v>4.7435678796092562</v>
      </c>
      <c r="E26" s="6">
        <f>'Data Sheet 13'!H314/1000000</f>
        <v>7.1241048163193055</v>
      </c>
      <c r="F26" s="6">
        <f t="shared" si="1"/>
        <v>135.37569350413176</v>
      </c>
      <c r="H26" s="6">
        <v>1974</v>
      </c>
      <c r="I26" s="6">
        <f t="shared" si="2"/>
        <v>0.12170739987982182</v>
      </c>
      <c r="J26" s="6">
        <f t="shared" si="3"/>
        <v>1.8006209283813639E-3</v>
      </c>
      <c r="K26" s="6">
        <f t="shared" si="4"/>
        <v>4.7435678796092558E-3</v>
      </c>
      <c r="L26" s="6">
        <f t="shared" si="5"/>
        <v>7.1241048163193056E-3</v>
      </c>
      <c r="M26" s="6">
        <f t="shared" si="6"/>
        <v>0.13537569350413176</v>
      </c>
    </row>
    <row r="27" spans="1:13">
      <c r="A27" s="6">
        <v>1975</v>
      </c>
      <c r="B27" s="6">
        <f>'Data Sheet 10'!H315/1000000</f>
        <v>111.4638987862575</v>
      </c>
      <c r="C27" s="6">
        <f>'Data Sheet 11'!H315/1000000</f>
        <v>1.7371942982406687</v>
      </c>
      <c r="D27" s="6">
        <f>'Data Sheet 12'!H315/1000000</f>
        <v>4.6828935660901285</v>
      </c>
      <c r="E27" s="6">
        <f>'Data Sheet 13'!H315/1000000</f>
        <v>5.8974990666575113</v>
      </c>
      <c r="F27" s="6">
        <f t="shared" si="1"/>
        <v>123.78148571724581</v>
      </c>
      <c r="H27" s="6">
        <v>1975</v>
      </c>
      <c r="I27" s="6">
        <f t="shared" si="2"/>
        <v>0.1114638987862575</v>
      </c>
      <c r="J27" s="6">
        <f t="shared" si="3"/>
        <v>1.7371942982406688E-3</v>
      </c>
      <c r="K27" s="6">
        <f t="shared" si="4"/>
        <v>4.6828935660901284E-3</v>
      </c>
      <c r="L27" s="6">
        <f t="shared" si="5"/>
        <v>5.8974990666575116E-3</v>
      </c>
      <c r="M27" s="6">
        <f t="shared" si="6"/>
        <v>0.12378148571724581</v>
      </c>
    </row>
    <row r="28" spans="1:13">
      <c r="A28" s="6">
        <v>1976</v>
      </c>
      <c r="B28" s="6">
        <f>'Data Sheet 10'!H316/1000000</f>
        <v>102.94176961259598</v>
      </c>
      <c r="C28" s="6">
        <f>'Data Sheet 11'!H316/1000000</f>
        <v>1.7132597590265195</v>
      </c>
      <c r="D28" s="6">
        <f>'Data Sheet 12'!H316/1000000</f>
        <v>4.6025580285513952</v>
      </c>
      <c r="E28" s="6">
        <f>'Data Sheet 13'!H316/1000000</f>
        <v>4.9460619816475626</v>
      </c>
      <c r="F28" s="6">
        <f t="shared" si="1"/>
        <v>114.20364938182145</v>
      </c>
      <c r="H28" s="6">
        <v>1976</v>
      </c>
      <c r="I28" s="6">
        <f t="shared" si="2"/>
        <v>0.10294176961259598</v>
      </c>
      <c r="J28" s="6">
        <f t="shared" si="3"/>
        <v>1.7132597590265196E-3</v>
      </c>
      <c r="K28" s="6">
        <f t="shared" si="4"/>
        <v>4.6025580285513953E-3</v>
      </c>
      <c r="L28" s="6">
        <f t="shared" si="5"/>
        <v>4.9460619816475626E-3</v>
      </c>
      <c r="M28" s="6">
        <f t="shared" si="6"/>
        <v>0.11420364938182145</v>
      </c>
    </row>
    <row r="29" spans="1:13">
      <c r="A29" s="6">
        <v>1977</v>
      </c>
      <c r="B29" s="6">
        <f>'Data Sheet 10'!H317/1000000</f>
        <v>96.79195208260704</v>
      </c>
      <c r="C29" s="6">
        <f>'Data Sheet 11'!H317/1000000</f>
        <v>1.4543126112906037</v>
      </c>
      <c r="D29" s="6">
        <f>'Data Sheet 12'!H317/1000000</f>
        <v>3.9665264284921276</v>
      </c>
      <c r="E29" s="6">
        <f>'Data Sheet 13'!H317/1000000</f>
        <v>5.1203135347271003</v>
      </c>
      <c r="F29" s="6">
        <f t="shared" si="1"/>
        <v>107.33310465711688</v>
      </c>
      <c r="H29" s="6">
        <v>1977</v>
      </c>
      <c r="I29" s="6">
        <f t="shared" si="2"/>
        <v>9.6791952082607033E-2</v>
      </c>
      <c r="J29" s="6">
        <f t="shared" si="3"/>
        <v>1.4543126112906038E-3</v>
      </c>
      <c r="K29" s="6">
        <f t="shared" si="4"/>
        <v>3.9665264284921278E-3</v>
      </c>
      <c r="L29" s="6">
        <f t="shared" si="5"/>
        <v>5.1203135347270999E-3</v>
      </c>
      <c r="M29" s="6">
        <f t="shared" si="6"/>
        <v>0.10733310465711687</v>
      </c>
    </row>
    <row r="30" spans="1:13">
      <c r="A30" s="6">
        <v>1978</v>
      </c>
      <c r="B30" s="6">
        <f>'Data Sheet 10'!H318/1000000</f>
        <v>95.938216020733336</v>
      </c>
      <c r="C30" s="6">
        <f>'Data Sheet 11'!H318/1000000</f>
        <v>1.2695271077131833</v>
      </c>
      <c r="D30" s="6">
        <f>'Data Sheet 12'!H318/1000000</f>
        <v>3.7544760025965571</v>
      </c>
      <c r="E30" s="6">
        <f>'Data Sheet 13'!H318/1000000</f>
        <v>5.1044918050528079</v>
      </c>
      <c r="F30" s="6">
        <f t="shared" si="1"/>
        <v>106.06671093609589</v>
      </c>
      <c r="H30" s="6">
        <v>1978</v>
      </c>
      <c r="I30" s="6">
        <f t="shared" si="2"/>
        <v>9.5938216020733338E-2</v>
      </c>
      <c r="J30" s="6">
        <f t="shared" si="3"/>
        <v>1.2695271077131833E-3</v>
      </c>
      <c r="K30" s="6">
        <f t="shared" si="4"/>
        <v>3.7544760025965572E-3</v>
      </c>
      <c r="L30" s="6">
        <f t="shared" si="5"/>
        <v>5.1044918050528075E-3</v>
      </c>
      <c r="M30" s="6">
        <f t="shared" si="6"/>
        <v>0.10606671093609589</v>
      </c>
    </row>
    <row r="31" spans="1:13">
      <c r="A31" s="6">
        <v>1979</v>
      </c>
      <c r="B31" s="6">
        <f>'Data Sheet 10'!H319/1000000</f>
        <v>98.283876936150051</v>
      </c>
      <c r="C31" s="6">
        <f>'Data Sheet 11'!H319/1000000</f>
        <v>1.3661407492404125</v>
      </c>
      <c r="D31" s="6">
        <f>'Data Sheet 12'!H319/1000000</f>
        <v>3.8133800987801489</v>
      </c>
      <c r="E31" s="6">
        <f>'Data Sheet 13'!H319/1000000</f>
        <v>4.8065341358516278</v>
      </c>
      <c r="F31" s="6">
        <f t="shared" si="1"/>
        <v>108.26993192002223</v>
      </c>
      <c r="H31" s="6">
        <v>1979</v>
      </c>
      <c r="I31" s="6">
        <f t="shared" si="2"/>
        <v>9.8283876936150052E-2</v>
      </c>
      <c r="J31" s="6">
        <f t="shared" si="3"/>
        <v>1.3661407492404126E-3</v>
      </c>
      <c r="K31" s="6">
        <f t="shared" si="4"/>
        <v>3.8133800987801489E-3</v>
      </c>
      <c r="L31" s="6">
        <f t="shared" si="5"/>
        <v>4.806534135851628E-3</v>
      </c>
      <c r="M31" s="6">
        <f t="shared" si="6"/>
        <v>0.10826993192002222</v>
      </c>
    </row>
    <row r="32" spans="1:13">
      <c r="A32" s="6">
        <v>1980</v>
      </c>
      <c r="B32" s="6">
        <f>'Data Sheet 10'!H320/1000000</f>
        <v>97.336276304334632</v>
      </c>
      <c r="C32" s="6">
        <f>'Data Sheet 11'!H320/1000000</f>
        <v>1.3245513634513655</v>
      </c>
      <c r="D32" s="6">
        <f>'Data Sheet 12'!H320/1000000</f>
        <v>3.752581968020575</v>
      </c>
      <c r="E32" s="6">
        <f>'Data Sheet 13'!H320/1000000</f>
        <v>4.4321071293527128</v>
      </c>
      <c r="F32" s="6">
        <f t="shared" si="1"/>
        <v>106.84551676515929</v>
      </c>
      <c r="H32" s="6">
        <v>1980</v>
      </c>
      <c r="I32" s="6">
        <f t="shared" si="2"/>
        <v>9.7336276304334626E-2</v>
      </c>
      <c r="J32" s="6">
        <f t="shared" si="3"/>
        <v>1.3245513634513656E-3</v>
      </c>
      <c r="K32" s="6">
        <f t="shared" si="4"/>
        <v>3.7525819680205748E-3</v>
      </c>
      <c r="L32" s="6">
        <f t="shared" si="5"/>
        <v>4.4321071293527128E-3</v>
      </c>
      <c r="M32" s="6">
        <f t="shared" si="6"/>
        <v>0.10684551676515928</v>
      </c>
    </row>
    <row r="33" spans="1:13">
      <c r="A33" s="6">
        <v>1981</v>
      </c>
      <c r="B33" s="6">
        <f>'Data Sheet 10'!H321/1000000</f>
        <v>88.507974727590664</v>
      </c>
      <c r="C33" s="6">
        <f>'Data Sheet 11'!H321/1000000</f>
        <v>1.2300944940784564</v>
      </c>
      <c r="D33" s="6">
        <f>'Data Sheet 12'!H321/1000000</f>
        <v>3.4103495820791325</v>
      </c>
      <c r="E33" s="6">
        <f>'Data Sheet 13'!H321/1000000</f>
        <v>4.3402220457430225</v>
      </c>
      <c r="F33" s="6">
        <f t="shared" si="1"/>
        <v>97.488640849491276</v>
      </c>
      <c r="H33" s="6">
        <v>1981</v>
      </c>
      <c r="I33" s="6">
        <f t="shared" si="2"/>
        <v>8.8507974727590658E-2</v>
      </c>
      <c r="J33" s="6">
        <f t="shared" si="3"/>
        <v>1.2300944940784565E-3</v>
      </c>
      <c r="K33" s="6">
        <f t="shared" si="4"/>
        <v>3.4103495820791323E-3</v>
      </c>
      <c r="L33" s="6">
        <f t="shared" si="5"/>
        <v>4.3402220457430226E-3</v>
      </c>
      <c r="M33" s="6">
        <f t="shared" si="6"/>
        <v>9.748864084949127E-2</v>
      </c>
    </row>
    <row r="34" spans="1:13">
      <c r="A34" s="6">
        <v>1982</v>
      </c>
      <c r="B34" s="6">
        <f>'Data Sheet 10'!H322/1000000</f>
        <v>83.700332571099295</v>
      </c>
      <c r="C34" s="6">
        <f>'Data Sheet 11'!H322/1000000</f>
        <v>1.2140221801895923</v>
      </c>
      <c r="D34" s="6">
        <f>'Data Sheet 12'!H322/1000000</f>
        <v>3.2172045315685707</v>
      </c>
      <c r="E34" s="6">
        <f>'Data Sheet 13'!H322/1000000</f>
        <v>4.9925475674796802</v>
      </c>
      <c r="F34" s="6">
        <f t="shared" si="1"/>
        <v>93.124106850337128</v>
      </c>
      <c r="H34" s="6">
        <v>1982</v>
      </c>
      <c r="I34" s="6">
        <f t="shared" si="2"/>
        <v>8.3700332571099295E-2</v>
      </c>
      <c r="J34" s="6">
        <f t="shared" si="3"/>
        <v>1.2140221801895923E-3</v>
      </c>
      <c r="K34" s="6">
        <f t="shared" si="4"/>
        <v>3.2172045315685708E-3</v>
      </c>
      <c r="L34" s="6">
        <f t="shared" si="5"/>
        <v>4.9925475674796804E-3</v>
      </c>
      <c r="M34" s="6">
        <f t="shared" si="6"/>
        <v>9.3124106850337132E-2</v>
      </c>
    </row>
    <row r="35" spans="1:13">
      <c r="A35" s="6">
        <v>1983</v>
      </c>
      <c r="B35" s="6">
        <f>'Data Sheet 10'!H323/1000000</f>
        <v>87.505711532731098</v>
      </c>
      <c r="C35" s="6">
        <f>'Data Sheet 11'!H323/1000000</f>
        <v>1.197568826138391</v>
      </c>
      <c r="D35" s="6">
        <f>'Data Sheet 12'!H323/1000000</f>
        <v>3.0523001685182947</v>
      </c>
      <c r="E35" s="6">
        <f>'Data Sheet 13'!H323/1000000</f>
        <v>6.1861359951977324</v>
      </c>
      <c r="F35" s="6">
        <f t="shared" si="1"/>
        <v>97.941716522585523</v>
      </c>
      <c r="H35" s="6">
        <v>1983</v>
      </c>
      <c r="I35" s="6">
        <f t="shared" si="2"/>
        <v>8.7505711532731095E-2</v>
      </c>
      <c r="J35" s="6">
        <f t="shared" si="3"/>
        <v>1.197568826138391E-3</v>
      </c>
      <c r="K35" s="6">
        <f t="shared" si="4"/>
        <v>3.0523001685182948E-3</v>
      </c>
      <c r="L35" s="6">
        <f t="shared" si="5"/>
        <v>6.1861359951977321E-3</v>
      </c>
      <c r="M35" s="6">
        <f t="shared" si="6"/>
        <v>9.7941716522585529E-2</v>
      </c>
    </row>
    <row r="36" spans="1:13">
      <c r="A36" s="6">
        <v>1984</v>
      </c>
      <c r="B36" s="6">
        <f>'Data Sheet 10'!H324/1000000</f>
        <v>90.38506392973413</v>
      </c>
      <c r="C36" s="6">
        <f>'Data Sheet 11'!H324/1000000</f>
        <v>1.2161668179048666</v>
      </c>
      <c r="D36" s="6">
        <f>'Data Sheet 12'!H324/1000000</f>
        <v>3.1066172219168986</v>
      </c>
      <c r="E36" s="6">
        <f>'Data Sheet 13'!H324/1000000</f>
        <v>7.1193204936474448</v>
      </c>
      <c r="F36" s="6">
        <f t="shared" si="1"/>
        <v>101.82716846320334</v>
      </c>
      <c r="H36" s="6">
        <v>1984</v>
      </c>
      <c r="I36" s="6">
        <f t="shared" si="2"/>
        <v>9.0385063929734125E-2</v>
      </c>
      <c r="J36" s="6">
        <f t="shared" si="3"/>
        <v>1.2161668179048665E-3</v>
      </c>
      <c r="K36" s="6">
        <f t="shared" si="4"/>
        <v>3.1066172219168988E-3</v>
      </c>
      <c r="L36" s="6">
        <f t="shared" si="5"/>
        <v>7.1193204936474451E-3</v>
      </c>
      <c r="M36" s="6">
        <f t="shared" si="6"/>
        <v>0.10182716846320333</v>
      </c>
    </row>
    <row r="37" spans="1:13">
      <c r="A37" s="6">
        <v>1985</v>
      </c>
      <c r="B37" s="6">
        <f>'Data Sheet 10'!H325/1000000</f>
        <v>90.484799089923285</v>
      </c>
      <c r="C37" s="6">
        <f>'Data Sheet 11'!H325/1000000</f>
        <v>1.2537431966041794</v>
      </c>
      <c r="D37" s="6">
        <f>'Data Sheet 12'!H325/1000000</f>
        <v>3.2584411756561171</v>
      </c>
      <c r="E37" s="6">
        <f>'Data Sheet 13'!H325/1000000</f>
        <v>7.6132644311461206</v>
      </c>
      <c r="F37" s="6">
        <f t="shared" si="1"/>
        <v>102.6102478933297</v>
      </c>
      <c r="H37" s="6">
        <v>1985</v>
      </c>
      <c r="I37" s="6">
        <f t="shared" si="2"/>
        <v>9.0484799089923282E-2</v>
      </c>
      <c r="J37" s="6">
        <f t="shared" si="3"/>
        <v>1.2537431966041794E-3</v>
      </c>
      <c r="K37" s="6">
        <f t="shared" si="4"/>
        <v>3.2584411756561172E-3</v>
      </c>
      <c r="L37" s="6">
        <f t="shared" si="5"/>
        <v>7.6132644311461203E-3</v>
      </c>
      <c r="M37" s="6">
        <f t="shared" si="6"/>
        <v>0.1026102478933297</v>
      </c>
    </row>
    <row r="38" spans="1:13">
      <c r="A38" s="6">
        <v>1986</v>
      </c>
      <c r="B38" s="6">
        <f>'Data Sheet 10'!H326/1000000</f>
        <v>90.460557786318788</v>
      </c>
      <c r="C38" s="6">
        <f>'Data Sheet 11'!H326/1000000</f>
        <v>1.263208306593794</v>
      </c>
      <c r="D38" s="6">
        <f>'Data Sheet 12'!H326/1000000</f>
        <v>3.200652106713588</v>
      </c>
      <c r="E38" s="6">
        <f>'Data Sheet 13'!H326/1000000</f>
        <v>7.5975728987290312</v>
      </c>
      <c r="F38" s="6">
        <f t="shared" si="1"/>
        <v>102.5219910983552</v>
      </c>
      <c r="H38" s="6">
        <v>1986</v>
      </c>
      <c r="I38" s="6">
        <f t="shared" si="2"/>
        <v>9.0460557786318785E-2</v>
      </c>
      <c r="J38" s="6">
        <f t="shared" si="3"/>
        <v>1.263208306593794E-3</v>
      </c>
      <c r="K38" s="6">
        <f t="shared" si="4"/>
        <v>3.2006521067135881E-3</v>
      </c>
      <c r="L38" s="6">
        <f t="shared" si="5"/>
        <v>7.5975728987290308E-3</v>
      </c>
      <c r="M38" s="6">
        <f t="shared" si="6"/>
        <v>0.10252199109835521</v>
      </c>
    </row>
    <row r="39" spans="1:13">
      <c r="A39" s="6">
        <v>1987</v>
      </c>
      <c r="B39" s="6">
        <f>'Data Sheet 10'!H327/1000000</f>
        <v>95.352707434099969</v>
      </c>
      <c r="C39" s="6">
        <f>'Data Sheet 11'!H327/1000000</f>
        <v>1.2430702845197685</v>
      </c>
      <c r="D39" s="6">
        <f>'Data Sheet 12'!H327/1000000</f>
        <v>3.4219350988057307</v>
      </c>
      <c r="E39" s="6">
        <f>'Data Sheet 13'!H327/1000000</f>
        <v>7.2548669338786818</v>
      </c>
      <c r="F39" s="6">
        <f t="shared" si="1"/>
        <v>107.27257975130416</v>
      </c>
      <c r="H39" s="6">
        <v>1987</v>
      </c>
      <c r="I39" s="6">
        <f t="shared" si="2"/>
        <v>9.5352707434099973E-2</v>
      </c>
      <c r="J39" s="6">
        <f t="shared" si="3"/>
        <v>1.2430702845197686E-3</v>
      </c>
      <c r="K39" s="6">
        <f t="shared" si="4"/>
        <v>3.4219350988057306E-3</v>
      </c>
      <c r="L39" s="6">
        <f t="shared" si="5"/>
        <v>7.2548669338786814E-3</v>
      </c>
      <c r="M39" s="6">
        <f t="shared" si="6"/>
        <v>0.10727257975130416</v>
      </c>
    </row>
    <row r="40" spans="1:13">
      <c r="A40" s="6">
        <v>1988</v>
      </c>
      <c r="B40" s="6">
        <f>'Data Sheet 10'!H328/1000000</f>
        <v>112.33902373027966</v>
      </c>
      <c r="C40" s="6">
        <f>'Data Sheet 11'!H328/1000000</f>
        <v>1.3679726009507456</v>
      </c>
      <c r="D40" s="6">
        <f>'Data Sheet 12'!H328/1000000</f>
        <v>4.3434188651429571</v>
      </c>
      <c r="E40" s="6">
        <f>'Data Sheet 13'!H328/1000000</f>
        <v>7.9421696769468619</v>
      </c>
      <c r="F40" s="6">
        <f t="shared" si="1"/>
        <v>125.99258487332023</v>
      </c>
      <c r="H40" s="6">
        <v>1988</v>
      </c>
      <c r="I40" s="6">
        <f t="shared" si="2"/>
        <v>0.11233902373027967</v>
      </c>
      <c r="J40" s="6">
        <f t="shared" si="3"/>
        <v>1.3679726009507456E-3</v>
      </c>
      <c r="K40" s="6">
        <f t="shared" si="4"/>
        <v>4.3434188651429572E-3</v>
      </c>
      <c r="L40" s="6">
        <f t="shared" si="5"/>
        <v>7.9421696769468621E-3</v>
      </c>
      <c r="M40" s="6">
        <f t="shared" si="6"/>
        <v>0.12599258487332021</v>
      </c>
    </row>
    <row r="41" spans="1:13">
      <c r="A41" s="6">
        <v>1989</v>
      </c>
      <c r="B41" s="6">
        <f>'Data Sheet 10'!H329/1000000</f>
        <v>129.6994749919433</v>
      </c>
      <c r="C41" s="6">
        <f>'Data Sheet 11'!H329/1000000</f>
        <v>1.7466067472943265</v>
      </c>
      <c r="D41" s="6">
        <f>'Data Sheet 12'!H329/1000000</f>
        <v>5.7113904934893496</v>
      </c>
      <c r="E41" s="6">
        <f>'Data Sheet 13'!H329/1000000</f>
        <v>9.7040466201346103</v>
      </c>
      <c r="F41" s="6">
        <f t="shared" si="1"/>
        <v>146.86151885286159</v>
      </c>
      <c r="H41" s="6">
        <v>1989</v>
      </c>
      <c r="I41" s="6">
        <f t="shared" si="2"/>
        <v>0.12969947499194331</v>
      </c>
      <c r="J41" s="6">
        <f t="shared" si="3"/>
        <v>1.7466067472943266E-3</v>
      </c>
      <c r="K41" s="6">
        <f t="shared" si="4"/>
        <v>5.7113904934893494E-3</v>
      </c>
      <c r="L41" s="6">
        <f t="shared" si="5"/>
        <v>9.7040466201346095E-3</v>
      </c>
      <c r="M41" s="6">
        <f t="shared" si="6"/>
        <v>0.14686151885286158</v>
      </c>
    </row>
    <row r="42" spans="1:13">
      <c r="A42" s="6">
        <v>1990</v>
      </c>
      <c r="B42" s="6">
        <f>'Data Sheet 10'!H330/1000000</f>
        <v>121.3156976205247</v>
      </c>
      <c r="C42" s="6">
        <f>'Data Sheet 11'!H330/1000000</f>
        <v>1.9102444345248695</v>
      </c>
      <c r="D42" s="6">
        <f>'Data Sheet 12'!H330/1000000</f>
        <v>5.7246348680174286</v>
      </c>
      <c r="E42" s="6">
        <f>'Data Sheet 13'!H330/1000000</f>
        <v>9.0686931671349527</v>
      </c>
      <c r="F42" s="6">
        <f t="shared" si="1"/>
        <v>138.01927009020193</v>
      </c>
      <c r="H42" s="6">
        <v>1990</v>
      </c>
      <c r="I42" s="6">
        <f t="shared" si="2"/>
        <v>0.1213156976205247</v>
      </c>
      <c r="J42" s="6">
        <f t="shared" si="3"/>
        <v>1.9102444345248694E-3</v>
      </c>
      <c r="K42" s="6">
        <f t="shared" si="4"/>
        <v>5.7246348680174289E-3</v>
      </c>
      <c r="L42" s="6">
        <f t="shared" si="5"/>
        <v>9.0686931671349526E-3</v>
      </c>
      <c r="M42" s="6">
        <f t="shared" si="6"/>
        <v>0.13801927009020193</v>
      </c>
    </row>
    <row r="43" spans="1:13">
      <c r="A43" s="6">
        <v>1991</v>
      </c>
      <c r="B43" s="6">
        <f>'Data Sheet 10'!H331/1000000</f>
        <v>98.860740628685647</v>
      </c>
      <c r="C43" s="6">
        <f>'Data Sheet 11'!H331/1000000</f>
        <v>1.6483563953599956</v>
      </c>
      <c r="D43" s="6">
        <f>'Data Sheet 12'!H331/1000000</f>
        <v>4.6888908760856625</v>
      </c>
      <c r="E43" s="6">
        <f>'Data Sheet 13'!H331/1000000</f>
        <v>6.5304968296919537</v>
      </c>
      <c r="F43" s="6">
        <f t="shared" si="1"/>
        <v>111.72848472982326</v>
      </c>
      <c r="H43" s="6">
        <v>1991</v>
      </c>
      <c r="I43" s="6">
        <f t="shared" si="2"/>
        <v>9.8860740628685648E-2</v>
      </c>
      <c r="J43" s="6">
        <f t="shared" si="3"/>
        <v>1.6483563953599955E-3</v>
      </c>
      <c r="K43" s="6">
        <f t="shared" si="4"/>
        <v>4.6888908760856626E-3</v>
      </c>
      <c r="L43" s="6">
        <f t="shared" si="5"/>
        <v>6.5304968296919534E-3</v>
      </c>
      <c r="M43" s="6">
        <f t="shared" si="6"/>
        <v>0.11172848472982326</v>
      </c>
    </row>
    <row r="44" spans="1:13">
      <c r="A44" s="6">
        <v>1992</v>
      </c>
      <c r="B44" s="6">
        <f>'Data Sheet 10'!H332/1000000</f>
        <v>86.442971211725308</v>
      </c>
      <c r="C44" s="6">
        <f>'Data Sheet 11'!H332/1000000</f>
        <v>1.4543245315344033</v>
      </c>
      <c r="D44" s="6">
        <f>'Data Sheet 12'!H332/1000000</f>
        <v>4.198177349441603</v>
      </c>
      <c r="E44" s="6">
        <f>'Data Sheet 13'!H332/1000000</f>
        <v>6.0154750552315956</v>
      </c>
      <c r="F44" s="6">
        <f t="shared" si="1"/>
        <v>98.110948147932902</v>
      </c>
      <c r="H44" s="6">
        <v>1992</v>
      </c>
      <c r="I44" s="6">
        <f t="shared" si="2"/>
        <v>8.6442971211725311E-2</v>
      </c>
      <c r="J44" s="6">
        <f t="shared" si="3"/>
        <v>1.4543245315344034E-3</v>
      </c>
      <c r="K44" s="6">
        <f t="shared" si="4"/>
        <v>4.1981773494416032E-3</v>
      </c>
      <c r="L44" s="6">
        <f t="shared" si="5"/>
        <v>6.0154750552315955E-3</v>
      </c>
      <c r="M44" s="6">
        <f t="shared" si="6"/>
        <v>9.8110948147932905E-2</v>
      </c>
    </row>
    <row r="45" spans="1:13">
      <c r="A45" s="6">
        <v>1993</v>
      </c>
      <c r="B45" s="6">
        <f>'Data Sheet 10'!H333/1000000</f>
        <v>83.071945881927277</v>
      </c>
      <c r="C45" s="6">
        <f>'Data Sheet 11'!H333/1000000</f>
        <v>1.5035557604750986</v>
      </c>
      <c r="D45" s="6">
        <f>'Data Sheet 12'!H333/1000000</f>
        <v>3.94687473765693</v>
      </c>
      <c r="E45" s="6">
        <f>'Data Sheet 13'!H333/1000000</f>
        <v>6.0646229493200581</v>
      </c>
      <c r="F45" s="6">
        <f t="shared" si="1"/>
        <v>94.586999329379353</v>
      </c>
      <c r="H45" s="6">
        <v>1993</v>
      </c>
      <c r="I45" s="6">
        <f t="shared" si="2"/>
        <v>8.3071945881927275E-2</v>
      </c>
      <c r="J45" s="6">
        <f t="shared" si="3"/>
        <v>1.5035557604750986E-3</v>
      </c>
      <c r="K45" s="6">
        <f t="shared" si="4"/>
        <v>3.9468747376569299E-3</v>
      </c>
      <c r="L45" s="6">
        <f t="shared" si="5"/>
        <v>6.0646229493200579E-3</v>
      </c>
      <c r="M45" s="6">
        <f t="shared" si="6"/>
        <v>9.4586999329379348E-2</v>
      </c>
    </row>
    <row r="46" spans="1:13">
      <c r="A46" s="6">
        <v>1994</v>
      </c>
      <c r="B46" s="6">
        <f>'Data Sheet 10'!H334/1000000</f>
        <v>87.058181334894599</v>
      </c>
      <c r="C46" s="6">
        <f>'Data Sheet 11'!H334/1000000</f>
        <v>1.6790486361666483</v>
      </c>
      <c r="D46" s="6">
        <f>'Data Sheet 12'!H334/1000000</f>
        <v>3.9672485616785473</v>
      </c>
      <c r="E46" s="6">
        <f>'Data Sheet 13'!H334/1000000</f>
        <v>5.8482175784023003</v>
      </c>
      <c r="F46" s="6">
        <f t="shared" si="1"/>
        <v>98.552696111142097</v>
      </c>
      <c r="H46" s="6">
        <v>1994</v>
      </c>
      <c r="I46" s="6">
        <f t="shared" si="2"/>
        <v>8.7058181334894597E-2</v>
      </c>
      <c r="J46" s="6">
        <f t="shared" si="3"/>
        <v>1.6790486361666483E-3</v>
      </c>
      <c r="K46" s="6">
        <f t="shared" si="4"/>
        <v>3.967248561678547E-3</v>
      </c>
      <c r="L46" s="6">
        <f t="shared" si="5"/>
        <v>5.8482175784023002E-3</v>
      </c>
      <c r="M46" s="6">
        <f t="shared" si="6"/>
        <v>9.8552696111142091E-2</v>
      </c>
    </row>
    <row r="47" spans="1:13">
      <c r="A47" s="6">
        <v>1995</v>
      </c>
      <c r="B47" s="6">
        <f>'Data Sheet 10'!H335/1000000</f>
        <v>88.665773073483066</v>
      </c>
      <c r="C47" s="6">
        <f>'Data Sheet 11'!H335/1000000</f>
        <v>1.7869882690807148</v>
      </c>
      <c r="D47" s="6">
        <f>'Data Sheet 12'!H335/1000000</f>
        <v>3.8404861737340648</v>
      </c>
      <c r="E47" s="6">
        <f>'Data Sheet 13'!H335/1000000</f>
        <v>6.2667413888541423</v>
      </c>
      <c r="F47" s="6">
        <f t="shared" si="1"/>
        <v>100.55998890515198</v>
      </c>
      <c r="H47" s="6">
        <v>1995</v>
      </c>
      <c r="I47" s="6">
        <f t="shared" si="2"/>
        <v>8.866577307348307E-2</v>
      </c>
      <c r="J47" s="6">
        <f t="shared" si="3"/>
        <v>1.7869882690807149E-3</v>
      </c>
      <c r="K47" s="6">
        <f t="shared" si="4"/>
        <v>3.8404861737340646E-3</v>
      </c>
      <c r="L47" s="6">
        <f t="shared" si="5"/>
        <v>6.2667413888541426E-3</v>
      </c>
      <c r="M47" s="6">
        <f t="shared" si="6"/>
        <v>0.10055998890515198</v>
      </c>
    </row>
    <row r="48" spans="1:13">
      <c r="A48" s="6">
        <v>1996</v>
      </c>
      <c r="B48" s="6">
        <f>'Data Sheet 10'!H336/1000000</f>
        <v>77.079714558620026</v>
      </c>
      <c r="C48" s="6">
        <f>'Data Sheet 11'!H336/1000000</f>
        <v>1.5704034922585961</v>
      </c>
      <c r="D48" s="6">
        <f>'Data Sheet 12'!H336/1000000</f>
        <v>3.4682801085537105</v>
      </c>
      <c r="E48" s="6">
        <f>'Data Sheet 13'!H336/1000000</f>
        <v>6.1614903191031303</v>
      </c>
      <c r="F48" s="6">
        <f t="shared" si="1"/>
        <v>88.279888478535469</v>
      </c>
      <c r="H48" s="6">
        <v>1996</v>
      </c>
      <c r="I48" s="6">
        <f t="shared" si="2"/>
        <v>7.7079714558620033E-2</v>
      </c>
      <c r="J48" s="6">
        <f t="shared" si="3"/>
        <v>1.570403492258596E-3</v>
      </c>
      <c r="K48" s="6">
        <f t="shared" si="4"/>
        <v>3.4682801085537105E-3</v>
      </c>
      <c r="L48" s="6">
        <f t="shared" si="5"/>
        <v>6.1614903191031306E-3</v>
      </c>
      <c r="M48" s="6">
        <f t="shared" si="6"/>
        <v>8.8279888478535462E-2</v>
      </c>
    </row>
    <row r="49" spans="1:13">
      <c r="A49" s="6">
        <v>1997</v>
      </c>
      <c r="B49" s="6">
        <f>'Data Sheet 10'!H337/1000000</f>
        <v>69.57708035898068</v>
      </c>
      <c r="C49" s="6">
        <f>'Data Sheet 11'!H337/1000000</f>
        <v>1.3940765560304111</v>
      </c>
      <c r="D49" s="6">
        <f>'Data Sheet 12'!H337/1000000</f>
        <v>3.1866217478932359</v>
      </c>
      <c r="E49" s="6">
        <f>'Data Sheet 13'!H337/1000000</f>
        <v>6.2949178197963089</v>
      </c>
      <c r="F49" s="6">
        <f t="shared" si="1"/>
        <v>80.452696482700645</v>
      </c>
      <c r="H49" s="6">
        <v>1997</v>
      </c>
      <c r="I49" s="6">
        <f t="shared" si="2"/>
        <v>6.9577080358980678E-2</v>
      </c>
      <c r="J49" s="6">
        <f t="shared" si="3"/>
        <v>1.3940765560304111E-3</v>
      </c>
      <c r="K49" s="6">
        <f t="shared" si="4"/>
        <v>3.1866217478932358E-3</v>
      </c>
      <c r="L49" s="6">
        <f t="shared" si="5"/>
        <v>6.2949178197963087E-3</v>
      </c>
      <c r="M49" s="6">
        <f t="shared" si="6"/>
        <v>8.0452696482700647E-2</v>
      </c>
    </row>
    <row r="50" spans="1:13">
      <c r="A50" s="6">
        <v>1998</v>
      </c>
      <c r="B50" s="6">
        <f>'Data Sheet 10'!H338/1000000</f>
        <v>69.090309709449997</v>
      </c>
      <c r="C50" s="6">
        <f>'Data Sheet 11'!H338/1000000</f>
        <v>1.3887233882459944</v>
      </c>
      <c r="D50" s="6">
        <f>'Data Sheet 12'!H338/1000000</f>
        <v>2.8461295171122436</v>
      </c>
      <c r="E50" s="6">
        <f>'Data Sheet 13'!H338/1000000</f>
        <v>6.9489634584372544</v>
      </c>
      <c r="F50" s="6">
        <f t="shared" si="1"/>
        <v>80.274126073245483</v>
      </c>
      <c r="H50" s="6">
        <v>1998</v>
      </c>
      <c r="I50" s="6">
        <f t="shared" si="2"/>
        <v>6.9090309709450001E-2</v>
      </c>
      <c r="J50" s="6">
        <f t="shared" si="3"/>
        <v>1.3887233882459943E-3</v>
      </c>
      <c r="K50" s="6">
        <f t="shared" si="4"/>
        <v>2.8461295171122434E-3</v>
      </c>
      <c r="L50" s="6">
        <f t="shared" si="5"/>
        <v>6.9489634584372541E-3</v>
      </c>
      <c r="M50" s="6">
        <f t="shared" si="6"/>
        <v>8.027412607324548E-2</v>
      </c>
    </row>
    <row r="51" spans="1:13">
      <c r="A51" s="6">
        <v>1999</v>
      </c>
      <c r="B51" s="6">
        <f>'Data Sheet 10'!H339/1000000</f>
        <v>68.953165511014134</v>
      </c>
      <c r="C51" s="6">
        <f>'Data Sheet 11'!H339/1000000</f>
        <v>1.4598007246382216</v>
      </c>
      <c r="D51" s="6">
        <f>'Data Sheet 12'!H339/1000000</f>
        <v>2.7624445700126921</v>
      </c>
      <c r="E51" s="6">
        <f>'Data Sheet 13'!H339/1000000</f>
        <v>6.9251807846101494</v>
      </c>
      <c r="F51" s="6">
        <f t="shared" si="1"/>
        <v>80.100591590275201</v>
      </c>
      <c r="H51" s="6">
        <v>1999</v>
      </c>
      <c r="I51" s="6">
        <f t="shared" si="2"/>
        <v>6.8953165511014131E-2</v>
      </c>
      <c r="J51" s="6">
        <f t="shared" si="3"/>
        <v>1.4598007246382216E-3</v>
      </c>
      <c r="K51" s="6">
        <f t="shared" si="4"/>
        <v>2.7624445700126922E-3</v>
      </c>
      <c r="L51" s="6">
        <f t="shared" si="5"/>
        <v>6.9251807846101498E-3</v>
      </c>
      <c r="M51" s="6">
        <f t="shared" si="6"/>
        <v>8.0100591590275202E-2</v>
      </c>
    </row>
    <row r="52" spans="1:13">
      <c r="A52" s="6">
        <v>2000</v>
      </c>
      <c r="B52" s="6">
        <f>'Data Sheet 10'!H340/1000000</f>
        <v>61.641875163078012</v>
      </c>
      <c r="C52" s="6">
        <f>'Data Sheet 11'!H340/1000000</f>
        <v>1.3850853589541439</v>
      </c>
      <c r="D52" s="6">
        <f>'Data Sheet 12'!H340/1000000</f>
        <v>2.6363891719203152</v>
      </c>
      <c r="E52" s="6">
        <f>'Data Sheet 13'!H340/1000000</f>
        <v>6.7759870771495354</v>
      </c>
      <c r="F52" s="6">
        <f t="shared" si="1"/>
        <v>72.439336771102006</v>
      </c>
      <c r="H52" s="6">
        <v>2000</v>
      </c>
      <c r="I52" s="6">
        <f t="shared" si="2"/>
        <v>6.1641875163078015E-2</v>
      </c>
      <c r="J52" s="6">
        <f t="shared" si="3"/>
        <v>1.3850853589541438E-3</v>
      </c>
      <c r="K52" s="6">
        <f t="shared" si="4"/>
        <v>2.6363891719203151E-3</v>
      </c>
      <c r="L52" s="6">
        <f t="shared" si="5"/>
        <v>6.7759870771495357E-3</v>
      </c>
      <c r="M52" s="6">
        <f t="shared" si="6"/>
        <v>7.2439336771102009E-2</v>
      </c>
    </row>
    <row r="53" spans="1:13">
      <c r="A53" s="6">
        <v>2001</v>
      </c>
      <c r="B53" s="6">
        <f>'Data Sheet 10'!H341/1000000</f>
        <v>54.245431141566655</v>
      </c>
      <c r="C53" s="6">
        <f>'Data Sheet 11'!H341/1000000</f>
        <v>1.2433212667652143</v>
      </c>
      <c r="D53" s="6">
        <f>'Data Sheet 12'!H341/1000000</f>
        <v>2.4925149331739131</v>
      </c>
      <c r="E53" s="6">
        <f>'Data Sheet 13'!H341/1000000</f>
        <v>7.5176566605192896</v>
      </c>
      <c r="F53" s="6">
        <f t="shared" si="1"/>
        <v>65.498924002025078</v>
      </c>
      <c r="H53" s="6">
        <v>2001</v>
      </c>
      <c r="I53" s="6">
        <f t="shared" si="2"/>
        <v>5.4245431141566658E-2</v>
      </c>
      <c r="J53" s="6">
        <f t="shared" si="3"/>
        <v>1.2433212667652142E-3</v>
      </c>
      <c r="K53" s="6">
        <f t="shared" si="4"/>
        <v>2.4925149331739131E-3</v>
      </c>
      <c r="L53" s="6">
        <f t="shared" si="5"/>
        <v>7.5176566605192896E-3</v>
      </c>
      <c r="M53" s="6">
        <f t="shared" si="6"/>
        <v>6.5498924002025075E-2</v>
      </c>
    </row>
    <row r="54" spans="1:13">
      <c r="A54" s="6">
        <v>2002</v>
      </c>
      <c r="B54" s="6">
        <f>'Data Sheet 10'!H342/1000000</f>
        <v>54.910044893245974</v>
      </c>
      <c r="C54" s="6">
        <f>'Data Sheet 11'!H342/1000000</f>
        <v>1.2926744724049364</v>
      </c>
      <c r="D54" s="6">
        <f>'Data Sheet 12'!H342/1000000</f>
        <v>2.4278996163697193</v>
      </c>
      <c r="E54" s="6">
        <f>'Data Sheet 13'!H342/1000000</f>
        <v>8.3448725633979421</v>
      </c>
      <c r="F54" s="6">
        <f t="shared" si="1"/>
        <v>66.975491545418578</v>
      </c>
      <c r="H54" s="6">
        <v>2002</v>
      </c>
      <c r="I54" s="6">
        <f t="shared" si="2"/>
        <v>5.4910044893245975E-2</v>
      </c>
      <c r="J54" s="6">
        <f t="shared" si="3"/>
        <v>1.2926744724049363E-3</v>
      </c>
      <c r="K54" s="6">
        <f t="shared" si="4"/>
        <v>2.4278996163697194E-3</v>
      </c>
      <c r="L54" s="6">
        <f t="shared" si="5"/>
        <v>8.3448725633979426E-3</v>
      </c>
      <c r="M54" s="6">
        <f t="shared" si="6"/>
        <v>6.6975491545418583E-2</v>
      </c>
    </row>
    <row r="55" spans="1:13">
      <c r="A55" s="6">
        <v>2003</v>
      </c>
      <c r="B55" s="6">
        <f>'Data Sheet 10'!H343/1000000</f>
        <v>56.373221665756503</v>
      </c>
      <c r="C55" s="6">
        <f>'Data Sheet 11'!H343/1000000</f>
        <v>1.2948845967875995</v>
      </c>
      <c r="D55" s="6">
        <f>'Data Sheet 12'!H343/1000000</f>
        <v>2.3134262415927083</v>
      </c>
      <c r="E55" s="6">
        <f>'Data Sheet 13'!H343/1000000</f>
        <v>8.4067551343869606</v>
      </c>
      <c r="F55" s="6">
        <f t="shared" si="1"/>
        <v>68.388287638523764</v>
      </c>
      <c r="H55" s="6">
        <v>2003</v>
      </c>
      <c r="I55" s="6">
        <f t="shared" si="2"/>
        <v>5.6373221665756507E-2</v>
      </c>
      <c r="J55" s="6">
        <f t="shared" si="3"/>
        <v>1.2948845967875994E-3</v>
      </c>
      <c r="K55" s="6">
        <f t="shared" si="4"/>
        <v>2.3134262415927084E-3</v>
      </c>
      <c r="L55" s="6">
        <f t="shared" si="5"/>
        <v>8.40675513438696E-3</v>
      </c>
      <c r="M55" s="6">
        <f t="shared" si="6"/>
        <v>6.8388287638523768E-2</v>
      </c>
    </row>
    <row r="56" spans="1:13">
      <c r="A56" s="6">
        <v>2004</v>
      </c>
      <c r="B56" s="6">
        <f>'Data Sheet 10'!H344/1000000</f>
        <v>57.513382539944502</v>
      </c>
      <c r="C56" s="6">
        <f>'Data Sheet 11'!H344/1000000</f>
        <v>1.2946058958398032</v>
      </c>
      <c r="D56" s="6">
        <f>'Data Sheet 12'!H344/1000000</f>
        <v>2.3088316782906189</v>
      </c>
      <c r="E56" s="6">
        <f>'Data Sheet 13'!H344/1000000</f>
        <v>8.5989300167047791</v>
      </c>
      <c r="F56" s="6">
        <f t="shared" si="1"/>
        <v>69.715750130779696</v>
      </c>
      <c r="H56" s="6">
        <v>2004</v>
      </c>
      <c r="I56" s="6">
        <f t="shared" si="2"/>
        <v>5.7513382539944501E-2</v>
      </c>
      <c r="J56" s="6">
        <f t="shared" si="3"/>
        <v>1.2946058958398033E-3</v>
      </c>
      <c r="K56" s="6">
        <f t="shared" si="4"/>
        <v>2.3088316782906189E-3</v>
      </c>
      <c r="L56" s="6">
        <f t="shared" si="5"/>
        <v>8.5989300167047793E-3</v>
      </c>
      <c r="M56" s="6">
        <f t="shared" si="6"/>
        <v>6.97157501307797E-2</v>
      </c>
    </row>
    <row r="57" spans="1:13">
      <c r="A57" s="6">
        <v>2005</v>
      </c>
      <c r="B57" s="6">
        <f>'Data Sheet 10'!H345/1000000</f>
        <v>57.249830730614683</v>
      </c>
      <c r="C57" s="6">
        <f>'Data Sheet 11'!H345/1000000</f>
        <v>1.2681813955280621</v>
      </c>
      <c r="D57" s="6">
        <f>'Data Sheet 12'!H345/1000000</f>
        <v>2.1103489175436496</v>
      </c>
      <c r="E57" s="6">
        <f>'Data Sheet 13'!H345/1000000</f>
        <v>7.8113018162620182</v>
      </c>
      <c r="F57" s="6">
        <f t="shared" si="1"/>
        <v>68.439662859948413</v>
      </c>
      <c r="H57" s="6">
        <v>2005</v>
      </c>
      <c r="I57" s="6">
        <f t="shared" si="2"/>
        <v>5.7249830730614681E-2</v>
      </c>
      <c r="J57" s="6">
        <f t="shared" si="3"/>
        <v>1.2681813955280621E-3</v>
      </c>
      <c r="K57" s="6">
        <f t="shared" si="4"/>
        <v>2.1103489175436497E-3</v>
      </c>
      <c r="L57" s="6">
        <f t="shared" si="5"/>
        <v>7.8113018162620186E-3</v>
      </c>
      <c r="M57" s="6">
        <f t="shared" si="6"/>
        <v>6.8439662859948416E-2</v>
      </c>
    </row>
    <row r="58" spans="1:13">
      <c r="A58" s="6">
        <v>2006</v>
      </c>
      <c r="B58" s="6">
        <f>'Data Sheet 10'!H346/1000000</f>
        <v>56.823011408521999</v>
      </c>
      <c r="C58" s="6">
        <f>'Data Sheet 11'!H346/1000000</f>
        <v>1.2410008606905856</v>
      </c>
      <c r="D58" s="6">
        <f>'Data Sheet 12'!H346/1000000</f>
        <v>2.0161457267878262</v>
      </c>
      <c r="E58" s="6">
        <f>'Data Sheet 13'!H346/1000000</f>
        <v>7.239340550457479</v>
      </c>
      <c r="F58" s="6">
        <f t="shared" si="1"/>
        <v>67.319498546457893</v>
      </c>
      <c r="H58" s="6">
        <v>2006</v>
      </c>
      <c r="I58" s="6">
        <f t="shared" si="2"/>
        <v>5.6823011408522001E-2</v>
      </c>
      <c r="J58" s="6">
        <f t="shared" si="3"/>
        <v>1.2410008606905856E-3</v>
      </c>
      <c r="K58" s="6">
        <f t="shared" si="4"/>
        <v>2.0161457267878261E-3</v>
      </c>
      <c r="L58" s="6">
        <f t="shared" si="5"/>
        <v>7.2393405504574794E-3</v>
      </c>
      <c r="M58" s="6">
        <f t="shared" si="6"/>
        <v>6.7319498546457898E-2</v>
      </c>
    </row>
    <row r="59" spans="1:13">
      <c r="A59" s="6">
        <v>2007</v>
      </c>
      <c r="B59" s="6">
        <f>'Data Sheet 10'!H347/1000000</f>
        <v>60.141398184787107</v>
      </c>
      <c r="C59" s="6">
        <f>'Data Sheet 11'!H347/1000000</f>
        <v>1.2597875133359009</v>
      </c>
      <c r="D59" s="6">
        <f>'Data Sheet 12'!H347/1000000</f>
        <v>2.2276857660305045</v>
      </c>
      <c r="E59" s="6">
        <f>'Data Sheet 13'!H347/1000000</f>
        <v>6.8744489678987994</v>
      </c>
      <c r="F59" s="6">
        <f t="shared" si="1"/>
        <v>70.503320432052305</v>
      </c>
      <c r="H59" s="6">
        <v>2007</v>
      </c>
      <c r="I59" s="6">
        <f t="shared" si="2"/>
        <v>6.0141398184787108E-2</v>
      </c>
      <c r="J59" s="6">
        <f t="shared" si="3"/>
        <v>1.259787513335901E-3</v>
      </c>
      <c r="K59" s="6">
        <f t="shared" si="4"/>
        <v>2.2276857660305043E-3</v>
      </c>
      <c r="L59" s="6">
        <f t="shared" si="5"/>
        <v>6.8744489678987993E-3</v>
      </c>
      <c r="M59" s="6">
        <f t="shared" si="6"/>
        <v>7.0503320432052305E-2</v>
      </c>
    </row>
    <row r="60" spans="1:13">
      <c r="A60" s="6">
        <v>2008</v>
      </c>
      <c r="B60" s="6">
        <f>'Data Sheet 10'!H348/1000000</f>
        <v>58.441728379520583</v>
      </c>
      <c r="C60" s="6">
        <f>'Data Sheet 11'!H348/1000000</f>
        <v>1.1926105392688717</v>
      </c>
      <c r="D60" s="6">
        <f>'Data Sheet 12'!H348/1000000</f>
        <v>2.0780737654419434</v>
      </c>
      <c r="E60" s="6">
        <f>'Data Sheet 13'!H348/1000000</f>
        <v>5.8272042269729534</v>
      </c>
      <c r="F60" s="6">
        <f t="shared" si="1"/>
        <v>67.539616911204348</v>
      </c>
      <c r="H60" s="6">
        <v>2008</v>
      </c>
      <c r="I60" s="6">
        <f t="shared" si="2"/>
        <v>5.844172837952058E-2</v>
      </c>
      <c r="J60" s="6">
        <f t="shared" si="3"/>
        <v>1.1926105392688717E-3</v>
      </c>
      <c r="K60" s="6">
        <f t="shared" si="4"/>
        <v>2.0780737654419435E-3</v>
      </c>
      <c r="L60" s="6">
        <f t="shared" si="5"/>
        <v>5.8272042269729533E-3</v>
      </c>
      <c r="M60" s="6">
        <f t="shared" si="6"/>
        <v>6.7539616911204345E-2</v>
      </c>
    </row>
    <row r="61" spans="1:13">
      <c r="A61" s="6">
        <v>2009</v>
      </c>
      <c r="B61" s="6">
        <f>'Data Sheet 10'!H349/1000000</f>
        <v>48.173813887370024</v>
      </c>
      <c r="C61" s="6">
        <f>'Data Sheet 11'!H349/1000000</f>
        <v>0.97009363813680838</v>
      </c>
      <c r="D61" s="6">
        <f>'Data Sheet 12'!H349/1000000</f>
        <v>1.6515118363882273</v>
      </c>
      <c r="E61" s="6">
        <f>'Data Sheet 13'!H349/1000000</f>
        <v>4.7978904872665824</v>
      </c>
      <c r="F61" s="6">
        <f t="shared" si="1"/>
        <v>55.593309849161642</v>
      </c>
      <c r="H61" s="6">
        <v>2009</v>
      </c>
      <c r="I61" s="6">
        <f t="shared" si="2"/>
        <v>4.8173813887370021E-2</v>
      </c>
      <c r="J61" s="6">
        <f t="shared" si="3"/>
        <v>9.7009363813680837E-4</v>
      </c>
      <c r="K61" s="6">
        <f t="shared" si="4"/>
        <v>1.6515118363882274E-3</v>
      </c>
      <c r="L61" s="6">
        <f t="shared" si="5"/>
        <v>4.7978904872665821E-3</v>
      </c>
      <c r="M61" s="6">
        <f t="shared" si="6"/>
        <v>5.5593309849161644E-2</v>
      </c>
    </row>
    <row r="62" spans="1:13">
      <c r="A62" s="6">
        <v>2010</v>
      </c>
      <c r="B62" s="6">
        <f>'Data Sheet 10'!H350/1000000</f>
        <v>42.520276681415346</v>
      </c>
      <c r="C62" s="6">
        <f>'Data Sheet 11'!H350/1000000</f>
        <v>0.88443914286105563</v>
      </c>
      <c r="D62" s="6">
        <f>'Data Sheet 12'!H350/1000000</f>
        <v>1.4776970052706591</v>
      </c>
      <c r="E62" s="6">
        <f>'Data Sheet 13'!H350/1000000</f>
        <v>4.1453181092345233</v>
      </c>
      <c r="F62" s="6">
        <f t="shared" si="1"/>
        <v>49.027730938781581</v>
      </c>
      <c r="H62" s="6">
        <v>2010</v>
      </c>
      <c r="I62" s="6">
        <f t="shared" si="2"/>
        <v>4.2520276681415344E-2</v>
      </c>
      <c r="J62" s="6">
        <f t="shared" si="3"/>
        <v>8.8443914286105566E-4</v>
      </c>
      <c r="K62" s="6">
        <f t="shared" si="4"/>
        <v>1.4776970052706592E-3</v>
      </c>
      <c r="L62" s="6">
        <f t="shared" si="5"/>
        <v>4.1453181092345236E-3</v>
      </c>
      <c r="M62" s="6">
        <f t="shared" si="6"/>
        <v>4.9027730938781579E-2</v>
      </c>
    </row>
    <row r="63" spans="1:13">
      <c r="A63" s="6">
        <v>2011</v>
      </c>
      <c r="B63" s="6">
        <f>'Data Sheet 10'!H351/1000000</f>
        <v>39.0308603252087</v>
      </c>
      <c r="C63" s="6">
        <f>'Data Sheet 11'!H351/1000000</f>
        <v>0.79418650254159295</v>
      </c>
      <c r="D63" s="6">
        <f>'Data Sheet 12'!H351/1000000</f>
        <v>1.3328315307806025</v>
      </c>
      <c r="E63" s="6">
        <f>'Data Sheet 13'!H351/1000000</f>
        <v>3.3729235153649952</v>
      </c>
      <c r="F63" s="6">
        <f t="shared" si="1"/>
        <v>44.530801873895889</v>
      </c>
      <c r="H63" s="6">
        <v>2011</v>
      </c>
      <c r="I63" s="6">
        <f t="shared" si="2"/>
        <v>3.9030860325208701E-2</v>
      </c>
      <c r="J63" s="6">
        <f t="shared" si="3"/>
        <v>7.9418650254159298E-4</v>
      </c>
      <c r="K63" s="6">
        <f t="shared" si="4"/>
        <v>1.3328315307806024E-3</v>
      </c>
      <c r="L63" s="6">
        <f t="shared" si="5"/>
        <v>3.3729235153649954E-3</v>
      </c>
      <c r="M63" s="6">
        <f t="shared" si="6"/>
        <v>4.4530801873895888E-2</v>
      </c>
    </row>
    <row r="64" spans="1:13">
      <c r="A64" s="6">
        <v>2012</v>
      </c>
      <c r="B64" s="6">
        <f>'Data Sheet 10'!H352/1000000</f>
        <v>39.604711758530399</v>
      </c>
      <c r="C64" s="6">
        <f>'Data Sheet 11'!H352/1000000</f>
        <v>0.72722541270242302</v>
      </c>
      <c r="D64" s="6">
        <f>'Data Sheet 12'!H352/1000000</f>
        <v>1.2670509231181331</v>
      </c>
      <c r="E64" s="6">
        <f>'Data Sheet 13'!H352/1000000</f>
        <v>2.9834136262263162</v>
      </c>
      <c r="F64" s="6">
        <f t="shared" si="1"/>
        <v>44.582401720577273</v>
      </c>
      <c r="H64" s="6">
        <v>2012</v>
      </c>
      <c r="I64" s="6">
        <f t="shared" si="2"/>
        <v>3.9604711758530399E-2</v>
      </c>
      <c r="J64" s="6">
        <f t="shared" si="3"/>
        <v>7.2722541270242298E-4</v>
      </c>
      <c r="K64" s="6">
        <f t="shared" si="4"/>
        <v>1.267050923118133E-3</v>
      </c>
      <c r="L64" s="6">
        <f t="shared" si="5"/>
        <v>2.9834136262263163E-3</v>
      </c>
      <c r="M64" s="6">
        <f t="shared" si="6"/>
        <v>4.4582401720577272E-2</v>
      </c>
    </row>
    <row r="65" spans="1:13">
      <c r="A65" s="6">
        <v>2013</v>
      </c>
      <c r="B65" s="6">
        <f>'Data Sheet 10'!H353/1000000</f>
        <v>45.442656604510034</v>
      </c>
      <c r="C65" s="6">
        <f>'Data Sheet 11'!H353/1000000</f>
        <v>0.84969214444532948</v>
      </c>
      <c r="D65" s="6">
        <f>'Data Sheet 12'!H353/1000000</f>
        <v>1.4691927403845426</v>
      </c>
      <c r="E65" s="6">
        <f>'Data Sheet 13'!H353/1000000</f>
        <v>3.4086388260924494</v>
      </c>
      <c r="F65" s="6">
        <f t="shared" si="1"/>
        <v>51.170180315432354</v>
      </c>
      <c r="H65" s="6">
        <v>2013</v>
      </c>
      <c r="I65" s="6">
        <f t="shared" si="2"/>
        <v>4.5442656604510037E-2</v>
      </c>
      <c r="J65" s="6">
        <f t="shared" si="3"/>
        <v>8.4969214444532949E-4</v>
      </c>
      <c r="K65" s="6">
        <f t="shared" si="4"/>
        <v>1.4691927403845425E-3</v>
      </c>
      <c r="L65" s="6">
        <f t="shared" si="5"/>
        <v>3.4086388260924495E-3</v>
      </c>
      <c r="M65" s="6">
        <f t="shared" si="6"/>
        <v>5.1170180315432356E-2</v>
      </c>
    </row>
    <row r="66" spans="1:13">
      <c r="A66" s="6">
        <v>2014</v>
      </c>
      <c r="B66" s="6">
        <f>'Data Sheet 10'!H354/1000000</f>
        <v>51.748880684206142</v>
      </c>
      <c r="C66" s="6">
        <f>'Data Sheet 11'!H354/1000000</f>
        <v>0.97754575960932477</v>
      </c>
      <c r="D66" s="6">
        <f>'Data Sheet 12'!H354/1000000</f>
        <v>1.7537988516270477</v>
      </c>
      <c r="E66" s="6">
        <f>'Data Sheet 13'!H354/1000000</f>
        <v>3.8531709558926601</v>
      </c>
      <c r="F66" s="6">
        <f t="shared" si="1"/>
        <v>58.333396251335174</v>
      </c>
      <c r="H66" s="6">
        <v>2014</v>
      </c>
      <c r="I66" s="6">
        <f t="shared" si="2"/>
        <v>5.174888068420614E-2</v>
      </c>
      <c r="J66" s="6">
        <f t="shared" si="3"/>
        <v>9.7754575960932468E-4</v>
      </c>
      <c r="K66" s="6">
        <f t="shared" si="4"/>
        <v>1.7537988516270477E-3</v>
      </c>
      <c r="L66" s="6">
        <f t="shared" si="5"/>
        <v>3.8531709558926601E-3</v>
      </c>
      <c r="M66" s="6">
        <f t="shared" si="6"/>
        <v>5.8333396251335171E-2</v>
      </c>
    </row>
  </sheetData>
  <phoneticPr fontId="13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D9371-05A4-4445-B834-FEE9D347AF2B}">
  <dimension ref="A1:BB74"/>
  <sheetViews>
    <sheetView zoomScale="55" zoomScaleNormal="55" workbookViewId="0"/>
  </sheetViews>
  <sheetFormatPr defaultRowHeight="15.6"/>
  <cols>
    <col min="39" max="39" width="8.77734375" style="4"/>
    <col min="40" max="40" width="12.77734375" style="4" bestFit="1" customWidth="1"/>
    <col min="41" max="41" width="8.77734375" style="4"/>
    <col min="42" max="42" width="11.77734375" style="4" bestFit="1" customWidth="1"/>
    <col min="43" max="46" width="8.77734375" style="4"/>
    <col min="47" max="47" width="8.77734375" style="4" customWidth="1"/>
    <col min="48" max="49" width="8.77734375" style="4"/>
    <col min="50" max="50" width="8.77734375" style="4" customWidth="1"/>
    <col min="51" max="51" width="10.77734375" style="4" bestFit="1" customWidth="1"/>
    <col min="52" max="52" width="10.77734375" style="4" customWidth="1"/>
    <col min="53" max="53" width="13.6640625" style="4" bestFit="1" customWidth="1"/>
    <col min="54" max="54" width="8.77734375" style="4"/>
    <col min="61" max="61" width="10.77734375" bestFit="1" customWidth="1"/>
  </cols>
  <sheetData>
    <row r="1" spans="1:53">
      <c r="B1" s="18" t="s">
        <v>12</v>
      </c>
      <c r="C1" s="18" t="s">
        <v>12</v>
      </c>
      <c r="D1" s="18" t="s">
        <v>12</v>
      </c>
      <c r="E1" s="18" t="s">
        <v>12</v>
      </c>
      <c r="F1" s="18" t="s">
        <v>12</v>
      </c>
      <c r="G1" s="18" t="s">
        <v>12</v>
      </c>
      <c r="H1" s="19" t="s">
        <v>13</v>
      </c>
      <c r="I1" s="19" t="s">
        <v>13</v>
      </c>
      <c r="J1" s="19" t="s">
        <v>13</v>
      </c>
      <c r="K1" s="19" t="s">
        <v>13</v>
      </c>
      <c r="L1" s="19" t="s">
        <v>13</v>
      </c>
      <c r="M1" s="19" t="s">
        <v>13</v>
      </c>
      <c r="N1" s="23" t="s">
        <v>14</v>
      </c>
      <c r="O1" s="23" t="s">
        <v>14</v>
      </c>
      <c r="P1" s="23" t="s">
        <v>14</v>
      </c>
      <c r="Q1" s="23" t="s">
        <v>14</v>
      </c>
      <c r="R1" s="23" t="s">
        <v>14</v>
      </c>
      <c r="S1" s="23" t="s">
        <v>14</v>
      </c>
      <c r="T1" s="21" t="s">
        <v>15</v>
      </c>
      <c r="U1" s="21" t="s">
        <v>15</v>
      </c>
      <c r="V1" s="21" t="s">
        <v>15</v>
      </c>
      <c r="W1" s="21" t="s">
        <v>15</v>
      </c>
      <c r="X1" s="21" t="s">
        <v>15</v>
      </c>
      <c r="Y1" s="21" t="s">
        <v>15</v>
      </c>
      <c r="Z1" s="4" t="s">
        <v>16</v>
      </c>
      <c r="AA1" s="4" t="s">
        <v>16</v>
      </c>
      <c r="AB1" s="4" t="s">
        <v>16</v>
      </c>
      <c r="AC1" s="4" t="s">
        <v>16</v>
      </c>
      <c r="AD1" s="4" t="s">
        <v>16</v>
      </c>
      <c r="AE1" s="4" t="s">
        <v>16</v>
      </c>
      <c r="AF1" s="4" t="s">
        <v>16</v>
      </c>
      <c r="AG1" s="4" t="s">
        <v>16</v>
      </c>
      <c r="AH1" s="4"/>
      <c r="AI1" s="4"/>
      <c r="AJ1" s="4" t="s">
        <v>16</v>
      </c>
      <c r="AK1" s="4"/>
      <c r="AZ1" s="4">
        <v>64</v>
      </c>
      <c r="BA1" s="4">
        <v>64</v>
      </c>
    </row>
    <row r="2" spans="1:53" ht="46.8">
      <c r="A2" t="s">
        <v>0</v>
      </c>
      <c r="B2" t="s">
        <v>270</v>
      </c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  <c r="S2" t="s">
        <v>275</v>
      </c>
      <c r="T2" t="s">
        <v>270</v>
      </c>
      <c r="U2" t="s">
        <v>271</v>
      </c>
      <c r="V2" t="s">
        <v>272</v>
      </c>
      <c r="W2" t="s">
        <v>273</v>
      </c>
      <c r="X2" t="s">
        <v>274</v>
      </c>
      <c r="Y2" t="s">
        <v>275</v>
      </c>
      <c r="Z2" t="s">
        <v>270</v>
      </c>
      <c r="AA2" t="s">
        <v>271</v>
      </c>
      <c r="AB2" t="s">
        <v>272</v>
      </c>
      <c r="AC2" t="s">
        <v>273</v>
      </c>
      <c r="AD2" t="s">
        <v>274</v>
      </c>
      <c r="AE2" t="s">
        <v>275</v>
      </c>
      <c r="AF2" t="s">
        <v>228</v>
      </c>
      <c r="AG2" t="s">
        <v>276</v>
      </c>
      <c r="AJ2" t="s">
        <v>277</v>
      </c>
      <c r="AN2" s="4" t="s">
        <v>12</v>
      </c>
      <c r="AO2" s="4" t="s">
        <v>13</v>
      </c>
      <c r="AP2" s="4" t="s">
        <v>14</v>
      </c>
      <c r="AQ2" s="4" t="s">
        <v>15</v>
      </c>
      <c r="AR2" s="4" t="s">
        <v>16</v>
      </c>
      <c r="AU2" s="4" t="s">
        <v>12</v>
      </c>
      <c r="AV2" s="4" t="s">
        <v>13</v>
      </c>
      <c r="AW2" s="4" t="s">
        <v>14</v>
      </c>
      <c r="AX2" s="4" t="s">
        <v>15</v>
      </c>
      <c r="AY2" s="4" t="s">
        <v>16</v>
      </c>
      <c r="AZ2" s="4" t="s">
        <v>295</v>
      </c>
      <c r="BA2" s="4" t="s">
        <v>294</v>
      </c>
    </row>
    <row r="3" spans="1:53" ht="18">
      <c r="A3">
        <f>'Data Sheet 18'!H2</f>
        <v>1950</v>
      </c>
      <c r="B3">
        <f>'Data Sheet 18'!I2</f>
        <v>0</v>
      </c>
      <c r="C3">
        <f>'Data Sheet 21'!I2</f>
        <v>0</v>
      </c>
      <c r="D3">
        <f>'Data Sheet 21'!I2</f>
        <v>0</v>
      </c>
      <c r="E3">
        <f>'Data Sheet 24'!I2</f>
        <v>0</v>
      </c>
      <c r="F3">
        <f>'Data Sheet 25'!I2</f>
        <v>0</v>
      </c>
      <c r="G3">
        <f>'Data Sheet 26'!I2</f>
        <v>0</v>
      </c>
      <c r="H3">
        <f>'Data Sheet 18'!J2</f>
        <v>0</v>
      </c>
      <c r="I3">
        <f>'Data Sheet 21'!J2</f>
        <v>0</v>
      </c>
      <c r="J3">
        <f>'Data Sheet 21'!J2</f>
        <v>0</v>
      </c>
      <c r="K3">
        <f>'Data Sheet 24'!J2</f>
        <v>0</v>
      </c>
      <c r="L3">
        <f>'Data Sheet 25'!J2</f>
        <v>0</v>
      </c>
      <c r="M3">
        <f>'Data Sheet 26'!J2</f>
        <v>0</v>
      </c>
      <c r="N3">
        <f>'Data Sheet 18'!K2</f>
        <v>0</v>
      </c>
      <c r="O3">
        <f>'Data Sheet 21'!K2</f>
        <v>0</v>
      </c>
      <c r="P3">
        <f>'Data Sheet 21'!K2</f>
        <v>0</v>
      </c>
      <c r="Q3">
        <f>'Data Sheet 24'!K2</f>
        <v>0</v>
      </c>
      <c r="R3">
        <f>'Data Sheet 25'!K2</f>
        <v>0</v>
      </c>
      <c r="S3">
        <f>'Data Sheet 26'!K2</f>
        <v>0</v>
      </c>
      <c r="T3">
        <f>'Data Sheet 18'!L2</f>
        <v>0</v>
      </c>
      <c r="U3">
        <f>'Data Sheet 21'!L2</f>
        <v>0</v>
      </c>
      <c r="V3">
        <f>'Data Sheet 21'!L2</f>
        <v>0</v>
      </c>
      <c r="W3">
        <f>'Data Sheet 24'!L2</f>
        <v>0</v>
      </c>
      <c r="X3">
        <f>'Data Sheet 25'!L2</f>
        <v>0</v>
      </c>
      <c r="Y3">
        <f>'Data Sheet 26'!L2</f>
        <v>0</v>
      </c>
      <c r="Z3">
        <f>'Data Sheet 18'!M2</f>
        <v>0</v>
      </c>
      <c r="AA3">
        <f>'Data Sheet 21'!M2</f>
        <v>0</v>
      </c>
      <c r="AB3">
        <f>'Data Sheet 21'!M2</f>
        <v>0</v>
      </c>
      <c r="AC3">
        <f>'Data Sheet 24'!M2</f>
        <v>0</v>
      </c>
      <c r="AD3">
        <f>'Data Sheet 25'!M2</f>
        <v>0</v>
      </c>
      <c r="AE3">
        <f>'Data Sheet 26'!M2</f>
        <v>0</v>
      </c>
      <c r="AF3">
        <f>SUM(Z3:AE3)</f>
        <v>0</v>
      </c>
      <c r="AH3">
        <f>SUM(AF3:AF12)/10</f>
        <v>1.8370196828308203</v>
      </c>
      <c r="AI3">
        <f>$AH$3</f>
        <v>1.8370196828308203</v>
      </c>
      <c r="AM3" s="37" t="s">
        <v>207</v>
      </c>
      <c r="AN3" s="4">
        <f>AN31/1000000</f>
        <v>72068.460878594444</v>
      </c>
      <c r="AO3" s="4">
        <f t="shared" ref="AO3:AR3" si="0">AO31/1000000</f>
        <v>3677.3436168814887</v>
      </c>
      <c r="AP3" s="4">
        <f t="shared" si="0"/>
        <v>2377.7162456951601</v>
      </c>
      <c r="AQ3" s="4">
        <f t="shared" si="0"/>
        <v>1011.877932983201</v>
      </c>
      <c r="AR3" s="4">
        <f t="shared" si="0"/>
        <v>79135.398674154276</v>
      </c>
      <c r="AT3" s="37" t="s">
        <v>207</v>
      </c>
      <c r="AU3" s="36">
        <f>AN3/1000</f>
        <v>72.06846087859445</v>
      </c>
      <c r="AV3" s="36">
        <f t="shared" ref="AV3:AY8" si="1">AO3/1000</f>
        <v>3.6773436168814886</v>
      </c>
      <c r="AW3" s="36">
        <f t="shared" si="1"/>
        <v>2.3777162456951602</v>
      </c>
      <c r="AX3" s="36">
        <f t="shared" si="1"/>
        <v>1.0118779329832011</v>
      </c>
      <c r="AY3" s="36">
        <f t="shared" si="1"/>
        <v>79.135398674154274</v>
      </c>
      <c r="AZ3" s="76">
        <f>AU3/$BA$1</f>
        <v>1.1260697012280383</v>
      </c>
      <c r="BA3" s="76">
        <f>AY3/$BA$1</f>
        <v>1.2364906042836605</v>
      </c>
    </row>
    <row r="4" spans="1:53" ht="18">
      <c r="A4">
        <f>'Data Sheet 18'!H3</f>
        <v>1951</v>
      </c>
      <c r="B4">
        <f>'Data Sheet 18'!I3</f>
        <v>8.8726792877310672</v>
      </c>
      <c r="C4">
        <f>'Data Sheet 21'!I3</f>
        <v>0.14517813219855813</v>
      </c>
      <c r="D4">
        <f>'Data Sheet 21'!I3</f>
        <v>0.14517813219855813</v>
      </c>
      <c r="E4">
        <f>'Data Sheet 24'!I3</f>
        <v>-0.45898431227946918</v>
      </c>
      <c r="F4">
        <f>'Data Sheet 25'!I3</f>
        <v>0.30953867948585451</v>
      </c>
      <c r="G4">
        <f>'Data Sheet 26'!I3</f>
        <v>6.3823382964112274E-2</v>
      </c>
      <c r="H4">
        <f>'Data Sheet 18'!J3</f>
        <v>1.2827856024641042</v>
      </c>
      <c r="I4">
        <f>'Data Sheet 21'!J3</f>
        <v>1.5115901849334982E-2</v>
      </c>
      <c r="J4">
        <f>'Data Sheet 21'!J3</f>
        <v>1.5115901849334982E-2</v>
      </c>
      <c r="K4">
        <f>'Data Sheet 24'!J3</f>
        <v>-0.27046013904558502</v>
      </c>
      <c r="L4">
        <f>'Data Sheet 25'!J3</f>
        <v>4.2423025232271545E-2</v>
      </c>
      <c r="M4">
        <f>'Data Sheet 26'!J3</f>
        <v>9.2896818294795048E-4</v>
      </c>
      <c r="N4">
        <f>'Data Sheet 18'!K3</f>
        <v>0.50037661169035197</v>
      </c>
      <c r="O4">
        <f>'Data Sheet 21'!K3</f>
        <v>4.6842110853999603E-3</v>
      </c>
      <c r="P4">
        <f>'Data Sheet 21'!K3</f>
        <v>4.6842110853999603E-3</v>
      </c>
      <c r="Q4">
        <f>'Data Sheet 24'!K3</f>
        <v>3.0914853231681583E-2</v>
      </c>
      <c r="R4">
        <f>'Data Sheet 25'!K3</f>
        <v>1.4990410607259284E-2</v>
      </c>
      <c r="S4">
        <f>'Data Sheet 26'!K3</f>
        <v>2.3136987087994244E-3</v>
      </c>
      <c r="T4">
        <f>'Data Sheet 18'!L3</f>
        <v>0.38685117680142772</v>
      </c>
      <c r="U4">
        <f>'Data Sheet 21'!L3</f>
        <v>7.739733665722958E-3</v>
      </c>
      <c r="V4">
        <f>'Data Sheet 21'!L3</f>
        <v>7.739733665722958E-3</v>
      </c>
      <c r="W4">
        <f>'Data Sheet 24'!L3</f>
        <v>-2.9630614103633796E-2</v>
      </c>
      <c r="X4">
        <f>'Data Sheet 25'!L3</f>
        <v>7.3143613955407756E-3</v>
      </c>
      <c r="Y4">
        <f>'Data Sheet 26'!L3</f>
        <v>3.6806908064211455E-3</v>
      </c>
      <c r="Z4">
        <f>'Data Sheet 18'!M3</f>
        <v>11.042692678686949</v>
      </c>
      <c r="AA4">
        <f>'Data Sheet 21'!M3</f>
        <v>0.17271797879901604</v>
      </c>
      <c r="AB4">
        <f>'Data Sheet 21'!M3</f>
        <v>0.17271797879901604</v>
      </c>
      <c r="AC4">
        <f>'Data Sheet 24'!M3</f>
        <v>-0.72816021219700633</v>
      </c>
      <c r="AD4">
        <f>'Data Sheet 25'!M3</f>
        <v>0.37426647672092611</v>
      </c>
      <c r="AE4">
        <f>'Data Sheet 26'!M3</f>
        <v>7.0746740662280788E-2</v>
      </c>
      <c r="AF4">
        <f t="shared" ref="AF4:AF67" si="2">SUM(Z4:AE4)</f>
        <v>11.104981641471182</v>
      </c>
      <c r="AI4">
        <f t="shared" ref="AI4:AI12" si="3">$AH$3</f>
        <v>1.8370196828308203</v>
      </c>
      <c r="AM4" s="72" t="s">
        <v>269</v>
      </c>
      <c r="AN4" s="4">
        <f t="shared" ref="AN4:AR6" si="4">AN34/1000000</f>
        <v>-47620.406932121223</v>
      </c>
      <c r="AO4" s="4">
        <f t="shared" si="4"/>
        <v>-4982.2936154086838</v>
      </c>
      <c r="AP4" s="4">
        <f t="shared" si="4"/>
        <v>-2168.531427711936</v>
      </c>
      <c r="AQ4" s="4">
        <f t="shared" si="4"/>
        <v>-1351.2034212737376</v>
      </c>
      <c r="AR4" s="4">
        <f t="shared" si="4"/>
        <v>-56122.435396515582</v>
      </c>
      <c r="AT4" s="72" t="s">
        <v>269</v>
      </c>
      <c r="AU4" s="36">
        <f>AN4/1000</f>
        <v>-47.62040693212122</v>
      </c>
      <c r="AV4" s="36">
        <f t="shared" ref="AV4:AY7" si="5">AO4/1000</f>
        <v>-4.9822936154086834</v>
      </c>
      <c r="AW4" s="36">
        <f t="shared" si="5"/>
        <v>-2.1685314277119359</v>
      </c>
      <c r="AX4" s="36">
        <f t="shared" si="5"/>
        <v>-1.3512034212737376</v>
      </c>
      <c r="AY4" s="36">
        <f t="shared" si="5"/>
        <v>-56.122435396515584</v>
      </c>
      <c r="AZ4" s="76">
        <f t="shared" ref="AZ4:AZ8" si="6">AU4/$BA$1</f>
        <v>-0.74406885831439407</v>
      </c>
      <c r="BA4" s="76">
        <f t="shared" ref="BA4:BA8" si="7">AY4/$BA$1</f>
        <v>-0.876913053070556</v>
      </c>
    </row>
    <row r="5" spans="1:53" ht="18">
      <c r="A5">
        <f>'Data Sheet 18'!H4</f>
        <v>1952</v>
      </c>
      <c r="B5">
        <f>'Data Sheet 18'!I4</f>
        <v>-16.300152180762623</v>
      </c>
      <c r="C5">
        <f>'Data Sheet 21'!I4</f>
        <v>0.14484606664855104</v>
      </c>
      <c r="D5">
        <f>'Data Sheet 21'!I4</f>
        <v>0.14484606664855104</v>
      </c>
      <c r="E5">
        <f>'Data Sheet 24'!I4</f>
        <v>2.6906033524338158</v>
      </c>
      <c r="F5">
        <f>'Data Sheet 25'!I4</f>
        <v>-2.5357105313753271E-2</v>
      </c>
      <c r="G5">
        <f>'Data Sheet 26'!I4</f>
        <v>6.7580269502818882E-2</v>
      </c>
      <c r="H5">
        <f>'Data Sheet 18'!J4</f>
        <v>-2.3631225912112166</v>
      </c>
      <c r="I5">
        <f>'Data Sheet 21'!J4</f>
        <v>1.6169477885509442E-2</v>
      </c>
      <c r="J5">
        <f>'Data Sheet 21'!J4</f>
        <v>1.6169477885509442E-2</v>
      </c>
      <c r="K5">
        <f>'Data Sheet 24'!J4</f>
        <v>0.61944512225332182</v>
      </c>
      <c r="L5">
        <f>'Data Sheet 25'!J4</f>
        <v>-6.2169699367630006E-3</v>
      </c>
      <c r="M5">
        <f>'Data Sheet 26'!J4</f>
        <v>9.9062398116223018E-4</v>
      </c>
      <c r="N5">
        <f>'Data Sheet 18'!K4</f>
        <v>-0.96949251680515491</v>
      </c>
      <c r="O5">
        <f>'Data Sheet 21'!K4</f>
        <v>4.9340552190642274E-3</v>
      </c>
      <c r="P5">
        <f>'Data Sheet 21'!K4</f>
        <v>4.9340552190642274E-3</v>
      </c>
      <c r="Q5">
        <f>'Data Sheet 24'!K4</f>
        <v>0.19092256392870596</v>
      </c>
      <c r="R5">
        <f>'Data Sheet 25'!K4</f>
        <v>-4.287922940428528E-3</v>
      </c>
      <c r="S5">
        <f>'Data Sheet 26'!K4</f>
        <v>2.5882145024225759E-3</v>
      </c>
      <c r="T5">
        <f>'Data Sheet 18'!L4</f>
        <v>-0.69821067461848929</v>
      </c>
      <c r="U5">
        <f>'Data Sheet 21'!L4</f>
        <v>7.5758921424772365E-3</v>
      </c>
      <c r="V5">
        <f>'Data Sheet 21'!L4</f>
        <v>7.5758921424772365E-3</v>
      </c>
      <c r="W5">
        <f>'Data Sheet 24'!L4</f>
        <v>0.11146895111876313</v>
      </c>
      <c r="X5">
        <f>'Data Sheet 25'!L4</f>
        <v>-7.5617054176688112E-3</v>
      </c>
      <c r="Y5">
        <f>'Data Sheet 26'!L4</f>
        <v>3.8230075305305867E-3</v>
      </c>
      <c r="Z5">
        <f>'Data Sheet 18'!M4</f>
        <v>-20.330977963397487</v>
      </c>
      <c r="AA5">
        <f>'Data Sheet 21'!M4</f>
        <v>0.17352549189560196</v>
      </c>
      <c r="AB5">
        <f>'Data Sheet 21'!M4</f>
        <v>0.17352549189560196</v>
      </c>
      <c r="AC5">
        <f>'Data Sheet 24'!M4</f>
        <v>3.6124399897346069</v>
      </c>
      <c r="AD5">
        <f>'Data Sheet 25'!M4</f>
        <v>-4.3423703608613612E-2</v>
      </c>
      <c r="AE5">
        <f>'Data Sheet 26'!M4</f>
        <v>7.4982115516934275E-2</v>
      </c>
      <c r="AF5">
        <f t="shared" si="2"/>
        <v>-16.339928577963352</v>
      </c>
      <c r="AI5">
        <f t="shared" si="3"/>
        <v>1.8370196828308203</v>
      </c>
      <c r="AJ5">
        <f>(AF5-AF4)/(A5-A4)</f>
        <v>-27.444910219434533</v>
      </c>
      <c r="AM5" s="37" t="s">
        <v>210</v>
      </c>
      <c r="AN5" s="4">
        <f t="shared" si="4"/>
        <v>31527.374010896754</v>
      </c>
      <c r="AO5" s="4">
        <f t="shared" si="4"/>
        <v>3838.9016262524729</v>
      </c>
      <c r="AP5" s="4">
        <f t="shared" si="4"/>
        <v>1519.0525580211413</v>
      </c>
      <c r="AQ5" s="4">
        <f t="shared" si="4"/>
        <v>722.99539099639924</v>
      </c>
      <c r="AR5" s="4">
        <f t="shared" si="4"/>
        <v>37608.323586166771</v>
      </c>
      <c r="AT5" s="37" t="s">
        <v>210</v>
      </c>
      <c r="AU5" s="36">
        <f>AN5/1000</f>
        <v>31.527374010896754</v>
      </c>
      <c r="AV5" s="36">
        <f t="shared" si="5"/>
        <v>3.8389016262524729</v>
      </c>
      <c r="AW5" s="36">
        <f t="shared" si="5"/>
        <v>1.5190525580211414</v>
      </c>
      <c r="AX5" s="36">
        <f t="shared" si="5"/>
        <v>0.7229953909963992</v>
      </c>
      <c r="AY5" s="36">
        <f t="shared" si="5"/>
        <v>37.608323586166769</v>
      </c>
      <c r="AZ5" s="76">
        <f t="shared" si="6"/>
        <v>0.49261521892026178</v>
      </c>
      <c r="BA5" s="76">
        <f t="shared" si="7"/>
        <v>0.58763005603385576</v>
      </c>
    </row>
    <row r="6" spans="1:53" ht="18">
      <c r="A6">
        <f>'Data Sheet 18'!H5</f>
        <v>1953</v>
      </c>
      <c r="B6">
        <f>'Data Sheet 18'!I5</f>
        <v>-21.817464315574011</v>
      </c>
      <c r="C6">
        <f>'Data Sheet 21'!I5</f>
        <v>0.14591274130840148</v>
      </c>
      <c r="D6">
        <f>'Data Sheet 21'!I5</f>
        <v>0.14591274130840148</v>
      </c>
      <c r="E6">
        <f>'Data Sheet 24'!I5</f>
        <v>3.7044756464072175</v>
      </c>
      <c r="F6">
        <f>'Data Sheet 25'!I5</f>
        <v>0.59998447891432549</v>
      </c>
      <c r="G6">
        <f>'Data Sheet 26'!I5</f>
        <v>7.1380476316404068E-2</v>
      </c>
      <c r="H6">
        <f>'Data Sheet 18'!J5</f>
        <v>-3.2706713443864714</v>
      </c>
      <c r="I6">
        <f>'Data Sheet 21'!J5</f>
        <v>1.6917929432211553E-2</v>
      </c>
      <c r="J6">
        <f>'Data Sheet 21'!J5</f>
        <v>1.6917929432211553E-2</v>
      </c>
      <c r="K6">
        <f>'Data Sheet 24'!J5</f>
        <v>0.4628617172826579</v>
      </c>
      <c r="L6">
        <f>'Data Sheet 25'!J5</f>
        <v>8.70947528641456E-2</v>
      </c>
      <c r="M6">
        <f>'Data Sheet 26'!J5</f>
        <v>1.086598642145299E-3</v>
      </c>
      <c r="N6">
        <f>'Data Sheet 18'!K5</f>
        <v>-1.2984601485471354</v>
      </c>
      <c r="O6">
        <f>'Data Sheet 21'!K5</f>
        <v>5.0324414162712609E-3</v>
      </c>
      <c r="P6">
        <f>'Data Sheet 21'!K5</f>
        <v>5.0324414162712609E-3</v>
      </c>
      <c r="Q6">
        <f>'Data Sheet 24'!K5</f>
        <v>0.19317531541437613</v>
      </c>
      <c r="R6">
        <f>'Data Sheet 25'!K5</f>
        <v>3.274272937802658E-2</v>
      </c>
      <c r="S6">
        <f>'Data Sheet 26'!K5</f>
        <v>2.7401118907190566E-3</v>
      </c>
      <c r="T6">
        <f>'Data Sheet 18'!L5</f>
        <v>-0.78748925527531788</v>
      </c>
      <c r="U6">
        <f>'Data Sheet 21'!L5</f>
        <v>6.3593945266966359E-3</v>
      </c>
      <c r="V6">
        <f>'Data Sheet 21'!L5</f>
        <v>6.3593945266966359E-3</v>
      </c>
      <c r="W6">
        <f>'Data Sheet 24'!L5</f>
        <v>-4.3624881103955342E-2</v>
      </c>
      <c r="X6">
        <f>'Data Sheet 25'!L5</f>
        <v>1.5851984636834789E-2</v>
      </c>
      <c r="Y6">
        <f>'Data Sheet 26'!L5</f>
        <v>3.3974075048807703E-3</v>
      </c>
      <c r="Z6">
        <f>'Data Sheet 18'!M5</f>
        <v>-27.17408506378294</v>
      </c>
      <c r="AA6">
        <f>'Data Sheet 21'!M5</f>
        <v>0.17422250668358094</v>
      </c>
      <c r="AB6">
        <f>'Data Sheet 21'!M5</f>
        <v>0.17422250668358094</v>
      </c>
      <c r="AC6">
        <f>'Data Sheet 24'!M5</f>
        <v>4.3168877980002964</v>
      </c>
      <c r="AD6">
        <f>'Data Sheet 25'!M5</f>
        <v>0.73567394579333234</v>
      </c>
      <c r="AE6">
        <f>'Data Sheet 26'!M5</f>
        <v>7.8604594354149196E-2</v>
      </c>
      <c r="AF6">
        <f t="shared" si="2"/>
        <v>-21.694473712268</v>
      </c>
      <c r="AG6">
        <f>SUM(AF4:AF8)/5</f>
        <v>-2.4603320448293204</v>
      </c>
      <c r="AI6">
        <f t="shared" si="3"/>
        <v>1.8370196828308203</v>
      </c>
      <c r="AJ6">
        <f t="shared" ref="AJ6:AJ67" si="8">(AF6-AF5)/(A6-A5)</f>
        <v>-5.3545451343046473</v>
      </c>
      <c r="AM6" s="37" t="s">
        <v>211</v>
      </c>
      <c r="AN6" s="4">
        <f t="shared" si="4"/>
        <v>5544.4011907438535</v>
      </c>
      <c r="AO6" s="4">
        <f t="shared" si="4"/>
        <v>86.391756226254145</v>
      </c>
      <c r="AP6" s="4">
        <f t="shared" si="4"/>
        <v>215.08095547410505</v>
      </c>
      <c r="AQ6" s="4">
        <f t="shared" si="4"/>
        <v>357.2602736434302</v>
      </c>
      <c r="AR6" s="4">
        <f t="shared" si="4"/>
        <v>6203.134176087643</v>
      </c>
      <c r="AT6" s="37" t="s">
        <v>211</v>
      </c>
      <c r="AU6" s="36">
        <f>AN6/1000</f>
        <v>5.5444011907438533</v>
      </c>
      <c r="AV6" s="36">
        <f t="shared" si="5"/>
        <v>8.6391756226254141E-2</v>
      </c>
      <c r="AW6" s="36">
        <f t="shared" si="5"/>
        <v>0.21508095547410505</v>
      </c>
      <c r="AX6" s="36">
        <f t="shared" si="5"/>
        <v>0.35726027364343022</v>
      </c>
      <c r="AY6" s="36">
        <f t="shared" si="5"/>
        <v>6.2031341760876426</v>
      </c>
      <c r="AZ6" s="76">
        <f t="shared" si="6"/>
        <v>8.6631268605372708E-2</v>
      </c>
      <c r="BA6" s="76">
        <f t="shared" si="7"/>
        <v>9.6923971501369416E-2</v>
      </c>
    </row>
    <row r="7" spans="1:53" ht="18">
      <c r="A7">
        <f>'Data Sheet 18'!H6</f>
        <v>1954</v>
      </c>
      <c r="B7">
        <f>'Data Sheet 18'!I6</f>
        <v>-3.7336444738610028</v>
      </c>
      <c r="C7">
        <f>'Data Sheet 21'!I6</f>
        <v>0.14952298131345323</v>
      </c>
      <c r="D7">
        <f>'Data Sheet 21'!I6</f>
        <v>0.14952298131345323</v>
      </c>
      <c r="E7">
        <f>'Data Sheet 24'!I6</f>
        <v>1.0606978404519496</v>
      </c>
      <c r="F7">
        <f>'Data Sheet 25'!I6</f>
        <v>0.5820448451647976</v>
      </c>
      <c r="G7">
        <f>'Data Sheet 26'!I6</f>
        <v>7.7020436823479657E-2</v>
      </c>
      <c r="H7">
        <f>'Data Sheet 18'!J6</f>
        <v>-0.51658111283277419</v>
      </c>
      <c r="I7">
        <f>'Data Sheet 21'!J6</f>
        <v>1.6307488428293614E-2</v>
      </c>
      <c r="J7">
        <f>'Data Sheet 21'!J6</f>
        <v>1.6307488428293614E-2</v>
      </c>
      <c r="K7">
        <f>'Data Sheet 24'!J6</f>
        <v>-0.11886293831007406</v>
      </c>
      <c r="L7">
        <f>'Data Sheet 25'!J6</f>
        <v>7.7618960540734749E-2</v>
      </c>
      <c r="M7">
        <f>'Data Sheet 26'!J6</f>
        <v>1.0867299589855366E-3</v>
      </c>
      <c r="N7">
        <f>'Data Sheet 18'!K6</f>
        <v>-0.20947858605740607</v>
      </c>
      <c r="O7">
        <f>'Data Sheet 21'!K6</f>
        <v>4.9300179002081069E-3</v>
      </c>
      <c r="P7">
        <f>'Data Sheet 21'!K6</f>
        <v>4.9300179002081069E-3</v>
      </c>
      <c r="Q7">
        <f>'Data Sheet 24'!K6</f>
        <v>-1.6726432810278559E-2</v>
      </c>
      <c r="R7">
        <f>'Data Sheet 25'!K6</f>
        <v>2.9612023180673009E-2</v>
      </c>
      <c r="S7">
        <f>'Data Sheet 26'!K6</f>
        <v>2.7919546863304245E-3</v>
      </c>
      <c r="T7">
        <f>'Data Sheet 18'!L6</f>
        <v>-9.6119916955774751E-2</v>
      </c>
      <c r="U7">
        <f>'Data Sheet 21'!L6</f>
        <v>4.7219929806755229E-3</v>
      </c>
      <c r="V7">
        <f>'Data Sheet 21'!L6</f>
        <v>4.7219929806755229E-3</v>
      </c>
      <c r="W7">
        <f>'Data Sheet 24'!L6</f>
        <v>-0.11329408867990749</v>
      </c>
      <c r="X7">
        <f>'Data Sheet 25'!L6</f>
        <v>1.0485639020106035E-2</v>
      </c>
      <c r="Y7">
        <f>'Data Sheet 26'!L6</f>
        <v>2.6107118729740923E-3</v>
      </c>
      <c r="Z7">
        <f>'Data Sheet 18'!M6</f>
        <v>-4.5558240897069577</v>
      </c>
      <c r="AA7">
        <f>'Data Sheet 21'!M6</f>
        <v>0.17548248062263047</v>
      </c>
      <c r="AB7">
        <f>'Data Sheet 21'!M6</f>
        <v>0.17548248062263047</v>
      </c>
      <c r="AC7">
        <f>'Data Sheet 24'!M6</f>
        <v>0.81181438065168943</v>
      </c>
      <c r="AD7">
        <f>'Data Sheet 25'!M6</f>
        <v>0.69976146790631144</v>
      </c>
      <c r="AE7">
        <f>'Data Sheet 26'!M6</f>
        <v>8.3509833341769715E-2</v>
      </c>
      <c r="AF7">
        <f t="shared" si="2"/>
        <v>-2.6097734465619267</v>
      </c>
      <c r="AG7">
        <f t="shared" ref="AG7:AG65" si="9">SUM(AF5:AF9)/5</f>
        <v>-2.019362054175124</v>
      </c>
      <c r="AI7">
        <f t="shared" si="3"/>
        <v>1.8370196828308203</v>
      </c>
      <c r="AJ7">
        <f t="shared" si="8"/>
        <v>19.084700265706072</v>
      </c>
      <c r="AM7" s="37" t="s">
        <v>209</v>
      </c>
      <c r="AN7" s="4">
        <f>AN33/1000000</f>
        <v>1526.5507497303975</v>
      </c>
      <c r="AO7" s="4">
        <f>AO33/1000000</f>
        <v>525.38521931907985</v>
      </c>
      <c r="AP7" s="4">
        <f>AP33/1000000</f>
        <v>80.124293942192679</v>
      </c>
      <c r="AQ7" s="4">
        <f>AQ33/1000000</f>
        <v>250.33217857147665</v>
      </c>
      <c r="AR7" s="4">
        <f>AR33/1000000</f>
        <v>2382.3924415631468</v>
      </c>
      <c r="AT7" s="37" t="s">
        <v>209</v>
      </c>
      <c r="AU7" s="36">
        <f>AN7/1000</f>
        <v>1.5265507497303974</v>
      </c>
      <c r="AV7" s="36">
        <f t="shared" si="5"/>
        <v>0.52538521931907989</v>
      </c>
      <c r="AW7" s="36">
        <f t="shared" si="5"/>
        <v>8.0124293942192684E-2</v>
      </c>
      <c r="AX7" s="36">
        <f t="shared" si="5"/>
        <v>0.25033217857147666</v>
      </c>
      <c r="AY7" s="36">
        <f t="shared" si="5"/>
        <v>2.3823924415631468</v>
      </c>
      <c r="AZ7" s="76">
        <f t="shared" si="6"/>
        <v>2.3852355464537459E-2</v>
      </c>
      <c r="BA7" s="76">
        <f t="shared" si="7"/>
        <v>3.7224881899424168E-2</v>
      </c>
    </row>
    <row r="8" spans="1:53" ht="18">
      <c r="A8">
        <f>'Data Sheet 18'!H7</f>
        <v>1955</v>
      </c>
      <c r="B8">
        <f>'Data Sheet 18'!I7</f>
        <v>15.550906660553196</v>
      </c>
      <c r="C8">
        <f>'Data Sheet 21'!I7</f>
        <v>0.15026606989125088</v>
      </c>
      <c r="D8">
        <f>'Data Sheet 21'!I7</f>
        <v>0.15026606989125088</v>
      </c>
      <c r="E8">
        <f>'Data Sheet 24'!I7</f>
        <v>-2.1365834978675529</v>
      </c>
      <c r="F8">
        <f>'Data Sheet 25'!I7</f>
        <v>0.63625219040673486</v>
      </c>
      <c r="G8">
        <f>'Data Sheet 26'!I7</f>
        <v>8.1518861675980964E-2</v>
      </c>
      <c r="H8">
        <f>'Data Sheet 18'!J7</f>
        <v>1.9837837775326248</v>
      </c>
      <c r="I8">
        <f>'Data Sheet 21'!J7</f>
        <v>1.5561653259290806E-2</v>
      </c>
      <c r="J8">
        <f>'Data Sheet 21'!J7</f>
        <v>1.5561653259290806E-2</v>
      </c>
      <c r="K8">
        <f>'Data Sheet 24'!J7</f>
        <v>-0.3687919725089065</v>
      </c>
      <c r="L8">
        <f>'Data Sheet 25'!J7</f>
        <v>7.8250514656643941E-2</v>
      </c>
      <c r="M8">
        <f>'Data Sheet 26'!J7</f>
        <v>1.0650014283030893E-3</v>
      </c>
      <c r="N8">
        <f>'Data Sheet 18'!K7</f>
        <v>0.80036514394398917</v>
      </c>
      <c r="O8">
        <f>'Data Sheet 21'!K7</f>
        <v>4.627151276229243E-3</v>
      </c>
      <c r="P8">
        <f>'Data Sheet 21'!K7</f>
        <v>4.627151276229243E-3</v>
      </c>
      <c r="Q8">
        <f>'Data Sheet 24'!K7</f>
        <v>-0.18661373453792948</v>
      </c>
      <c r="R8">
        <f>'Data Sheet 25'!K7</f>
        <v>2.9763806164801229E-2</v>
      </c>
      <c r="S8">
        <f>'Data Sheet 26'!K7</f>
        <v>2.7152623798656623E-3</v>
      </c>
      <c r="T8">
        <f>'Data Sheet 18'!L7</f>
        <v>0.37098881484211177</v>
      </c>
      <c r="U8">
        <f>'Data Sheet 21'!L7</f>
        <v>4.5517574203904161E-3</v>
      </c>
      <c r="V8">
        <f>'Data Sheet 21'!L7</f>
        <v>4.5517574203904161E-3</v>
      </c>
      <c r="W8">
        <f>'Data Sheet 24'!L7</f>
        <v>3.0608291495362039E-2</v>
      </c>
      <c r="X8">
        <f>'Data Sheet 25'!L7</f>
        <v>1.0734741186549908E-2</v>
      </c>
      <c r="Y8">
        <f>'Data Sheet 26'!L7</f>
        <v>2.5567461293998514E-3</v>
      </c>
      <c r="Z8">
        <f>'Data Sheet 18'!M7</f>
        <v>18.706044396871924</v>
      </c>
      <c r="AA8">
        <f>'Data Sheet 21'!M7</f>
        <v>0.17500663184716136</v>
      </c>
      <c r="AB8">
        <f>'Data Sheet 21'!M7</f>
        <v>0.17500663184716136</v>
      </c>
      <c r="AC8">
        <f>'Data Sheet 24'!M7</f>
        <v>-2.6613809134190265</v>
      </c>
      <c r="AD8">
        <f>'Data Sheet 25'!M7</f>
        <v>0.75500125241472993</v>
      </c>
      <c r="AE8">
        <f>'Data Sheet 26'!M7</f>
        <v>8.785587161354956E-2</v>
      </c>
      <c r="AF8">
        <f t="shared" si="2"/>
        <v>17.237533871175497</v>
      </c>
      <c r="AG8">
        <f t="shared" si="9"/>
        <v>-0.35424867045192626</v>
      </c>
      <c r="AI8">
        <f t="shared" si="3"/>
        <v>1.8370196828308203</v>
      </c>
      <c r="AJ8">
        <f t="shared" si="8"/>
        <v>19.847307317737425</v>
      </c>
      <c r="AM8" s="37" t="s">
        <v>208</v>
      </c>
      <c r="AN8" s="4">
        <f t="shared" ref="AN8:AR8" si="10">AN32/1000000</f>
        <v>1342.943655141934</v>
      </c>
      <c r="AO8" s="4">
        <f t="shared" si="10"/>
        <v>292.46373861584709</v>
      </c>
      <c r="AP8" s="4">
        <f t="shared" si="10"/>
        <v>70.580282480151681</v>
      </c>
      <c r="AQ8" s="4">
        <f t="shared" si="10"/>
        <v>220.78515282052899</v>
      </c>
      <c r="AR8" s="4">
        <f t="shared" si="10"/>
        <v>1926.7728290584616</v>
      </c>
      <c r="AT8" s="37" t="s">
        <v>208</v>
      </c>
      <c r="AU8" s="36">
        <f t="shared" ref="AU8" si="11">AN8/1000</f>
        <v>1.342943655141934</v>
      </c>
      <c r="AV8" s="36">
        <f t="shared" si="1"/>
        <v>0.29246373861584707</v>
      </c>
      <c r="AW8" s="36">
        <f t="shared" si="1"/>
        <v>7.0580282480151676E-2</v>
      </c>
      <c r="AX8" s="36">
        <f t="shared" si="1"/>
        <v>0.22078515282052899</v>
      </c>
      <c r="AY8" s="36">
        <f t="shared" si="1"/>
        <v>1.9267728290584616</v>
      </c>
      <c r="AZ8" s="76">
        <f t="shared" si="6"/>
        <v>2.0983494611592719E-2</v>
      </c>
      <c r="BA8" s="76">
        <f t="shared" si="7"/>
        <v>3.0105825454038462E-2</v>
      </c>
    </row>
    <row r="9" spans="1:53">
      <c r="A9">
        <f>'Data Sheet 18'!H8</f>
        <v>1956</v>
      </c>
      <c r="B9">
        <f>'Data Sheet 18'!I8</f>
        <v>11.753848998257642</v>
      </c>
      <c r="C9">
        <f>'Data Sheet 21'!I8</f>
        <v>0.1486244299691688</v>
      </c>
      <c r="D9">
        <f>'Data Sheet 21'!I8</f>
        <v>0.1486244299691688</v>
      </c>
      <c r="E9">
        <f>'Data Sheet 24'!I8</f>
        <v>-1.6516934835482424</v>
      </c>
      <c r="F9">
        <f>'Data Sheet 25'!I8</f>
        <v>0.61091060304306788</v>
      </c>
      <c r="G9">
        <f>'Data Sheet 26'!I8</f>
        <v>8.4844284967956027E-2</v>
      </c>
      <c r="H9">
        <f>'Data Sheet 18'!J8</f>
        <v>1.4615047944540944</v>
      </c>
      <c r="I9">
        <f>'Data Sheet 21'!J8</f>
        <v>1.5409598208830293E-2</v>
      </c>
      <c r="J9">
        <f>'Data Sheet 21'!J8</f>
        <v>1.5409598208830293E-2</v>
      </c>
      <c r="K9">
        <f>'Data Sheet 24'!J8</f>
        <v>-0.22191660406115893</v>
      </c>
      <c r="L9">
        <f>'Data Sheet 25'!J8</f>
        <v>7.2931563185301904E-2</v>
      </c>
      <c r="M9">
        <f>'Data Sheet 26'!J8</f>
        <v>1.0850006519663648E-3</v>
      </c>
      <c r="N9">
        <f>'Data Sheet 18'!K8</f>
        <v>0.58001810993021119</v>
      </c>
      <c r="O9">
        <f>'Data Sheet 21'!K8</f>
        <v>4.4893008144704077E-3</v>
      </c>
      <c r="P9">
        <f>'Data Sheet 21'!K8</f>
        <v>4.4893008144704077E-3</v>
      </c>
      <c r="Q9">
        <f>'Data Sheet 24'!K8</f>
        <v>-7.7298489284026647E-2</v>
      </c>
      <c r="R9">
        <f>'Data Sheet 25'!K8</f>
        <v>2.7143402315551034E-2</v>
      </c>
      <c r="S9">
        <f>'Data Sheet 26'!K8</f>
        <v>2.7140959583833901E-3</v>
      </c>
      <c r="T9">
        <f>'Data Sheet 18'!L8</f>
        <v>0.3170554829650688</v>
      </c>
      <c r="U9">
        <f>'Data Sheet 21'!L8</f>
        <v>5.1260710749129589E-3</v>
      </c>
      <c r="V9">
        <f>'Data Sheet 21'!L8</f>
        <v>5.1260710749129589E-3</v>
      </c>
      <c r="W9">
        <f>'Data Sheet 24'!L8</f>
        <v>-1.2830793355021543E-2</v>
      </c>
      <c r="X9">
        <f>'Data Sheet 25'!L8</f>
        <v>1.1211406320688979E-2</v>
      </c>
      <c r="Y9">
        <f>'Data Sheet 26'!L8</f>
        <v>3.004422805913285E-3</v>
      </c>
      <c r="Z9">
        <f>'Data Sheet 18'!M8</f>
        <v>14.112427385607015</v>
      </c>
      <c r="AA9">
        <f>'Data Sheet 21'!M8</f>
        <v>0.17364940006738247</v>
      </c>
      <c r="AB9">
        <f>'Data Sheet 21'!M8</f>
        <v>0.17364940006738247</v>
      </c>
      <c r="AC9">
        <f>'Data Sheet 24'!M8</f>
        <v>-1.9637393702484496</v>
      </c>
      <c r="AD9">
        <f>'Data Sheet 25'!M8</f>
        <v>0.72219697486460988</v>
      </c>
      <c r="AE9">
        <f>'Data Sheet 26'!M8</f>
        <v>9.1647804384219073E-2</v>
      </c>
      <c r="AF9">
        <f t="shared" si="2"/>
        <v>13.309831594742162</v>
      </c>
      <c r="AG9">
        <f t="shared" si="9"/>
        <v>6.1620038720322778</v>
      </c>
      <c r="AI9">
        <f t="shared" si="3"/>
        <v>1.8370196828308203</v>
      </c>
      <c r="AJ9">
        <f t="shared" si="8"/>
        <v>-3.9277022764333349</v>
      </c>
    </row>
    <row r="10" spans="1:53">
      <c r="A10">
        <f>'Data Sheet 18'!H9</f>
        <v>1957</v>
      </c>
      <c r="B10">
        <f>'Data Sheet 18'!I9</f>
        <v>-6.9408226692807915</v>
      </c>
      <c r="C10">
        <f>'Data Sheet 21'!I9</f>
        <v>0.13938614572956309</v>
      </c>
      <c r="D10">
        <f>'Data Sheet 21'!I9</f>
        <v>0.13938614572956309</v>
      </c>
      <c r="E10">
        <f>'Data Sheet 24'!I9</f>
        <v>-0.55123419627305925</v>
      </c>
      <c r="F10">
        <f>'Data Sheet 25'!I9</f>
        <v>0.48551660272234404</v>
      </c>
      <c r="G10">
        <f>'Data Sheet 26'!I9</f>
        <v>8.3948910327852067E-2</v>
      </c>
      <c r="H10">
        <f>'Data Sheet 18'!J9</f>
        <v>-0.86905411908138941</v>
      </c>
      <c r="I10">
        <f>'Data Sheet 21'!J9</f>
        <v>1.492857759654344E-2</v>
      </c>
      <c r="J10">
        <f>'Data Sheet 21'!J9</f>
        <v>1.492857759654344E-2</v>
      </c>
      <c r="K10">
        <f>'Data Sheet 24'!J9</f>
        <v>-2.1020167462578055E-2</v>
      </c>
      <c r="L10">
        <f>'Data Sheet 25'!J9</f>
        <v>5.7697317028238305E-2</v>
      </c>
      <c r="M10">
        <f>'Data Sheet 26'!J9</f>
        <v>1.0855817639688126E-3</v>
      </c>
      <c r="N10">
        <f>'Data Sheet 18'!K9</f>
        <v>-0.33897472594938016</v>
      </c>
      <c r="O10">
        <f>'Data Sheet 21'!K9</f>
        <v>4.2323644574244323E-3</v>
      </c>
      <c r="P10">
        <f>'Data Sheet 21'!K9</f>
        <v>4.2323644574244323E-3</v>
      </c>
      <c r="Q10">
        <f>'Data Sheet 24'!K9</f>
        <v>-4.7351525424706352E-2</v>
      </c>
      <c r="R10">
        <f>'Data Sheet 25'!K9</f>
        <v>2.074419002835249E-2</v>
      </c>
      <c r="S10">
        <f>'Data Sheet 26'!K9</f>
        <v>2.6621158757457316E-3</v>
      </c>
      <c r="T10">
        <f>'Data Sheet 18'!L9</f>
        <v>-0.1853004183780253</v>
      </c>
      <c r="U10">
        <f>'Data Sheet 21'!L9</f>
        <v>4.8042268441184791E-3</v>
      </c>
      <c r="V10">
        <f>'Data Sheet 21'!L9</f>
        <v>4.8042268441184791E-3</v>
      </c>
      <c r="W10">
        <f>'Data Sheet 24'!L9</f>
        <v>-4.9664802232585722E-2</v>
      </c>
      <c r="X10">
        <f>'Data Sheet 25'!L9</f>
        <v>7.765767664689496E-3</v>
      </c>
      <c r="Y10">
        <f>'Data Sheet 26'!L9</f>
        <v>2.9378500686618281E-3</v>
      </c>
      <c r="Z10">
        <f>'Data Sheet 18'!M9</f>
        <v>-8.3341519326895845</v>
      </c>
      <c r="AA10">
        <f>'Data Sheet 21'!M9</f>
        <v>0.16335131462764946</v>
      </c>
      <c r="AB10">
        <f>'Data Sheet 21'!M9</f>
        <v>0.16335131462764946</v>
      </c>
      <c r="AC10">
        <f>'Data Sheet 24'!M9</f>
        <v>-0.66927069139292938</v>
      </c>
      <c r="AD10">
        <f>'Data Sheet 25'!M9</f>
        <v>0.57172387744362441</v>
      </c>
      <c r="AE10">
        <f>'Data Sheet 26'!M9</f>
        <v>9.0634458036228438E-2</v>
      </c>
      <c r="AF10">
        <f t="shared" si="2"/>
        <v>-8.0143616593473634</v>
      </c>
      <c r="AG10">
        <f t="shared" si="9"/>
        <v>9.5818781847260599</v>
      </c>
      <c r="AI10">
        <f t="shared" si="3"/>
        <v>1.8370196828308203</v>
      </c>
      <c r="AJ10">
        <f t="shared" si="8"/>
        <v>-21.324193254089526</v>
      </c>
      <c r="AN10" s="4" t="s">
        <v>12</v>
      </c>
      <c r="AO10" s="4" t="s">
        <v>13</v>
      </c>
      <c r="AP10" s="4" t="s">
        <v>14</v>
      </c>
      <c r="AQ10" s="4" t="s">
        <v>15</v>
      </c>
      <c r="AR10" s="4" t="s">
        <v>16</v>
      </c>
      <c r="AU10" s="4" t="s">
        <v>12</v>
      </c>
      <c r="AV10" s="4" t="s">
        <v>13</v>
      </c>
      <c r="AW10" s="4" t="s">
        <v>14</v>
      </c>
      <c r="AX10" s="4" t="s">
        <v>15</v>
      </c>
    </row>
    <row r="11" spans="1:53" ht="18">
      <c r="A11">
        <f>'Data Sheet 18'!H10</f>
        <v>1958</v>
      </c>
      <c r="B11">
        <f>'Data Sheet 18'!I10</f>
        <v>10.511831212511193</v>
      </c>
      <c r="C11">
        <f>'Data Sheet 21'!I10</f>
        <v>0.12742367608586147</v>
      </c>
      <c r="D11">
        <f>'Data Sheet 21'!I10</f>
        <v>0.12742367608586147</v>
      </c>
      <c r="E11">
        <f>'Data Sheet 24'!I10</f>
        <v>-2.180311173119915</v>
      </c>
      <c r="F11">
        <f>'Data Sheet 25'!I10</f>
        <v>0.30354932690840625</v>
      </c>
      <c r="G11">
        <f>'Data Sheet 26'!I10</f>
        <v>8.0692323740159944E-2</v>
      </c>
      <c r="H11">
        <f>'Data Sheet 18'!J10</f>
        <v>1.3997327659519636</v>
      </c>
      <c r="I11">
        <f>'Data Sheet 21'!J10</f>
        <v>1.4936814326047041E-2</v>
      </c>
      <c r="J11">
        <f>'Data Sheet 21'!J10</f>
        <v>1.4936814326047041E-2</v>
      </c>
      <c r="K11">
        <f>'Data Sheet 24'!J10</f>
        <v>-5.7605517937508927E-2</v>
      </c>
      <c r="L11">
        <f>'Data Sheet 25'!J10</f>
        <v>3.7181278482742802E-2</v>
      </c>
      <c r="M11">
        <f>'Data Sheet 26'!J10</f>
        <v>1.1143600370541354E-3</v>
      </c>
      <c r="N11">
        <f>'Data Sheet 18'!K10</f>
        <v>0.49187495464531422</v>
      </c>
      <c r="O11">
        <f>'Data Sheet 21'!K10</f>
        <v>3.7732969868250234E-3</v>
      </c>
      <c r="P11">
        <f>'Data Sheet 21'!K10</f>
        <v>3.7732969868250234E-3</v>
      </c>
      <c r="Q11">
        <f>'Data Sheet 24'!K10</f>
        <v>-0.15103312226516613</v>
      </c>
      <c r="R11">
        <f>'Data Sheet 25'!K10</f>
        <v>1.1446569343421569E-2</v>
      </c>
      <c r="S11">
        <f>'Data Sheet 26'!K10</f>
        <v>2.4556866916550196E-3</v>
      </c>
      <c r="T11">
        <f>'Data Sheet 18'!L10</f>
        <v>0.24812071438560654</v>
      </c>
      <c r="U11">
        <f>'Data Sheet 21'!L10</f>
        <v>3.9330488978495705E-3</v>
      </c>
      <c r="V11">
        <f>'Data Sheet 21'!L10</f>
        <v>3.9330488978495705E-3</v>
      </c>
      <c r="W11">
        <f>'Data Sheet 24'!L10</f>
        <v>-0.11760367811114443</v>
      </c>
      <c r="X11">
        <f>'Data Sheet 25'!L10</f>
        <v>2.7165325496338825E-3</v>
      </c>
      <c r="Y11">
        <f>'Data Sheet 26'!L10</f>
        <v>2.4930937464395643E-3</v>
      </c>
      <c r="Z11">
        <f>'Data Sheet 18'!M10</f>
        <v>12.651559647494077</v>
      </c>
      <c r="AA11">
        <f>'Data Sheet 21'!M10</f>
        <v>0.15006683629658313</v>
      </c>
      <c r="AB11">
        <f>'Data Sheet 21'!M10</f>
        <v>0.15006683629658313</v>
      </c>
      <c r="AC11">
        <f>'Data Sheet 24'!M10</f>
        <v>-2.5065534914337344</v>
      </c>
      <c r="AD11">
        <f>'Data Sheet 25'!M10</f>
        <v>0.35489370728420455</v>
      </c>
      <c r="AE11">
        <f>'Data Sheet 26'!M10</f>
        <v>8.6755464215308678E-2</v>
      </c>
      <c r="AF11">
        <f t="shared" si="2"/>
        <v>10.886789000153021</v>
      </c>
      <c r="AG11">
        <f t="shared" si="9"/>
        <v>6.8632532018487478</v>
      </c>
      <c r="AI11">
        <f t="shared" si="3"/>
        <v>1.8370196828308203</v>
      </c>
      <c r="AJ11">
        <f t="shared" si="8"/>
        <v>18.901150659500384</v>
      </c>
      <c r="AM11" s="37" t="s">
        <v>208</v>
      </c>
      <c r="AN11" s="4">
        <v>1342.943655141934</v>
      </c>
      <c r="AO11" s="4">
        <v>292.46373861584709</v>
      </c>
      <c r="AP11" s="4">
        <v>70.580282480151681</v>
      </c>
      <c r="AQ11" s="4">
        <v>220.78515282052899</v>
      </c>
      <c r="AR11" s="4">
        <v>1926.7728290584616</v>
      </c>
      <c r="AT11" s="37" t="s">
        <v>208</v>
      </c>
      <c r="AU11" s="36">
        <f>AN11/1000</f>
        <v>1.342943655141934</v>
      </c>
      <c r="AV11" s="36">
        <f t="shared" ref="AV11:AX11" si="12">AO11/1000</f>
        <v>0.29246373861584707</v>
      </c>
      <c r="AW11" s="36">
        <f t="shared" si="12"/>
        <v>7.0580282480151676E-2</v>
      </c>
      <c r="AX11" s="36">
        <f t="shared" si="12"/>
        <v>0.22078515282052899</v>
      </c>
      <c r="AY11" s="36"/>
      <c r="AZ11" s="36"/>
    </row>
    <row r="12" spans="1:53" ht="18">
      <c r="A12">
        <f>'Data Sheet 18'!H11</f>
        <v>1959</v>
      </c>
      <c r="B12">
        <f>'Data Sheet 18'!I11</f>
        <v>11.694606754480128</v>
      </c>
      <c r="C12">
        <f>'Data Sheet 21'!I11</f>
        <v>0.12753843693039157</v>
      </c>
      <c r="D12">
        <f>'Data Sheet 21'!I11</f>
        <v>0.12753843693039157</v>
      </c>
      <c r="E12">
        <f>'Data Sheet 24'!I11</f>
        <v>-0.25659196248178595</v>
      </c>
      <c r="F12">
        <f>'Data Sheet 25'!I11</f>
        <v>0.75279185284174099</v>
      </c>
      <c r="G12">
        <f>'Data Sheet 26'!I11</f>
        <v>8.4782895160311608E-2</v>
      </c>
      <c r="H12">
        <f>'Data Sheet 18'!J11</f>
        <v>1.4880682408076724</v>
      </c>
      <c r="I12">
        <f>'Data Sheet 21'!J11</f>
        <v>1.4553242912124799E-2</v>
      </c>
      <c r="J12">
        <f>'Data Sheet 21'!J11</f>
        <v>1.4553242912124799E-2</v>
      </c>
      <c r="K12">
        <f>'Data Sheet 24'!J11</f>
        <v>-0.47697912455887453</v>
      </c>
      <c r="L12">
        <f>'Data Sheet 25'!J11</f>
        <v>9.2459704588946048E-2</v>
      </c>
      <c r="M12">
        <f>'Data Sheet 26'!J11</f>
        <v>1.1235119252167637E-3</v>
      </c>
      <c r="N12">
        <f>'Data Sheet 18'!K11</f>
        <v>0.53358536053733363</v>
      </c>
      <c r="O12">
        <f>'Data Sheet 21'!K11</f>
        <v>3.7679587327892525E-3</v>
      </c>
      <c r="P12">
        <f>'Data Sheet 21'!K11</f>
        <v>3.7679587327892525E-3</v>
      </c>
      <c r="Q12">
        <f>'Data Sheet 24'!K11</f>
        <v>-1.6451135855744703E-3</v>
      </c>
      <c r="R12">
        <f>'Data Sheet 25'!K11</f>
        <v>3.1497404366892648E-2</v>
      </c>
      <c r="S12">
        <f>'Data Sheet 26'!K11</f>
        <v>2.5199643111833295E-3</v>
      </c>
      <c r="T12">
        <f>'Data Sheet 18'!L11</f>
        <v>0.24839956654707016</v>
      </c>
      <c r="U12">
        <f>'Data Sheet 21'!L11</f>
        <v>3.6086509924276918E-3</v>
      </c>
      <c r="V12">
        <f>'Data Sheet 21'!L11</f>
        <v>3.6086509924276918E-3</v>
      </c>
      <c r="W12">
        <f>'Data Sheet 24'!L11</f>
        <v>-1.8063842776234469E-2</v>
      </c>
      <c r="X12">
        <f>'Data Sheet 25'!L11</f>
        <v>1.1752498679019244E-2</v>
      </c>
      <c r="Y12">
        <f>'Data Sheet 26'!L11</f>
        <v>2.3538269284688828E-3</v>
      </c>
      <c r="Z12">
        <f>'Data Sheet 18'!M11</f>
        <v>13.964659922372205</v>
      </c>
      <c r="AA12">
        <f>'Data Sheet 21'!M11</f>
        <v>0.14946828956773334</v>
      </c>
      <c r="AB12">
        <f>'Data Sheet 21'!M11</f>
        <v>0.14946828956773334</v>
      </c>
      <c r="AC12">
        <f>'Data Sheet 24'!M11</f>
        <v>-0.75328004340246946</v>
      </c>
      <c r="AD12">
        <f>'Data Sheet 25'!M11</f>
        <v>0.88850146047659895</v>
      </c>
      <c r="AE12">
        <f>'Data Sheet 26'!M11</f>
        <v>9.0780198325180583E-2</v>
      </c>
      <c r="AF12">
        <f t="shared" si="2"/>
        <v>14.489598116906983</v>
      </c>
      <c r="AG12">
        <f t="shared" si="9"/>
        <v>8.2458719126520013</v>
      </c>
      <c r="AI12">
        <f t="shared" si="3"/>
        <v>1.8370196828308203</v>
      </c>
      <c r="AJ12">
        <f t="shared" si="8"/>
        <v>3.6028091167539618</v>
      </c>
      <c r="AM12" s="37" t="s">
        <v>209</v>
      </c>
      <c r="AN12" s="4">
        <v>1526.5507497303975</v>
      </c>
      <c r="AO12" s="4">
        <v>525.38521931907985</v>
      </c>
      <c r="AP12" s="4">
        <v>80.124293942192679</v>
      </c>
      <c r="AQ12" s="4">
        <v>250.33217857147665</v>
      </c>
      <c r="AR12" s="4">
        <v>2382.3924415631468</v>
      </c>
      <c r="AT12" s="37" t="s">
        <v>209</v>
      </c>
      <c r="AU12" s="36">
        <f t="shared" ref="AU12:AU13" si="13">AN12/1000</f>
        <v>1.5265507497303974</v>
      </c>
      <c r="AV12" s="36">
        <f t="shared" ref="AV12:AV13" si="14">AO12/1000</f>
        <v>0.52538521931907989</v>
      </c>
      <c r="AW12" s="36">
        <f t="shared" ref="AW12:AW13" si="15">AP12/1000</f>
        <v>8.0124293942192684E-2</v>
      </c>
      <c r="AX12" s="36">
        <f t="shared" ref="AX12:AX13" si="16">AQ12/1000</f>
        <v>0.25033217857147666</v>
      </c>
      <c r="AY12" s="36"/>
      <c r="AZ12" s="36"/>
    </row>
    <row r="13" spans="1:53" ht="18">
      <c r="A13">
        <f>'Data Sheet 18'!H12</f>
        <v>1960</v>
      </c>
      <c r="B13">
        <f>'Data Sheet 18'!I12</f>
        <v>1.241217036511358</v>
      </c>
      <c r="C13">
        <f>'Data Sheet 21'!I12</f>
        <v>0.13356807618057337</v>
      </c>
      <c r="D13">
        <f>'Data Sheet 21'!I12</f>
        <v>0.13356807618057337</v>
      </c>
      <c r="E13">
        <f>'Data Sheet 24'!I12</f>
        <v>0.12590665280682098</v>
      </c>
      <c r="F13">
        <f>'Data Sheet 25'!I12</f>
        <v>1.3392392528211536</v>
      </c>
      <c r="G13">
        <f>'Data Sheet 26'!I12</f>
        <v>9.3649428158796955E-2</v>
      </c>
      <c r="H13">
        <f>'Data Sheet 18'!J12</f>
        <v>0.14191554316387336</v>
      </c>
      <c r="I13">
        <f>'Data Sheet 21'!J12</f>
        <v>1.4132671316722474E-2</v>
      </c>
      <c r="J13">
        <f>'Data Sheet 21'!J12</f>
        <v>1.4132671316722474E-2</v>
      </c>
      <c r="K13">
        <f>'Data Sheet 24'!J12</f>
        <v>-4.2722251562368002E-2</v>
      </c>
      <c r="L13">
        <f>'Data Sheet 25'!J12</f>
        <v>0.14974281892478816</v>
      </c>
      <c r="M13">
        <f>'Data Sheet 26'!J12</f>
        <v>1.119737029443213E-3</v>
      </c>
      <c r="N13">
        <f>'Data Sheet 18'!K12</f>
        <v>5.6938945478100175E-2</v>
      </c>
      <c r="O13">
        <f>'Data Sheet 21'!K12</f>
        <v>4.0394171342027167E-3</v>
      </c>
      <c r="P13">
        <f>'Data Sheet 21'!K12</f>
        <v>4.0394171342027167E-3</v>
      </c>
      <c r="Q13">
        <f>'Data Sheet 24'!K12</f>
        <v>6.44162383548956E-3</v>
      </c>
      <c r="R13">
        <f>'Data Sheet 25'!K12</f>
        <v>5.8242638992655159E-2</v>
      </c>
      <c r="S13">
        <f>'Data Sheet 26'!K12</f>
        <v>2.8030625521527899E-3</v>
      </c>
      <c r="T13">
        <f>'Data Sheet 18'!L12</f>
        <v>2.868860448190699E-2</v>
      </c>
      <c r="U13">
        <f>'Data Sheet 21'!L12</f>
        <v>4.2024330233912206E-3</v>
      </c>
      <c r="V13">
        <f>'Data Sheet 21'!L12</f>
        <v>4.2024330233912206E-3</v>
      </c>
      <c r="W13">
        <f>'Data Sheet 24'!L12</f>
        <v>0.10069235907656232</v>
      </c>
      <c r="X13">
        <f>'Data Sheet 25'!L12</f>
        <v>2.5823079124809037E-2</v>
      </c>
      <c r="Y13">
        <f>'Data Sheet 26'!L12</f>
        <v>2.8252300836134354E-3</v>
      </c>
      <c r="Z13">
        <f>'Data Sheet 18'!M12</f>
        <v>1.4687601296352384</v>
      </c>
      <c r="AA13">
        <f>'Data Sheet 21'!M12</f>
        <v>0.1559425976548898</v>
      </c>
      <c r="AB13">
        <f>'Data Sheet 21'!M12</f>
        <v>0.1559425976548898</v>
      </c>
      <c r="AC13">
        <f>'Data Sheet 24'!M12</f>
        <v>0.19031838415650487</v>
      </c>
      <c r="AD13">
        <f>'Data Sheet 25'!M12</f>
        <v>1.5730477898634063</v>
      </c>
      <c r="AE13">
        <f>'Data Sheet 26'!M12</f>
        <v>0.1003974578240064</v>
      </c>
      <c r="AF13">
        <f t="shared" si="2"/>
        <v>3.6444089567889355</v>
      </c>
      <c r="AG13">
        <f t="shared" si="9"/>
        <v>8.8793364594691315</v>
      </c>
      <c r="AH13">
        <f>SUM(AF13:AF22)/10</f>
        <v>2.7234648238137016</v>
      </c>
      <c r="AI13">
        <f>$AH$13</f>
        <v>2.7234648238137016</v>
      </c>
      <c r="AJ13">
        <f t="shared" si="8"/>
        <v>-10.845189160118046</v>
      </c>
      <c r="AM13" s="37" t="s">
        <v>211</v>
      </c>
      <c r="AN13" s="4">
        <v>5544.4011907438535</v>
      </c>
      <c r="AO13" s="4">
        <v>86.391756226254145</v>
      </c>
      <c r="AP13" s="4">
        <v>215.08095547410505</v>
      </c>
      <c r="AQ13" s="4">
        <v>357.2602736434302</v>
      </c>
      <c r="AR13" s="4">
        <v>6203.134176087643</v>
      </c>
      <c r="AT13" s="37" t="s">
        <v>211</v>
      </c>
      <c r="AU13" s="36">
        <f t="shared" si="13"/>
        <v>5.5444011907438533</v>
      </c>
      <c r="AV13" s="36">
        <f t="shared" si="14"/>
        <v>8.6391756226254141E-2</v>
      </c>
      <c r="AW13" s="36">
        <f t="shared" si="15"/>
        <v>0.21508095547410505</v>
      </c>
      <c r="AX13" s="36">
        <f t="shared" si="16"/>
        <v>0.35726027364343022</v>
      </c>
      <c r="AY13" s="36"/>
      <c r="AZ13" s="36"/>
    </row>
    <row r="14" spans="1:53">
      <c r="A14">
        <f>'Data Sheet 18'!H13</f>
        <v>1961</v>
      </c>
      <c r="B14">
        <f>'Data Sheet 18'!I13</f>
        <v>16.85262153138531</v>
      </c>
      <c r="C14">
        <f>'Data Sheet 21'!I13</f>
        <v>0.13854307642255853</v>
      </c>
      <c r="D14">
        <f>'Data Sheet 21'!I13</f>
        <v>0.13854307642255853</v>
      </c>
      <c r="E14">
        <f>'Data Sheet 24'!I13</f>
        <v>-0.89411565204235632</v>
      </c>
      <c r="F14">
        <f>'Data Sheet 25'!I13</f>
        <v>0.66482906679950604</v>
      </c>
      <c r="G14">
        <f>'Data Sheet 26'!I13</f>
        <v>0.10240097439403346</v>
      </c>
      <c r="H14">
        <f>'Data Sheet 18'!J13</f>
        <v>1.8685620974669612</v>
      </c>
      <c r="I14">
        <f>'Data Sheet 21'!J13</f>
        <v>1.4608999611693823E-2</v>
      </c>
      <c r="J14">
        <f>'Data Sheet 21'!J13</f>
        <v>1.4608999611693823E-2</v>
      </c>
      <c r="K14">
        <f>'Data Sheet 24'!J13</f>
        <v>-0.19188588648249766</v>
      </c>
      <c r="L14">
        <f>'Data Sheet 25'!J13</f>
        <v>7.004829063983381E-2</v>
      </c>
      <c r="M14">
        <f>'Data Sheet 26'!J13</f>
        <v>1.1922303340842946E-3</v>
      </c>
      <c r="N14">
        <f>'Data Sheet 18'!K13</f>
        <v>0.81393285990090203</v>
      </c>
      <c r="O14">
        <f>'Data Sheet 21'!K13</f>
        <v>4.5098603494409988E-3</v>
      </c>
      <c r="P14">
        <f>'Data Sheet 21'!K13</f>
        <v>4.5098603494409988E-3</v>
      </c>
      <c r="Q14">
        <f>'Data Sheet 24'!K13</f>
        <v>6.6054253875788851E-2</v>
      </c>
      <c r="R14">
        <f>'Data Sheet 25'!K13</f>
        <v>2.8401373242390924E-2</v>
      </c>
      <c r="S14">
        <f>'Data Sheet 26'!K13</f>
        <v>3.232093973561959E-3</v>
      </c>
      <c r="T14">
        <f>'Data Sheet 18'!L13</f>
        <v>0.45340578639548673</v>
      </c>
      <c r="U14">
        <f>'Data Sheet 21'!L13</f>
        <v>5.1592990448162436E-3</v>
      </c>
      <c r="V14">
        <f>'Data Sheet 21'!L13</f>
        <v>5.1592990448162436E-3</v>
      </c>
      <c r="W14">
        <f>'Data Sheet 24'!L13</f>
        <v>4.3706305031549972E-2</v>
      </c>
      <c r="X14">
        <f>'Data Sheet 25'!L13</f>
        <v>1.1306454822341888E-2</v>
      </c>
      <c r="Y14">
        <f>'Data Sheet 26'!L13</f>
        <v>3.5908981645128174E-3</v>
      </c>
      <c r="Z14">
        <f>'Data Sheet 18'!M13</f>
        <v>19.988522275148661</v>
      </c>
      <c r="AA14">
        <f>'Data Sheet 21'!M13</f>
        <v>0.1628212354285096</v>
      </c>
      <c r="AB14">
        <f>'Data Sheet 21'!M13</f>
        <v>0.1628212354285096</v>
      </c>
      <c r="AC14">
        <f>'Data Sheet 24'!M13</f>
        <v>-0.9762409796175151</v>
      </c>
      <c r="AD14">
        <f>'Data Sheet 25'!M13</f>
        <v>0.77458518550407252</v>
      </c>
      <c r="AE14">
        <f>'Data Sheet 26'!M13</f>
        <v>0.11041619686619256</v>
      </c>
      <c r="AF14">
        <f t="shared" si="2"/>
        <v>20.222925148758431</v>
      </c>
      <c r="AG14">
        <f t="shared" si="9"/>
        <v>6.3717904877149598</v>
      </c>
      <c r="AI14">
        <f t="shared" ref="AI14:AI22" si="17">$AH$13</f>
        <v>2.7234648238137016</v>
      </c>
      <c r="AJ14">
        <f t="shared" si="8"/>
        <v>16.578516191969495</v>
      </c>
    </row>
    <row r="15" spans="1:53">
      <c r="A15">
        <f>'Data Sheet 18'!H14</f>
        <v>1962</v>
      </c>
      <c r="B15">
        <f>'Data Sheet 18'!I14</f>
        <v>-5.1379274541752142</v>
      </c>
      <c r="C15">
        <f>'Data Sheet 21'!I14</f>
        <v>0.1369849277376744</v>
      </c>
      <c r="D15">
        <f>'Data Sheet 21'!I14</f>
        <v>0.1369849277376744</v>
      </c>
      <c r="E15">
        <f>'Data Sheet 24'!I14</f>
        <v>0.57409448785925288</v>
      </c>
      <c r="F15">
        <f>'Data Sheet 25'!I14</f>
        <v>-1.3364705411168321E-2</v>
      </c>
      <c r="G15">
        <f>'Data Sheet 26'!I14</f>
        <v>0.10706059157465019</v>
      </c>
      <c r="H15">
        <f>'Data Sheet 18'!J14</f>
        <v>-0.54837563626472574</v>
      </c>
      <c r="I15">
        <f>'Data Sheet 21'!J14</f>
        <v>1.4296652411960901E-2</v>
      </c>
      <c r="J15">
        <f>'Data Sheet 21'!J14</f>
        <v>1.4296652411960901E-2</v>
      </c>
      <c r="K15">
        <f>'Data Sheet 24'!J14</f>
        <v>-3.9581448627209803E-2</v>
      </c>
      <c r="L15">
        <f>'Data Sheet 25'!J14</f>
        <v>-5.1980282634740632E-3</v>
      </c>
      <c r="M15">
        <f>'Data Sheet 26'!J14</f>
        <v>1.2047977088513755E-3</v>
      </c>
      <c r="N15">
        <f>'Data Sheet 18'!K14</f>
        <v>-0.28108971132910504</v>
      </c>
      <c r="O15">
        <f>'Data Sheet 21'!K14</f>
        <v>5.150963143572369E-3</v>
      </c>
      <c r="P15">
        <f>'Data Sheet 21'!K14</f>
        <v>5.150963143572369E-3</v>
      </c>
      <c r="Q15">
        <f>'Data Sheet 24'!K14</f>
        <v>0.2242279704030023</v>
      </c>
      <c r="R15">
        <f>'Data Sheet 25'!K14</f>
        <v>-5.1606729120702551E-3</v>
      </c>
      <c r="S15">
        <f>'Data Sheet 26'!K14</f>
        <v>3.8338310449547307E-3</v>
      </c>
      <c r="T15">
        <f>'Data Sheet 18'!L14</f>
        <v>-0.15469685760999094</v>
      </c>
      <c r="U15">
        <f>'Data Sheet 21'!L14</f>
        <v>5.8277130774457685E-3</v>
      </c>
      <c r="V15">
        <f>'Data Sheet 21'!L14</f>
        <v>5.8277130774457685E-3</v>
      </c>
      <c r="W15">
        <f>'Data Sheet 24'!L14</f>
        <v>0.1073778936854223</v>
      </c>
      <c r="X15">
        <f>'Data Sheet 25'!L14</f>
        <v>-8.1601661414912562E-3</v>
      </c>
      <c r="Y15">
        <f>'Data Sheet 26'!L14</f>
        <v>4.1956704552887714E-3</v>
      </c>
      <c r="Z15">
        <f>'Data Sheet 18'!M14</f>
        <v>-6.1220896593790348</v>
      </c>
      <c r="AA15">
        <f>'Data Sheet 21'!M14</f>
        <v>0.16226025637065344</v>
      </c>
      <c r="AB15">
        <f>'Data Sheet 21'!M14</f>
        <v>0.16226025637065344</v>
      </c>
      <c r="AC15">
        <f>'Data Sheet 24'!M14</f>
        <v>0.86611890332046781</v>
      </c>
      <c r="AD15">
        <f>'Data Sheet 25'!M14</f>
        <v>-3.1883572728203892E-2</v>
      </c>
      <c r="AE15">
        <f>'Data Sheet 26'!M14</f>
        <v>0.11629489078374508</v>
      </c>
      <c r="AF15">
        <f t="shared" si="2"/>
        <v>-4.8470389252617192</v>
      </c>
      <c r="AG15">
        <f t="shared" si="9"/>
        <v>4.1281676872743809</v>
      </c>
      <c r="AI15">
        <f t="shared" si="17"/>
        <v>2.7234648238137016</v>
      </c>
      <c r="AJ15">
        <f t="shared" si="8"/>
        <v>-25.069964074020149</v>
      </c>
    </row>
    <row r="16" spans="1:53">
      <c r="A16">
        <f>'Data Sheet 18'!H15</f>
        <v>1963</v>
      </c>
      <c r="B16">
        <f>'Data Sheet 18'!I15</f>
        <v>-1.1934851104869026</v>
      </c>
      <c r="C16">
        <f>'Data Sheet 21'!I15</f>
        <v>0.12662881847561142</v>
      </c>
      <c r="D16">
        <f>'Data Sheet 21'!I15</f>
        <v>0.12662881847561142</v>
      </c>
      <c r="E16">
        <f>'Data Sheet 24'!I15</f>
        <v>-1.7482945209338305</v>
      </c>
      <c r="F16">
        <f>'Data Sheet 25'!I15</f>
        <v>1.0260389224233903</v>
      </c>
      <c r="G16">
        <f>'Data Sheet 26'!I15</f>
        <v>0.10459098222549269</v>
      </c>
      <c r="H16">
        <f>'Data Sheet 18'!J15</f>
        <v>-0.13035318378153152</v>
      </c>
      <c r="I16">
        <f>'Data Sheet 21'!J15</f>
        <v>1.3959027811018633E-2</v>
      </c>
      <c r="J16">
        <f>'Data Sheet 21'!J15</f>
        <v>1.3959027811018633E-2</v>
      </c>
      <c r="K16">
        <f>'Data Sheet 24'!J15</f>
        <v>2.4099284358367716E-2</v>
      </c>
      <c r="L16">
        <f>'Data Sheet 25'!J15</f>
        <v>0.10821134614791764</v>
      </c>
      <c r="M16">
        <f>'Data Sheet 26'!J15</f>
        <v>1.2093793175096902E-3</v>
      </c>
      <c r="N16">
        <f>'Data Sheet 18'!K15</f>
        <v>-6.8937981388877551E-2</v>
      </c>
      <c r="O16">
        <f>'Data Sheet 21'!K15</f>
        <v>5.100443573263236E-3</v>
      </c>
      <c r="P16">
        <f>'Data Sheet 21'!K15</f>
        <v>5.100443573263236E-3</v>
      </c>
      <c r="Q16">
        <f>'Data Sheet 24'!K15</f>
        <v>-0.15246447575225061</v>
      </c>
      <c r="R16">
        <f>'Data Sheet 25'!K15</f>
        <v>5.465768174610991E-2</v>
      </c>
      <c r="S16">
        <f>'Data Sheet 26'!K15</f>
        <v>3.9606325010800702E-3</v>
      </c>
      <c r="T16">
        <f>'Data Sheet 18'!L15</f>
        <v>-4.015587763574404E-2</v>
      </c>
      <c r="U16">
        <f>'Data Sheet 21'!L15</f>
        <v>6.1514984543217313E-3</v>
      </c>
      <c r="V16">
        <f>'Data Sheet 21'!L15</f>
        <v>6.1514984543217313E-3</v>
      </c>
      <c r="W16">
        <f>'Data Sheet 24'!L15</f>
        <v>2.5740586595398275E-2</v>
      </c>
      <c r="X16">
        <f>'Data Sheet 25'!L15</f>
        <v>2.5987757365240512E-2</v>
      </c>
      <c r="Y16">
        <f>'Data Sheet 26'!L15</f>
        <v>4.5741420523717422E-3</v>
      </c>
      <c r="Z16">
        <f>'Data Sheet 18'!M15</f>
        <v>-1.4329321532930555</v>
      </c>
      <c r="AA16">
        <f>'Data Sheet 21'!M15</f>
        <v>0.15183978831421505</v>
      </c>
      <c r="AB16">
        <f>'Data Sheet 21'!M15</f>
        <v>0.15183978831421505</v>
      </c>
      <c r="AC16">
        <f>'Data Sheet 24'!M15</f>
        <v>-1.850919125732315</v>
      </c>
      <c r="AD16">
        <f>'Data Sheet 25'!M15</f>
        <v>1.2148957076826583</v>
      </c>
      <c r="AE16">
        <f>'Data Sheet 26'!M15</f>
        <v>0.1143351360964542</v>
      </c>
      <c r="AF16">
        <f t="shared" si="2"/>
        <v>-1.6509408586178276</v>
      </c>
      <c r="AG16">
        <f t="shared" si="9"/>
        <v>5.1511961340135102</v>
      </c>
      <c r="AI16">
        <f t="shared" si="17"/>
        <v>2.7234648238137016</v>
      </c>
      <c r="AJ16">
        <f t="shared" si="8"/>
        <v>3.1960980666438914</v>
      </c>
    </row>
    <row r="17" spans="1:54">
      <c r="A17">
        <f>'Data Sheet 18'!H16</f>
        <v>1964</v>
      </c>
      <c r="B17">
        <f>'Data Sheet 18'!I16</f>
        <v>-3.0429168241524449</v>
      </c>
      <c r="C17">
        <f>'Data Sheet 21'!I16</f>
        <v>0.12988569998398383</v>
      </c>
      <c r="D17">
        <f>'Data Sheet 21'!I16</f>
        <v>0.12988569998398383</v>
      </c>
      <c r="E17">
        <f>'Data Sheet 24'!I16</f>
        <v>3.9583711818219283</v>
      </c>
      <c r="F17">
        <f>'Data Sheet 25'!I16</f>
        <v>1.2526436937297409</v>
      </c>
      <c r="G17">
        <f>'Data Sheet 26'!I16</f>
        <v>0.11300312814766041</v>
      </c>
      <c r="H17">
        <f>'Data Sheet 18'!J16</f>
        <v>-0.35945470119838774</v>
      </c>
      <c r="I17">
        <f>'Data Sheet 21'!J16</f>
        <v>1.5960263573257603E-2</v>
      </c>
      <c r="J17">
        <f>'Data Sheet 21'!J16</f>
        <v>1.5960263573257603E-2</v>
      </c>
      <c r="K17">
        <f>'Data Sheet 24'!J16</f>
        <v>0.6679584147217017</v>
      </c>
      <c r="L17">
        <f>'Data Sheet 25'!J16</f>
        <v>0.14337292754422745</v>
      </c>
      <c r="M17">
        <f>'Data Sheet 26'!J16</f>
        <v>1.418955209064587E-3</v>
      </c>
      <c r="N17">
        <f>'Data Sheet 18'!K16</f>
        <v>-0.18047279708915925</v>
      </c>
      <c r="O17">
        <f>'Data Sheet 21'!K16</f>
        <v>5.5077823646080626E-3</v>
      </c>
      <c r="P17">
        <f>'Data Sheet 21'!K16</f>
        <v>5.5077823646080626E-3</v>
      </c>
      <c r="Q17">
        <f>'Data Sheet 24'!K16</f>
        <v>0.36804873026176377</v>
      </c>
      <c r="R17">
        <f>'Data Sheet 25'!K16</f>
        <v>6.9137068706907973E-2</v>
      </c>
      <c r="S17">
        <f>'Data Sheet 26'!K16</f>
        <v>4.400663542063101E-3</v>
      </c>
      <c r="T17">
        <f>'Data Sheet 18'!L16</f>
        <v>-0.10049780361024561</v>
      </c>
      <c r="U17">
        <f>'Data Sheet 21'!L16</f>
        <v>6.3167020882145758E-3</v>
      </c>
      <c r="V17">
        <f>'Data Sheet 21'!L16</f>
        <v>6.3167020882145758E-3</v>
      </c>
      <c r="W17">
        <f>'Data Sheet 24'!L16</f>
        <v>2.4036366064298986E-2</v>
      </c>
      <c r="X17">
        <f>'Data Sheet 25'!L16</f>
        <v>3.2249686513165947E-2</v>
      </c>
      <c r="Y17">
        <f>'Data Sheet 26'!L16</f>
        <v>4.8445284716664714E-3</v>
      </c>
      <c r="Z17">
        <f>'Data Sheet 18'!M16</f>
        <v>-3.6833421260502375</v>
      </c>
      <c r="AA17">
        <f>'Data Sheet 21'!M16</f>
        <v>0.15767044801006408</v>
      </c>
      <c r="AB17">
        <f>'Data Sheet 21'!M16</f>
        <v>0.15767044801006408</v>
      </c>
      <c r="AC17">
        <f>'Data Sheet 24'!M16</f>
        <v>5.0184146928696931</v>
      </c>
      <c r="AD17">
        <f>'Data Sheet 25'!M16</f>
        <v>1.4974033764940422</v>
      </c>
      <c r="AE17">
        <f>'Data Sheet 26'!M16</f>
        <v>0.12366727537045458</v>
      </c>
      <c r="AF17">
        <f t="shared" si="2"/>
        <v>3.271484114704081</v>
      </c>
      <c r="AG17">
        <f t="shared" si="9"/>
        <v>-2.4884902112734282</v>
      </c>
      <c r="AI17">
        <f t="shared" si="17"/>
        <v>2.7234648238137016</v>
      </c>
      <c r="AJ17">
        <f t="shared" si="8"/>
        <v>4.9224249733219088</v>
      </c>
    </row>
    <row r="18" spans="1:54">
      <c r="A18">
        <f>'Data Sheet 18'!H17</f>
        <v>1965</v>
      </c>
      <c r="B18">
        <f>'Data Sheet 18'!I17</f>
        <v>6.3906567193931316</v>
      </c>
      <c r="C18">
        <f>'Data Sheet 21'!I17</f>
        <v>0.13845579395263441</v>
      </c>
      <c r="D18">
        <f>'Data Sheet 21'!I17</f>
        <v>0.13845579395263441</v>
      </c>
      <c r="E18">
        <f>'Data Sheet 24'!I17</f>
        <v>-1.9614792443192957E-2</v>
      </c>
      <c r="F18">
        <f>'Data Sheet 25'!I17</f>
        <v>0.78214201937971806</v>
      </c>
      <c r="G18">
        <f>'Data Sheet 26'!I17</f>
        <v>0.12782401564600387</v>
      </c>
      <c r="H18">
        <f>'Data Sheet 18'!J17</f>
        <v>0.74862230019305942</v>
      </c>
      <c r="I18">
        <f>'Data Sheet 21'!J17</f>
        <v>1.7350011645337268E-2</v>
      </c>
      <c r="J18">
        <f>'Data Sheet 21'!J17</f>
        <v>1.7350011645337268E-2</v>
      </c>
      <c r="K18">
        <f>'Data Sheet 24'!J17</f>
        <v>-0.27655486372340893</v>
      </c>
      <c r="L18">
        <f>'Data Sheet 25'!J17</f>
        <v>8.6353600018333601E-2</v>
      </c>
      <c r="M18">
        <f>'Data Sheet 26'!J17</f>
        <v>1.5981058749670925E-3</v>
      </c>
      <c r="N18">
        <f>'Data Sheet 18'!K17</f>
        <v>0.39587497320890158</v>
      </c>
      <c r="O18">
        <f>'Data Sheet 21'!K17</f>
        <v>6.2398443095090517E-3</v>
      </c>
      <c r="P18">
        <f>'Data Sheet 21'!K17</f>
        <v>6.2398443095090517E-3</v>
      </c>
      <c r="Q18">
        <f>'Data Sheet 24'!K17</f>
        <v>2.7313759915151199E-3</v>
      </c>
      <c r="R18">
        <f>'Data Sheet 25'!K17</f>
        <v>4.2306857357465602E-2</v>
      </c>
      <c r="S18">
        <f>'Data Sheet 26'!K17</f>
        <v>5.207188169138989E-3</v>
      </c>
      <c r="T18">
        <f>'Data Sheet 18'!L17</f>
        <v>0.18859844431484471</v>
      </c>
      <c r="U18">
        <f>'Data Sheet 21'!L17</f>
        <v>6.1803433214306994E-3</v>
      </c>
      <c r="V18">
        <f>'Data Sheet 21'!L17</f>
        <v>6.1803433214306994E-3</v>
      </c>
      <c r="W18">
        <f>'Data Sheet 24'!L17</f>
        <v>-7.1327762554633897E-2</v>
      </c>
      <c r="X18">
        <f>'Data Sheet 25'!L17</f>
        <v>1.3790931652279301E-2</v>
      </c>
      <c r="Y18">
        <f>'Data Sheet 26'!L17</f>
        <v>4.8900915486422046E-3</v>
      </c>
      <c r="Z18">
        <f>'Data Sheet 18'!M17</f>
        <v>7.7237524371099369</v>
      </c>
      <c r="AA18">
        <f>'Data Sheet 21'!M17</f>
        <v>0.16822599322891144</v>
      </c>
      <c r="AB18">
        <f>'Data Sheet 21'!M17</f>
        <v>0.16822599322891144</v>
      </c>
      <c r="AC18">
        <f>'Data Sheet 24'!M17</f>
        <v>-0.36476604272972063</v>
      </c>
      <c r="AD18">
        <f>'Data Sheet 25'!M17</f>
        <v>0.92459340840779647</v>
      </c>
      <c r="AE18">
        <f>'Data Sheet 26'!M17</f>
        <v>0.13951940123875214</v>
      </c>
      <c r="AF18">
        <f t="shared" si="2"/>
        <v>8.7595511904845882</v>
      </c>
      <c r="AG18">
        <f t="shared" si="9"/>
        <v>-1.3927363836600648</v>
      </c>
      <c r="AI18">
        <f t="shared" si="17"/>
        <v>2.7234648238137016</v>
      </c>
      <c r="AJ18">
        <f t="shared" si="8"/>
        <v>5.4880670757805072</v>
      </c>
    </row>
    <row r="19" spans="1:54">
      <c r="A19">
        <f>'Data Sheet 18'!H18</f>
        <v>1966</v>
      </c>
      <c r="B19">
        <f>'Data Sheet 18'!I18</f>
        <v>-15.513913554839458</v>
      </c>
      <c r="C19">
        <f>'Data Sheet 21'!I18</f>
        <v>0.1291737033194254</v>
      </c>
      <c r="D19">
        <f>'Data Sheet 21'!I18</f>
        <v>0.1291737033194254</v>
      </c>
      <c r="E19">
        <f>'Data Sheet 24'!I18</f>
        <v>-0.60543842561221495</v>
      </c>
      <c r="F19">
        <f>'Data Sheet 25'!I18</f>
        <v>0.69010762569644468</v>
      </c>
      <c r="G19">
        <f>'Data Sheet 26'!I18</f>
        <v>0.12672169776025699</v>
      </c>
      <c r="H19">
        <f>'Data Sheet 18'!J18</f>
        <v>-1.7653062688150138</v>
      </c>
      <c r="I19">
        <f>'Data Sheet 21'!J18</f>
        <v>1.6267817271247542E-2</v>
      </c>
      <c r="J19">
        <f>'Data Sheet 21'!J18</f>
        <v>1.6267817271247542E-2</v>
      </c>
      <c r="K19">
        <f>'Data Sheet 24'!J18</f>
        <v>7.3739943998785548E-3</v>
      </c>
      <c r="L19">
        <f>'Data Sheet 25'!J18</f>
        <v>7.3346541559273087E-2</v>
      </c>
      <c r="M19">
        <f>'Data Sheet 26'!J18</f>
        <v>1.5451422797147004E-3</v>
      </c>
      <c r="N19">
        <f>'Data Sheet 18'!K18</f>
        <v>-0.95617712757766005</v>
      </c>
      <c r="O19">
        <f>'Data Sheet 21'!K18</f>
        <v>5.90813397703075E-3</v>
      </c>
      <c r="P19">
        <f>'Data Sheet 21'!K18</f>
        <v>5.90813397703075E-3</v>
      </c>
      <c r="Q19">
        <f>'Data Sheet 24'!K18</f>
        <v>-5.5903148234470013E-2</v>
      </c>
      <c r="R19">
        <f>'Data Sheet 25'!K18</f>
        <v>3.6422505626148315E-2</v>
      </c>
      <c r="S19">
        <f>'Data Sheet 26'!K18</f>
        <v>5.1441479353760734E-3</v>
      </c>
      <c r="T19">
        <f>'Data Sheet 18'!L18</f>
        <v>-0.47301866329619902</v>
      </c>
      <c r="U19">
        <f>'Data Sheet 21'!L18</f>
        <v>6.146950616603546E-3</v>
      </c>
      <c r="V19">
        <f>'Data Sheet 21'!L18</f>
        <v>6.146950616603546E-3</v>
      </c>
      <c r="W19">
        <f>'Data Sheet 24'!L18</f>
        <v>0.12214396781892051</v>
      </c>
      <c r="X19">
        <f>'Data Sheet 25'!L18</f>
        <v>1.1449783306669974E-2</v>
      </c>
      <c r="Y19">
        <f>'Data Sheet 26'!L18</f>
        <v>5.0019939474557672E-3</v>
      </c>
      <c r="Z19">
        <f>'Data Sheet 18'!M18</f>
        <v>-18.708415614528331</v>
      </c>
      <c r="AA19">
        <f>'Data Sheet 21'!M18</f>
        <v>0.15749660518430725</v>
      </c>
      <c r="AB19">
        <f>'Data Sheet 21'!M18</f>
        <v>0.15749660518430725</v>
      </c>
      <c r="AC19">
        <f>'Data Sheet 24'!M18</f>
        <v>-0.53182361162788583</v>
      </c>
      <c r="AD19">
        <f>'Data Sheet 25'!M18</f>
        <v>0.81132645618853594</v>
      </c>
      <c r="AE19">
        <f>'Data Sheet 26'!M18</f>
        <v>0.13841298192280355</v>
      </c>
      <c r="AF19">
        <f t="shared" si="2"/>
        <v>-17.975506577676263</v>
      </c>
      <c r="AG19">
        <f t="shared" si="9"/>
        <v>-0.87967349869946021</v>
      </c>
      <c r="AI19">
        <f t="shared" si="17"/>
        <v>2.7234648238137016</v>
      </c>
      <c r="AJ19">
        <f t="shared" si="8"/>
        <v>-26.73505776816085</v>
      </c>
    </row>
    <row r="20" spans="1:54" ht="14.4">
      <c r="A20">
        <f>'Data Sheet 18'!H19</f>
        <v>1967</v>
      </c>
      <c r="B20">
        <f>'Data Sheet 18'!I19</f>
        <v>-1.0649079356248992</v>
      </c>
      <c r="C20">
        <f>'Data Sheet 21'!I19</f>
        <v>0.11884721137409539</v>
      </c>
      <c r="D20">
        <f>'Data Sheet 21'!I19</f>
        <v>0.11884721137409539</v>
      </c>
      <c r="E20">
        <f>'Data Sheet 24'!I19</f>
        <v>-9.6076695486203428E-2</v>
      </c>
      <c r="F20">
        <f>'Data Sheet 25'!I19</f>
        <v>1.0115473759422609</v>
      </c>
      <c r="G20">
        <f>'Data Sheet 26'!I19</f>
        <v>0.12363852659581828</v>
      </c>
      <c r="H20">
        <f>'Data Sheet 18'!J19</f>
        <v>-0.12959758046835765</v>
      </c>
      <c r="I20">
        <f>'Data Sheet 21'!J19</f>
        <v>1.6582553513640769E-2</v>
      </c>
      <c r="J20">
        <f>'Data Sheet 21'!J19</f>
        <v>1.6582553513640769E-2</v>
      </c>
      <c r="K20">
        <f>'Data Sheet 24'!J19</f>
        <v>0.35397417048019952</v>
      </c>
      <c r="L20">
        <f>'Data Sheet 25'!J19</f>
        <v>0.1175876792894676</v>
      </c>
      <c r="M20">
        <f>'Data Sheet 26'!J19</f>
        <v>1.6187947729501522E-3</v>
      </c>
      <c r="N20">
        <f>'Data Sheet 18'!K19</f>
        <v>-6.5477557945921097E-2</v>
      </c>
      <c r="O20">
        <f>'Data Sheet 21'!K19</f>
        <v>5.5469014281285933E-3</v>
      </c>
      <c r="P20">
        <f>'Data Sheet 21'!K19</f>
        <v>5.5469014281285933E-3</v>
      </c>
      <c r="Q20">
        <f>'Data Sheet 24'!K19</f>
        <v>7.7457391783770004E-3</v>
      </c>
      <c r="R20">
        <f>'Data Sheet 25'!K19</f>
        <v>5.6198190785504025E-2</v>
      </c>
      <c r="S20">
        <f>'Data Sheet 26'!K19</f>
        <v>5.0146658116975249E-3</v>
      </c>
      <c r="T20">
        <f>'Data Sheet 18'!L19</f>
        <v>-3.5475804357800442E-2</v>
      </c>
      <c r="U20">
        <f>'Data Sheet 21'!L19</f>
        <v>6.3561926162663141E-3</v>
      </c>
      <c r="V20">
        <f>'Data Sheet 21'!L19</f>
        <v>6.3561926162663141E-3</v>
      </c>
      <c r="W20">
        <f>'Data Sheet 24'!L19</f>
        <v>2.2557610212986128E-2</v>
      </c>
      <c r="X20">
        <f>'Data Sheet 25'!L19</f>
        <v>2.3392083735187735E-2</v>
      </c>
      <c r="Y20">
        <f>'Data Sheet 26'!L19</f>
        <v>5.3252320195677693E-3</v>
      </c>
      <c r="Z20">
        <f>'Data Sheet 18'!M19</f>
        <v>-1.2954588783969783</v>
      </c>
      <c r="AA20">
        <f>'Data Sheet 21'!M19</f>
        <v>0.14733285893213108</v>
      </c>
      <c r="AB20">
        <f>'Data Sheet 21'!M19</f>
        <v>0.14733285893213108</v>
      </c>
      <c r="AC20">
        <f>'Data Sheet 24'!M19</f>
        <v>0.28820082438535916</v>
      </c>
      <c r="AD20">
        <f>'Data Sheet 25'!M19</f>
        <v>1.2087253297524203</v>
      </c>
      <c r="AE20">
        <f>'Data Sheet 26'!M19</f>
        <v>0.13559721920003373</v>
      </c>
      <c r="AF20">
        <f t="shared" si="2"/>
        <v>0.63173021280509689</v>
      </c>
      <c r="AG20">
        <f t="shared" si="9"/>
        <v>1.3187619603530221</v>
      </c>
      <c r="AI20">
        <f t="shared" si="17"/>
        <v>2.7234648238137016</v>
      </c>
      <c r="AJ20">
        <f t="shared" si="8"/>
        <v>18.607236790481359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4.4">
      <c r="A21">
        <f>'Data Sheet 18'!H20</f>
        <v>1968</v>
      </c>
      <c r="B21">
        <f>'Data Sheet 18'!I20</f>
        <v>-0.18474854261831225</v>
      </c>
      <c r="C21">
        <f>'Data Sheet 21'!I20</f>
        <v>0.1144486506890152</v>
      </c>
      <c r="D21">
        <f>'Data Sheet 21'!I20</f>
        <v>0.1144486506890152</v>
      </c>
      <c r="E21">
        <f>'Data Sheet 24'!I20</f>
        <v>-0.55071770810606868</v>
      </c>
      <c r="F21">
        <f>'Data Sheet 25'!I20</f>
        <v>1.2279210523918684</v>
      </c>
      <c r="G21">
        <f>'Data Sheet 26'!I20</f>
        <v>0.12672632863371155</v>
      </c>
      <c r="H21">
        <f>'Data Sheet 18'!J20</f>
        <v>-2.3603491908830498E-2</v>
      </c>
      <c r="I21">
        <f>'Data Sheet 21'!J20</f>
        <v>1.7335650758653225E-2</v>
      </c>
      <c r="J21">
        <f>'Data Sheet 21'!J20</f>
        <v>1.7335650758653225E-2</v>
      </c>
      <c r="K21">
        <f>'Data Sheet 24'!J20</f>
        <v>-0.10629497616452104</v>
      </c>
      <c r="L21">
        <f>'Data Sheet 25'!J20</f>
        <v>0.15082406388197409</v>
      </c>
      <c r="M21">
        <f>'Data Sheet 26'!J20</f>
        <v>1.7488035378211552E-3</v>
      </c>
      <c r="N21">
        <f>'Data Sheet 18'!K20</f>
        <v>-1.0984642219724198E-2</v>
      </c>
      <c r="O21">
        <f>'Data Sheet 21'!K20</f>
        <v>5.2722735176739359E-3</v>
      </c>
      <c r="P21">
        <f>'Data Sheet 21'!K20</f>
        <v>5.2722735176739359E-3</v>
      </c>
      <c r="Q21">
        <f>'Data Sheet 24'!K20</f>
        <v>-0.15648240683814912</v>
      </c>
      <c r="R21">
        <f>'Data Sheet 25'!K20</f>
        <v>6.7013811211715735E-2</v>
      </c>
      <c r="S21">
        <f>'Data Sheet 26'!K20</f>
        <v>4.9777938456305754E-3</v>
      </c>
      <c r="T21">
        <f>'Data Sheet 18'!L20</f>
        <v>-6.4188095962295121E-3</v>
      </c>
      <c r="U21">
        <f>'Data Sheet 21'!L20</f>
        <v>6.5999904619874396E-3</v>
      </c>
      <c r="V21">
        <f>'Data Sheet 21'!L20</f>
        <v>6.5999904619874396E-3</v>
      </c>
      <c r="W21">
        <f>'Data Sheet 24'!L20</f>
        <v>4.9856997803068799E-2</v>
      </c>
      <c r="X21">
        <f>'Data Sheet 25'!L20</f>
        <v>3.1557037769649833E-2</v>
      </c>
      <c r="Y21">
        <f>'Data Sheet 26'!L20</f>
        <v>5.6851237069302368E-3</v>
      </c>
      <c r="Z21">
        <f>'Data Sheet 18'!M20</f>
        <v>-0.2257554863430965</v>
      </c>
      <c r="AA21">
        <f>'Data Sheet 21'!M20</f>
        <v>0.1436565654273298</v>
      </c>
      <c r="AB21">
        <f>'Data Sheet 21'!M20</f>
        <v>0.1436565654273298</v>
      </c>
      <c r="AC21">
        <f>'Data Sheet 24'!M20</f>
        <v>-0.76363809330567001</v>
      </c>
      <c r="AD21">
        <f>'Data Sheet 25'!M20</f>
        <v>1.4773159652552081</v>
      </c>
      <c r="AE21">
        <f>'Data Sheet 26'!M20</f>
        <v>0.13913804972409349</v>
      </c>
      <c r="AF21">
        <f t="shared" si="2"/>
        <v>0.91437356618519472</v>
      </c>
      <c r="AG21">
        <f t="shared" si="9"/>
        <v>-1.192088723344096</v>
      </c>
      <c r="AI21">
        <f t="shared" si="17"/>
        <v>2.7234648238137016</v>
      </c>
      <c r="AJ21">
        <f t="shared" si="8"/>
        <v>0.28264335338009783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8">
      <c r="A22">
        <f>'Data Sheet 18'!H21</f>
        <v>1969</v>
      </c>
      <c r="B22">
        <f>'Data Sheet 18'!I21</f>
        <v>14.624931148193953</v>
      </c>
      <c r="C22">
        <f>'Data Sheet 21'!I21</f>
        <v>0.10468143981858791</v>
      </c>
      <c r="D22">
        <f>'Data Sheet 21'!I21</f>
        <v>0.10468143981858791</v>
      </c>
      <c r="E22">
        <f>'Data Sheet 24'!I21</f>
        <v>-4.6524905606309055</v>
      </c>
      <c r="F22">
        <f>'Data Sheet 25'!I21</f>
        <v>0.64490924316409082</v>
      </c>
      <c r="G22">
        <f>'Data Sheet 26'!I21</f>
        <v>0.12382181348288278</v>
      </c>
      <c r="H22">
        <f>'Data Sheet 18'!J21</f>
        <v>2.0140310719792729</v>
      </c>
      <c r="I22">
        <f>'Data Sheet 21'!J21</f>
        <v>1.7787729748470264E-2</v>
      </c>
      <c r="J22">
        <f>'Data Sheet 21'!J21</f>
        <v>1.7787729748470264E-2</v>
      </c>
      <c r="K22">
        <f>'Data Sheet 24'!J21</f>
        <v>-2.5857075488866087E-2</v>
      </c>
      <c r="L22">
        <f>'Data Sheet 25'!J21</f>
        <v>8.230768573531877E-2</v>
      </c>
      <c r="M22">
        <f>'Data Sheet 26'!J21</f>
        <v>1.8491227628489259E-3</v>
      </c>
      <c r="N22">
        <f>'Data Sheet 18'!K21</f>
        <v>0.85435786179221074</v>
      </c>
      <c r="O22">
        <f>'Data Sheet 21'!K21</f>
        <v>4.8573067709329308E-3</v>
      </c>
      <c r="P22">
        <f>'Data Sheet 21'!K21</f>
        <v>4.8573067709329308E-3</v>
      </c>
      <c r="Q22">
        <f>'Data Sheet 24'!K21</f>
        <v>-0.20531740001651158</v>
      </c>
      <c r="R22">
        <f>'Data Sheet 25'!K21</f>
        <v>3.1871208712385489E-2</v>
      </c>
      <c r="S22">
        <f>'Data Sheet 26'!K21</f>
        <v>4.7858696786145924E-3</v>
      </c>
      <c r="T22">
        <f>'Data Sheet 18'!L21</f>
        <v>0.5486849124871338</v>
      </c>
      <c r="U22">
        <f>'Data Sheet 21'!L21</f>
        <v>6.7610467603956255E-3</v>
      </c>
      <c r="V22">
        <f>'Data Sheet 21'!L21</f>
        <v>6.7610467603956255E-3</v>
      </c>
      <c r="W22">
        <f>'Data Sheet 24'!L21</f>
        <v>-7.0772580557639228E-2</v>
      </c>
      <c r="X22">
        <f>'Data Sheet 25'!L21</f>
        <v>1.2383491972435531E-2</v>
      </c>
      <c r="Y22">
        <f>'Data Sheet 26'!L21</f>
        <v>5.9905505024937574E-3</v>
      </c>
      <c r="Z22">
        <f>'Data Sheet 18'!M21</f>
        <v>18.042004994452572</v>
      </c>
      <c r="AA22">
        <f>'Data Sheet 21'!M21</f>
        <v>0.13408752309838673</v>
      </c>
      <c r="AB22">
        <f>'Data Sheet 21'!M21</f>
        <v>0.13408752309838673</v>
      </c>
      <c r="AC22">
        <f>'Data Sheet 24'!M21</f>
        <v>-4.954437616693923</v>
      </c>
      <c r="AD22">
        <f>'Data Sheet 25'!M21</f>
        <v>0.77147162958423066</v>
      </c>
      <c r="AE22">
        <f>'Data Sheet 26'!M21</f>
        <v>0.13644735642684006</v>
      </c>
      <c r="AF22">
        <f t="shared" si="2"/>
        <v>14.263661409966494</v>
      </c>
      <c r="AG22">
        <f t="shared" si="9"/>
        <v>4.0792350414796585</v>
      </c>
      <c r="AI22">
        <f t="shared" si="17"/>
        <v>2.7234648238137016</v>
      </c>
      <c r="AJ22">
        <f t="shared" si="8"/>
        <v>13.349287843781299</v>
      </c>
      <c r="AN22" s="37" t="s">
        <v>207</v>
      </c>
      <c r="AO22" s="37" t="s">
        <v>208</v>
      </c>
      <c r="AP22" s="37" t="s">
        <v>209</v>
      </c>
      <c r="AQ22" s="72" t="s">
        <v>269</v>
      </c>
      <c r="AR22" s="37" t="s">
        <v>210</v>
      </c>
      <c r="AS22" s="37" t="s">
        <v>211</v>
      </c>
      <c r="AT22"/>
      <c r="AU22"/>
      <c r="AV22"/>
      <c r="AW22"/>
      <c r="AX22"/>
      <c r="AY22"/>
      <c r="AZ22"/>
      <c r="BA22"/>
      <c r="BB22"/>
    </row>
    <row r="23" spans="1:54">
      <c r="A23">
        <f>'Data Sheet 18'!H22</f>
        <v>1970</v>
      </c>
      <c r="B23">
        <f>'Data Sheet 18'!I22</f>
        <v>-2.0891501425428505</v>
      </c>
      <c r="C23">
        <f>'Data Sheet 21'!I22</f>
        <v>9.1456048753678382E-2</v>
      </c>
      <c r="D23">
        <f>'Data Sheet 21'!I22</f>
        <v>9.1456048753678382E-2</v>
      </c>
      <c r="E23">
        <f>'Data Sheet 24'!I22</f>
        <v>-2.9699442787303574</v>
      </c>
      <c r="F23">
        <f>'Data Sheet 25'!I22</f>
        <v>1.5313990477725739</v>
      </c>
      <c r="G23">
        <f>'Data Sheet 26'!I22</f>
        <v>0.11571092286593326</v>
      </c>
      <c r="H23">
        <f>'Data Sheet 18'!J22</f>
        <v>-0.32213138856872819</v>
      </c>
      <c r="I23">
        <f>'Data Sheet 21'!J22</f>
        <v>1.8079483139953254E-2</v>
      </c>
      <c r="J23">
        <f>'Data Sheet 21'!J22</f>
        <v>1.8079483139953254E-2</v>
      </c>
      <c r="K23">
        <f>'Data Sheet 24'!J22</f>
        <v>-0.18390294290504272</v>
      </c>
      <c r="L23">
        <f>'Data Sheet 25'!J22</f>
        <v>0.22919150504540259</v>
      </c>
      <c r="M23">
        <f>'Data Sheet 26'!J22</f>
        <v>1.9424189680177224E-3</v>
      </c>
      <c r="N23">
        <f>'Data Sheet 18'!K22</f>
        <v>-0.12098570343959304</v>
      </c>
      <c r="O23">
        <f>'Data Sheet 21'!K22</f>
        <v>4.3006670805131311E-3</v>
      </c>
      <c r="P23">
        <f>'Data Sheet 21'!K22</f>
        <v>4.3006670805131311E-3</v>
      </c>
      <c r="Q23">
        <f>'Data Sheet 24'!K22</f>
        <v>-0.25778986870261339</v>
      </c>
      <c r="R23">
        <f>'Data Sheet 25'!K22</f>
        <v>8.3265230087891814E-2</v>
      </c>
      <c r="S23">
        <f>'Data Sheet 26'!K22</f>
        <v>4.4402176249966792E-3</v>
      </c>
      <c r="T23">
        <f>'Data Sheet 18'!L22</f>
        <v>-8.5370946235162976E-2</v>
      </c>
      <c r="U23">
        <f>'Data Sheet 21'!L22</f>
        <v>6.6890835430737363E-3</v>
      </c>
      <c r="V23">
        <f>'Data Sheet 21'!L22</f>
        <v>6.6890835430737363E-3</v>
      </c>
      <c r="W23">
        <f>'Data Sheet 24'!L22</f>
        <v>-2.8975076027457611E-2</v>
      </c>
      <c r="X23">
        <f>'Data Sheet 25'!L22</f>
        <v>5.0458431629252037E-2</v>
      </c>
      <c r="Y23">
        <f>'Data Sheet 26'!L22</f>
        <v>6.0897801223021497E-3</v>
      </c>
      <c r="Z23">
        <f>'Data Sheet 18'!M22</f>
        <v>-2.6176381807863351</v>
      </c>
      <c r="AA23">
        <f>'Data Sheet 21'!M22</f>
        <v>0.12052528251721852</v>
      </c>
      <c r="AB23">
        <f>'Data Sheet 21'!M22</f>
        <v>0.12052528251721852</v>
      </c>
      <c r="AC23">
        <f>'Data Sheet 24'!M22</f>
        <v>-3.4406121663654718</v>
      </c>
      <c r="AD23">
        <f>'Data Sheet 25'!M22</f>
        <v>1.8943142145351204</v>
      </c>
      <c r="AE23">
        <f>'Data Sheet 26'!M22</f>
        <v>0.12818333958124981</v>
      </c>
      <c r="AF23">
        <f t="shared" si="2"/>
        <v>-3.7947022280009994</v>
      </c>
      <c r="AG23">
        <f t="shared" si="9"/>
        <v>8.8215074053603111</v>
      </c>
      <c r="AH23">
        <f>SUM(AF23:AF32)/10</f>
        <v>4.1117046900856522</v>
      </c>
      <c r="AI23">
        <f>$AH$23</f>
        <v>4.1117046900856522</v>
      </c>
      <c r="AJ23">
        <f t="shared" si="8"/>
        <v>-18.058363637967492</v>
      </c>
      <c r="AM23" s="4" t="s">
        <v>12</v>
      </c>
      <c r="AN23" s="4">
        <f>'Data Sheet 10'!C355</f>
        <v>72068460878.594437</v>
      </c>
      <c r="AO23" s="4">
        <f>'Data Sheet 10'!D355</f>
        <v>1342943655.1419339</v>
      </c>
      <c r="AP23" s="4">
        <f>'Data Sheet 10'!E355</f>
        <v>1526550749.7303975</v>
      </c>
      <c r="AQ23" s="4">
        <f>'Data Sheet 10'!F355</f>
        <v>-47620406932.121223</v>
      </c>
      <c r="AR23" s="4">
        <f>'Data Sheet 10'!G355</f>
        <v>31527374010.896755</v>
      </c>
      <c r="AS23" s="4">
        <f>'Data Sheet 10'!H355</f>
        <v>5544401190.7438536</v>
      </c>
      <c r="AT23"/>
      <c r="AU23"/>
      <c r="AV23"/>
      <c r="AW23"/>
      <c r="AX23"/>
      <c r="AY23"/>
      <c r="AZ23"/>
      <c r="BA23"/>
      <c r="BB23"/>
    </row>
    <row r="24" spans="1:54">
      <c r="A24">
        <f>'Data Sheet 18'!H23</f>
        <v>1971</v>
      </c>
      <c r="B24">
        <f>'Data Sheet 18'!I23</f>
        <v>6.3405480543446755</v>
      </c>
      <c r="C24">
        <f>'Data Sheet 21'!I23</f>
        <v>8.4234285222445582E-2</v>
      </c>
      <c r="D24">
        <f>'Data Sheet 21'!I23</f>
        <v>8.4234285222445582E-2</v>
      </c>
      <c r="E24">
        <f>'Data Sheet 24'!I23</f>
        <v>-0.60390905969395658</v>
      </c>
      <c r="F24">
        <f>'Data Sheet 25'!I23</f>
        <v>0.74632697158440642</v>
      </c>
      <c r="G24">
        <f>'Data Sheet 26'!I23</f>
        <v>0.11417983609468675</v>
      </c>
      <c r="H24">
        <f>'Data Sheet 18'!J23</f>
        <v>0.98102135326375495</v>
      </c>
      <c r="I24">
        <f>'Data Sheet 21'!J23</f>
        <v>1.7398690327933033E-2</v>
      </c>
      <c r="J24">
        <f>'Data Sheet 21'!J23</f>
        <v>1.7398690327933033E-2</v>
      </c>
      <c r="K24">
        <f>'Data Sheet 24'!J23</f>
        <v>-0.33609306623558038</v>
      </c>
      <c r="L24">
        <f>'Data Sheet 25'!J23</f>
        <v>0.10846996069973092</v>
      </c>
      <c r="M24">
        <f>'Data Sheet 26'!J23</f>
        <v>1.9308423903217375E-3</v>
      </c>
      <c r="N24">
        <f>'Data Sheet 18'!K23</f>
        <v>0.35109518858296018</v>
      </c>
      <c r="O24">
        <f>'Data Sheet 21'!K23</f>
        <v>3.8875602639614213E-3</v>
      </c>
      <c r="P24">
        <f>'Data Sheet 21'!K23</f>
        <v>3.8875602639614213E-3</v>
      </c>
      <c r="Q24">
        <f>'Data Sheet 24'!K23</f>
        <v>-7.5265656703268832E-2</v>
      </c>
      <c r="R24">
        <f>'Data Sheet 25'!K23</f>
        <v>3.6170244220924547E-2</v>
      </c>
      <c r="S24">
        <f>'Data Sheet 26'!K23</f>
        <v>4.1956190233756073E-3</v>
      </c>
      <c r="T24">
        <f>'Data Sheet 18'!L23</f>
        <v>0.2919078017126161</v>
      </c>
      <c r="U24">
        <f>'Data Sheet 21'!L23</f>
        <v>7.2449624253806532E-3</v>
      </c>
      <c r="V24">
        <f>'Data Sheet 21'!L23</f>
        <v>7.2449624253806532E-3</v>
      </c>
      <c r="W24">
        <f>'Data Sheet 24'!L23</f>
        <v>0.16746742206501569</v>
      </c>
      <c r="X24">
        <f>'Data Sheet 25'!L23</f>
        <v>2.0774175435427193E-2</v>
      </c>
      <c r="Y24">
        <f>'Data Sheet 26'!L23</f>
        <v>6.7615631779762604E-3</v>
      </c>
      <c r="Z24">
        <f>'Data Sheet 18'!M23</f>
        <v>7.9645723979040071</v>
      </c>
      <c r="AA24">
        <f>'Data Sheet 21'!M23</f>
        <v>0.11276549823972067</v>
      </c>
      <c r="AB24">
        <f>'Data Sheet 21'!M23</f>
        <v>0.11276549823972067</v>
      </c>
      <c r="AC24">
        <f>'Data Sheet 24'!M23</f>
        <v>-0.84780036056779018</v>
      </c>
      <c r="AD24">
        <f>'Data Sheet 25'!M23</f>
        <v>0.91174135194048911</v>
      </c>
      <c r="AE24">
        <f>'Data Sheet 26'!M23</f>
        <v>0.12706786068636036</v>
      </c>
      <c r="AF24">
        <f t="shared" si="2"/>
        <v>8.3811122464425072</v>
      </c>
      <c r="AG24">
        <f t="shared" si="9"/>
        <v>15.593498746755511</v>
      </c>
      <c r="AI24">
        <f t="shared" ref="AI24:AI32" si="18">$AH$23</f>
        <v>4.1117046900856522</v>
      </c>
      <c r="AJ24">
        <f t="shared" si="8"/>
        <v>12.175814474443506</v>
      </c>
      <c r="AM24" s="4" t="s">
        <v>13</v>
      </c>
      <c r="AN24" s="4">
        <f>'Data Sheet 11'!C355</f>
        <v>3677343616.8814888</v>
      </c>
      <c r="AO24" s="4">
        <f>'Data Sheet 11'!D355</f>
        <v>292463738.61584711</v>
      </c>
      <c r="AP24" s="4">
        <f>'Data Sheet 11'!E355</f>
        <v>525385219.31907982</v>
      </c>
      <c r="AQ24" s="4">
        <f>'Data Sheet 11'!F355</f>
        <v>-4982293615.4086838</v>
      </c>
      <c r="AR24" s="4">
        <f>'Data Sheet 11'!G355</f>
        <v>3838901626.2524729</v>
      </c>
      <c r="AS24" s="4">
        <f>'Data Sheet 11'!H355</f>
        <v>86391756.22625415</v>
      </c>
      <c r="AT24"/>
      <c r="AU24"/>
      <c r="AV24"/>
      <c r="AW24"/>
      <c r="AX24"/>
      <c r="AY24"/>
      <c r="AZ24"/>
      <c r="BA24"/>
      <c r="BB24"/>
    </row>
    <row r="25" spans="1:54">
      <c r="A25">
        <f>'Data Sheet 18'!H24</f>
        <v>1972</v>
      </c>
      <c r="B25">
        <f>'Data Sheet 18'!I24</f>
        <v>22.07609097679552</v>
      </c>
      <c r="C25">
        <f>'Data Sheet 21'!I24</f>
        <v>8.1121072282306847E-2</v>
      </c>
      <c r="D25">
        <f>'Data Sheet 21'!I24</f>
        <v>8.1121072282306847E-2</v>
      </c>
      <c r="E25">
        <f>'Data Sheet 24'!I24</f>
        <v>-3.6073046366257837</v>
      </c>
      <c r="F25">
        <f>'Data Sheet 25'!I24</f>
        <v>1.3679567065809268</v>
      </c>
      <c r="G25">
        <f>'Data Sheet 26'!I24</f>
        <v>0.11845561477070296</v>
      </c>
      <c r="H25">
        <f>'Data Sheet 18'!J24</f>
        <v>3.061319994580276</v>
      </c>
      <c r="I25">
        <f>'Data Sheet 21'!J24</f>
        <v>1.5696965975787201E-2</v>
      </c>
      <c r="J25">
        <f>'Data Sheet 21'!J24</f>
        <v>1.5696965975787201E-2</v>
      </c>
      <c r="K25">
        <f>'Data Sheet 24'!J24</f>
        <v>-1.0981615059970051</v>
      </c>
      <c r="L25">
        <f>'Data Sheet 25'!J24</f>
        <v>0.18306073769811579</v>
      </c>
      <c r="M25">
        <f>'Data Sheet 26'!J24</f>
        <v>1.8023547881836721E-3</v>
      </c>
      <c r="N25">
        <f>'Data Sheet 18'!K24</f>
        <v>1.2404780277518348</v>
      </c>
      <c r="O25">
        <f>'Data Sheet 21'!K24</f>
        <v>3.9077164461638319E-3</v>
      </c>
      <c r="P25">
        <f>'Data Sheet 21'!K24</f>
        <v>3.9077164461638319E-3</v>
      </c>
      <c r="Q25">
        <f>'Data Sheet 24'!K24</f>
        <v>-0.10950216297010426</v>
      </c>
      <c r="R25">
        <f>'Data Sheet 25'!K24</f>
        <v>7.1394348625650209E-2</v>
      </c>
      <c r="S25">
        <f>'Data Sheet 26'!K24</f>
        <v>4.4235351404719059E-3</v>
      </c>
      <c r="T25">
        <f>'Data Sheet 18'!L24</f>
        <v>1.0452959404409812</v>
      </c>
      <c r="U25">
        <f>'Data Sheet 21'!L24</f>
        <v>7.5034091358672532E-3</v>
      </c>
      <c r="V25">
        <f>'Data Sheet 21'!L24</f>
        <v>7.5034091358672532E-3</v>
      </c>
      <c r="W25">
        <f>'Data Sheet 24'!L24</f>
        <v>-0.28603830781691658</v>
      </c>
      <c r="X25">
        <f>'Data Sheet 25'!L24</f>
        <v>5.0156500231289064E-2</v>
      </c>
      <c r="Y25">
        <f>'Data Sheet 26'!L24</f>
        <v>7.2055805339571706E-3</v>
      </c>
      <c r="Z25">
        <f>'Data Sheet 18'!M24</f>
        <v>27.42318493956861</v>
      </c>
      <c r="AA25">
        <f>'Data Sheet 21'!M24</f>
        <v>0.10822916384012514</v>
      </c>
      <c r="AB25">
        <f>'Data Sheet 21'!M24</f>
        <v>0.10822916384012514</v>
      </c>
      <c r="AC25">
        <f>'Data Sheet 24'!M24</f>
        <v>-5.1010066134098091</v>
      </c>
      <c r="AD25">
        <f>'Data Sheet 25'!M24</f>
        <v>1.672568293135982</v>
      </c>
      <c r="AE25">
        <f>'Data Sheet 26'!M24</f>
        <v>0.13188708523331574</v>
      </c>
      <c r="AF25">
        <f t="shared" si="2"/>
        <v>24.34309203220835</v>
      </c>
      <c r="AG25">
        <f t="shared" si="9"/>
        <v>11.642392503792905</v>
      </c>
      <c r="AI25">
        <f t="shared" si="18"/>
        <v>4.1117046900856522</v>
      </c>
      <c r="AJ25">
        <f t="shared" si="8"/>
        <v>15.961979785765843</v>
      </c>
      <c r="AM25" s="4" t="s">
        <v>14</v>
      </c>
      <c r="AN25" s="4">
        <f>'Data Sheet 12'!C355</f>
        <v>2377716245.6951599</v>
      </c>
      <c r="AO25" s="4">
        <f>'Data Sheet 12'!D355</f>
        <v>70580282.480151683</v>
      </c>
      <c r="AP25" s="4">
        <f>'Data Sheet 12'!E355</f>
        <v>80124293.942192674</v>
      </c>
      <c r="AQ25" s="4">
        <f>'Data Sheet 12'!F355</f>
        <v>-2168531427.711936</v>
      </c>
      <c r="AR25" s="4">
        <f>'Data Sheet 12'!G355</f>
        <v>1519052558.0211413</v>
      </c>
      <c r="AS25" s="4">
        <f>'Data Sheet 12'!H355</f>
        <v>215080955.47410506</v>
      </c>
      <c r="AT25"/>
      <c r="AU25"/>
      <c r="AV25"/>
      <c r="AW25"/>
      <c r="AX25"/>
      <c r="AY25"/>
      <c r="AZ25"/>
      <c r="BA25"/>
      <c r="BB25"/>
    </row>
    <row r="26" spans="1:54">
      <c r="A26">
        <f>'Data Sheet 18'!H25</f>
        <v>1973</v>
      </c>
      <c r="B26">
        <f>'Data Sheet 18'!I25</f>
        <v>30.355788844262424</v>
      </c>
      <c r="C26">
        <f>'Data Sheet 21'!I25</f>
        <v>7.8609458649094438E-2</v>
      </c>
      <c r="D26">
        <f>'Data Sheet 21'!I25</f>
        <v>7.8609458649094438E-2</v>
      </c>
      <c r="E26">
        <f>'Data Sheet 24'!I25</f>
        <v>-4.4759085036602055</v>
      </c>
      <c r="F26">
        <f>'Data Sheet 25'!I25</f>
        <v>1.8555194733829432</v>
      </c>
      <c r="G26">
        <f>'Data Sheet 26'!I25</f>
        <v>0.12414974956034505</v>
      </c>
      <c r="H26">
        <f>'Data Sheet 18'!J25</f>
        <v>3.9418677068293131</v>
      </c>
      <c r="I26">
        <f>'Data Sheet 21'!J25</f>
        <v>1.5001897026821103E-2</v>
      </c>
      <c r="J26">
        <f>'Data Sheet 21'!J25</f>
        <v>1.5001897026821103E-2</v>
      </c>
      <c r="K26">
        <f>'Data Sheet 24'!J25</f>
        <v>-0.47055448426337104</v>
      </c>
      <c r="L26">
        <f>'Data Sheet 25'!J25</f>
        <v>0.23431489974123207</v>
      </c>
      <c r="M26">
        <f>'Data Sheet 26'!J25</f>
        <v>1.775777720920819E-3</v>
      </c>
      <c r="N26">
        <f>'Data Sheet 18'!K25</f>
        <v>1.8108319268778843</v>
      </c>
      <c r="O26">
        <f>'Data Sheet 21'!K25</f>
        <v>4.1355870190403722E-3</v>
      </c>
      <c r="P26">
        <f>'Data Sheet 21'!K25</f>
        <v>4.1355870190403722E-3</v>
      </c>
      <c r="Q26">
        <f>'Data Sheet 24'!K25</f>
        <v>-0.16099900678160059</v>
      </c>
      <c r="R26">
        <f>'Data Sheet 25'!K25</f>
        <v>0.10454997064951116</v>
      </c>
      <c r="S26">
        <f>'Data Sheet 26'!K25</f>
        <v>4.9290491949483973E-3</v>
      </c>
      <c r="T26">
        <f>'Data Sheet 18'!L25</f>
        <v>1.3640857623251421</v>
      </c>
      <c r="U26">
        <f>'Data Sheet 21'!L25</f>
        <v>7.2720543158860907E-3</v>
      </c>
      <c r="V26">
        <f>'Data Sheet 21'!L25</f>
        <v>7.2720543158860907E-3</v>
      </c>
      <c r="W26">
        <f>'Data Sheet 24'!L25</f>
        <v>-0.20193855930974641</v>
      </c>
      <c r="X26">
        <f>'Data Sheet 25'!L25</f>
        <v>6.8721452163724828E-2</v>
      </c>
      <c r="Y26">
        <f>'Data Sheet 26'!L25</f>
        <v>7.1582204460407294E-3</v>
      </c>
      <c r="Z26">
        <f>'Data Sheet 18'!M25</f>
        <v>37.472574240294769</v>
      </c>
      <c r="AA26">
        <f>'Data Sheet 21'!M25</f>
        <v>0.105018997010842</v>
      </c>
      <c r="AB26">
        <f>'Data Sheet 21'!M25</f>
        <v>0.105018997010842</v>
      </c>
      <c r="AC26">
        <f>'Data Sheet 24'!M25</f>
        <v>-5.3094005540149238</v>
      </c>
      <c r="AD26">
        <f>'Data Sheet 25'!M25</f>
        <v>2.263105795937411</v>
      </c>
      <c r="AE26">
        <f>'Data Sheet 26'!M25</f>
        <v>0.13801279692225502</v>
      </c>
      <c r="AF26">
        <f t="shared" si="2"/>
        <v>34.774330273161205</v>
      </c>
      <c r="AG26">
        <f t="shared" si="9"/>
        <v>4.2327094806367471</v>
      </c>
      <c r="AI26">
        <f t="shared" si="18"/>
        <v>4.1117046900856522</v>
      </c>
      <c r="AJ26">
        <f t="shared" si="8"/>
        <v>10.431238240952855</v>
      </c>
      <c r="AM26" s="4" t="s">
        <v>15</v>
      </c>
      <c r="AN26" s="4">
        <f>'Data Sheet 13'!C355</f>
        <v>1011877932.983201</v>
      </c>
      <c r="AO26" s="4">
        <f>'Data Sheet 13'!D355</f>
        <v>220785152.82052898</v>
      </c>
      <c r="AP26" s="4">
        <f>'Data Sheet 13'!E355</f>
        <v>250332178.57147664</v>
      </c>
      <c r="AQ26" s="4">
        <f>'Data Sheet 13'!F355</f>
        <v>-1351203421.2737377</v>
      </c>
      <c r="AR26" s="4">
        <f>'Data Sheet 13'!G355</f>
        <v>722995390.99639928</v>
      </c>
      <c r="AS26" s="4">
        <f>'Data Sheet 13'!H355</f>
        <v>357260273.64343017</v>
      </c>
      <c r="AT26"/>
      <c r="AU26"/>
      <c r="AV26"/>
      <c r="AW26"/>
      <c r="AX26"/>
      <c r="AY26"/>
      <c r="AZ26"/>
      <c r="BA26"/>
      <c r="BB26"/>
    </row>
    <row r="27" spans="1:54">
      <c r="A27">
        <f>'Data Sheet 18'!H26</f>
        <v>1974</v>
      </c>
      <c r="B27">
        <f>'Data Sheet 18'!I26</f>
        <v>-2.1842358879195336</v>
      </c>
      <c r="C27">
        <f>'Data Sheet 21'!I26</f>
        <v>7.0657541274819227E-2</v>
      </c>
      <c r="D27">
        <f>'Data Sheet 21'!I26</f>
        <v>7.0657541274819227E-2</v>
      </c>
      <c r="E27">
        <f>'Data Sheet 24'!I26</f>
        <v>-2.0385334649494373</v>
      </c>
      <c r="F27">
        <f>'Data Sheet 25'!I26</f>
        <v>-0.47334118161245442</v>
      </c>
      <c r="G27">
        <f>'Data Sheet 26'!I26</f>
        <v>0.12170739987982182</v>
      </c>
      <c r="H27">
        <f>'Data Sheet 18'!J26</f>
        <v>-0.29224465032988794</v>
      </c>
      <c r="I27">
        <f>'Data Sheet 21'!J26</f>
        <v>1.4673576451182389E-2</v>
      </c>
      <c r="J27">
        <f>'Data Sheet 21'!J26</f>
        <v>1.4673576451182389E-2</v>
      </c>
      <c r="K27">
        <f>'Data Sheet 24'!J26</f>
        <v>-0.14954823010327159</v>
      </c>
      <c r="L27">
        <f>'Data Sheet 25'!J26</f>
        <v>-7.0157231292310829E-2</v>
      </c>
      <c r="M27">
        <f>'Data Sheet 26'!J26</f>
        <v>1.8006209283813639E-3</v>
      </c>
      <c r="N27">
        <f>'Data Sheet 18'!K26</f>
        <v>-0.12772555706302963</v>
      </c>
      <c r="O27">
        <f>'Data Sheet 21'!K26</f>
        <v>3.7439535411003576E-3</v>
      </c>
      <c r="P27">
        <f>'Data Sheet 21'!K26</f>
        <v>3.7439535411003576E-3</v>
      </c>
      <c r="Q27">
        <f>'Data Sheet 24'!K26</f>
        <v>-0.28217049699255209</v>
      </c>
      <c r="R27">
        <f>'Data Sheet 25'!K26</f>
        <v>-3.3625618474535046E-2</v>
      </c>
      <c r="S27">
        <f>'Data Sheet 26'!K26</f>
        <v>4.7435678796092558E-3</v>
      </c>
      <c r="T27">
        <f>'Data Sheet 18'!L26</f>
        <v>-9.9766709725139402E-2</v>
      </c>
      <c r="U27">
        <f>'Data Sheet 21'!L26</f>
        <v>7.0483165833612601E-3</v>
      </c>
      <c r="V27">
        <f>'Data Sheet 21'!L26</f>
        <v>7.0483165833612601E-3</v>
      </c>
      <c r="W27">
        <f>'Data Sheet 24'!L26</f>
        <v>-3.1792550354348914E-2</v>
      </c>
      <c r="X27">
        <f>'Data Sheet 25'!L26</f>
        <v>-3.635069523509582E-2</v>
      </c>
      <c r="Y27">
        <f>'Data Sheet 26'!L26</f>
        <v>7.1241048163193056E-3</v>
      </c>
      <c r="Z27">
        <f>'Data Sheet 18'!M26</f>
        <v>-2.7039728050375902</v>
      </c>
      <c r="AA27">
        <f>'Data Sheet 21'!M26</f>
        <v>9.6123387850463218E-2</v>
      </c>
      <c r="AB27">
        <f>'Data Sheet 21'!M26</f>
        <v>9.6123387850463218E-2</v>
      </c>
      <c r="AC27">
        <f>'Data Sheet 24'!M26</f>
        <v>-2.5020447423996099</v>
      </c>
      <c r="AD27">
        <f>'Data Sheet 25'!M26</f>
        <v>-0.61347472661439606</v>
      </c>
      <c r="AE27">
        <f>'Data Sheet 26'!M26</f>
        <v>0.13537569350413176</v>
      </c>
      <c r="AF27">
        <f t="shared" si="2"/>
        <v>-5.4918698048465382</v>
      </c>
      <c r="AG27">
        <f t="shared" si="9"/>
        <v>-1.0546675774496754</v>
      </c>
      <c r="AI27">
        <f t="shared" si="18"/>
        <v>4.1117046900856522</v>
      </c>
      <c r="AJ27">
        <f t="shared" si="8"/>
        <v>-40.266200078007742</v>
      </c>
      <c r="AM27" s="4" t="s">
        <v>16</v>
      </c>
      <c r="AN27" s="4">
        <f>SUM(AN23:AN26)</f>
        <v>79135398674.154282</v>
      </c>
      <c r="AO27" s="4">
        <f t="shared" ref="AO27:AS27" si="19">SUM(AO23:AO26)</f>
        <v>1926772829.0584617</v>
      </c>
      <c r="AP27" s="4">
        <f t="shared" si="19"/>
        <v>2382392441.5631466</v>
      </c>
      <c r="AQ27" s="4">
        <f t="shared" si="19"/>
        <v>-56122435396.515579</v>
      </c>
      <c r="AR27" s="4">
        <f t="shared" si="19"/>
        <v>37608323586.166771</v>
      </c>
      <c r="AS27" s="4">
        <f t="shared" si="19"/>
        <v>6203134176.0876427</v>
      </c>
      <c r="AT27"/>
      <c r="AU27"/>
      <c r="AV27"/>
      <c r="AW27"/>
      <c r="AX27"/>
      <c r="AY27"/>
      <c r="AZ27"/>
      <c r="BA27"/>
      <c r="BB27"/>
    </row>
    <row r="28" spans="1:54">
      <c r="A28">
        <f>'Data Sheet 18'!H27</f>
        <v>1975</v>
      </c>
      <c r="B28">
        <f>'Data Sheet 18'!I27</f>
        <v>-36.615559546998071</v>
      </c>
      <c r="C28">
        <f>'Data Sheet 21'!I27</f>
        <v>5.9117556762431203E-2</v>
      </c>
      <c r="D28">
        <f>'Data Sheet 21'!I27</f>
        <v>5.9117556762431203E-2</v>
      </c>
      <c r="E28">
        <f>'Data Sheet 24'!I27</f>
        <v>3.3057579091615024</v>
      </c>
      <c r="F28">
        <f>'Data Sheet 25'!I27</f>
        <v>-2.9578823943404269E-2</v>
      </c>
      <c r="G28">
        <f>'Data Sheet 26'!I27</f>
        <v>0.1114638987862575</v>
      </c>
      <c r="H28">
        <f>'Data Sheet 18'!J27</f>
        <v>-5.1410704682776123</v>
      </c>
      <c r="I28">
        <f>'Data Sheet 21'!J27</f>
        <v>1.3682877762398233E-2</v>
      </c>
      <c r="J28">
        <f>'Data Sheet 21'!J27</f>
        <v>1.3682877762398233E-2</v>
      </c>
      <c r="K28">
        <f>'Data Sheet 24'!J27</f>
        <v>0.70430691724570971</v>
      </c>
      <c r="L28">
        <f>'Data Sheet 25'!J27</f>
        <v>-1.0832642980465854E-2</v>
      </c>
      <c r="M28">
        <f>'Data Sheet 26'!J27</f>
        <v>1.7371942982406688E-3</v>
      </c>
      <c r="N28">
        <f>'Data Sheet 18'!K27</f>
        <v>-2.304683028708884</v>
      </c>
      <c r="O28">
        <f>'Data Sheet 21'!K27</f>
        <v>3.509029959300451E-3</v>
      </c>
      <c r="P28">
        <f>'Data Sheet 21'!K27</f>
        <v>3.509029959300451E-3</v>
      </c>
      <c r="Q28">
        <f>'Data Sheet 24'!K27</f>
        <v>0.61765225997990603</v>
      </c>
      <c r="R28">
        <f>'Data Sheet 25'!K27</f>
        <v>-7.7707765900430449E-3</v>
      </c>
      <c r="S28">
        <f>'Data Sheet 26'!K27</f>
        <v>4.6828935660901284E-3</v>
      </c>
      <c r="T28">
        <f>'Data Sheet 18'!L27</f>
        <v>-1.5135569186406121</v>
      </c>
      <c r="U28">
        <f>'Data Sheet 21'!L27</f>
        <v>5.6764126474526241E-3</v>
      </c>
      <c r="V28">
        <f>'Data Sheet 21'!L27</f>
        <v>5.6764126474526241E-3</v>
      </c>
      <c r="W28">
        <f>'Data Sheet 24'!L27</f>
        <v>-0.1219999353814632</v>
      </c>
      <c r="X28">
        <f>'Data Sheet 25'!L27</f>
        <v>-1.353552862876382E-2</v>
      </c>
      <c r="Y28">
        <f>'Data Sheet 26'!L27</f>
        <v>5.8974990666575116E-3</v>
      </c>
      <c r="Z28">
        <f>'Data Sheet 18'!M27</f>
        <v>-45.574869962625179</v>
      </c>
      <c r="AA28">
        <f>'Data Sheet 21'!M27</f>
        <v>8.1985877131582507E-2</v>
      </c>
      <c r="AB28">
        <f>'Data Sheet 21'!M27</f>
        <v>8.1985877131582507E-2</v>
      </c>
      <c r="AC28">
        <f>'Data Sheet 24'!M27</f>
        <v>4.5057171510056557</v>
      </c>
      <c r="AD28">
        <f>'Data Sheet 25'!M27</f>
        <v>-6.1717772142676985E-2</v>
      </c>
      <c r="AE28">
        <f>'Data Sheet 26'!M27</f>
        <v>0.12378148571724581</v>
      </c>
      <c r="AF28">
        <f t="shared" si="2"/>
        <v>-40.843117343781799</v>
      </c>
      <c r="AG28">
        <f t="shared" si="9"/>
        <v>-7.2122342660494478</v>
      </c>
      <c r="AI28">
        <f t="shared" si="18"/>
        <v>4.1117046900856522</v>
      </c>
      <c r="AJ28">
        <f t="shared" si="8"/>
        <v>-35.351247538935262</v>
      </c>
      <c r="AR28"/>
      <c r="AS28"/>
      <c r="AT28"/>
      <c r="AU28"/>
      <c r="AV28"/>
      <c r="AW28"/>
      <c r="AX28"/>
      <c r="AY28"/>
      <c r="AZ28"/>
      <c r="BA28"/>
      <c r="BB28"/>
    </row>
    <row r="29" spans="1:54" ht="14.4">
      <c r="A29">
        <f>'Data Sheet 18'!H28</f>
        <v>1976</v>
      </c>
      <c r="B29">
        <f>'Data Sheet 18'!I28</f>
        <v>-14.728680809295192</v>
      </c>
      <c r="C29">
        <f>'Data Sheet 21'!I28</f>
        <v>4.9451607599352292E-2</v>
      </c>
      <c r="D29">
        <f>'Data Sheet 21'!I28</f>
        <v>4.9451607599352292E-2</v>
      </c>
      <c r="E29">
        <f>'Data Sheet 24'!I28</f>
        <v>-0.19785162363367687</v>
      </c>
      <c r="F29">
        <f>'Data Sheet 25'!I28</f>
        <v>0.27497084254134913</v>
      </c>
      <c r="G29">
        <f>'Data Sheet 26'!I28</f>
        <v>0.10294176961259598</v>
      </c>
      <c r="H29">
        <f>'Data Sheet 18'!J28</f>
        <v>-2.1999312693580815</v>
      </c>
      <c r="I29">
        <f>'Data Sheet 21'!J28</f>
        <v>1.3019248034646108E-2</v>
      </c>
      <c r="J29">
        <f>'Data Sheet 21'!J28</f>
        <v>1.3019248034646108E-2</v>
      </c>
      <c r="K29">
        <f>'Data Sheet 24'!J28</f>
        <v>0.1874897164424871</v>
      </c>
      <c r="L29">
        <f>'Data Sheet 25'!J28</f>
        <v>3.4390052024087174E-2</v>
      </c>
      <c r="M29">
        <f>'Data Sheet 26'!J28</f>
        <v>1.7132597590265196E-3</v>
      </c>
      <c r="N29">
        <f>'Data Sheet 18'!K28</f>
        <v>-0.98518270055577595</v>
      </c>
      <c r="O29">
        <f>'Data Sheet 21'!K28</f>
        <v>3.2149520956953502E-3</v>
      </c>
      <c r="P29">
        <f>'Data Sheet 21'!K28</f>
        <v>3.2149520956953502E-3</v>
      </c>
      <c r="Q29">
        <f>'Data Sheet 24'!K28</f>
        <v>-0.2142694216788657</v>
      </c>
      <c r="R29">
        <f>'Data Sheet 25'!K28</f>
        <v>1.2546841099744604E-2</v>
      </c>
      <c r="S29">
        <f>'Data Sheet 26'!K28</f>
        <v>4.6025580285513953E-3</v>
      </c>
      <c r="T29">
        <f>'Data Sheet 18'!L28</f>
        <v>-0.55354469522943184</v>
      </c>
      <c r="U29">
        <f>'Data Sheet 21'!L28</f>
        <v>4.6541869411510723E-3</v>
      </c>
      <c r="V29">
        <f>'Data Sheet 21'!L28</f>
        <v>4.6541869411510723E-3</v>
      </c>
      <c r="W29">
        <f>'Data Sheet 24'!L28</f>
        <v>5.9499734635059191E-2</v>
      </c>
      <c r="X29">
        <f>'Data Sheet 25'!L28</f>
        <v>-9.3349704816440688E-5</v>
      </c>
      <c r="Y29">
        <f>'Data Sheet 26'!L28</f>
        <v>4.9460619816475626E-3</v>
      </c>
      <c r="Z29">
        <f>'Data Sheet 18'!M28</f>
        <v>-18.467339474438482</v>
      </c>
      <c r="AA29">
        <f>'Data Sheet 21'!M28</f>
        <v>7.0339994670844813E-2</v>
      </c>
      <c r="AB29">
        <f>'Data Sheet 21'!M28</f>
        <v>7.0339994670844813E-2</v>
      </c>
      <c r="AC29">
        <f>'Data Sheet 24'!M28</f>
        <v>-0.16513159423499629</v>
      </c>
      <c r="AD29">
        <f>'Data Sheet 25'!M28</f>
        <v>0.32181438596036444</v>
      </c>
      <c r="AE29">
        <f>'Data Sheet 26'!M28</f>
        <v>0.11420364938182145</v>
      </c>
      <c r="AF29">
        <f t="shared" si="2"/>
        <v>-18.0557730439896</v>
      </c>
      <c r="AG29">
        <f t="shared" si="9"/>
        <v>-10.576312684714996</v>
      </c>
      <c r="AI29">
        <f t="shared" si="18"/>
        <v>4.1117046900856522</v>
      </c>
      <c r="AJ29">
        <f t="shared" si="8"/>
        <v>22.787344299792199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>
      <c r="A30">
        <f>'Data Sheet 18'!H29</f>
        <v>1977</v>
      </c>
      <c r="B30">
        <f>'Data Sheet 18'!I29</f>
        <v>-4.4905787073807586</v>
      </c>
      <c r="C30">
        <f>'Data Sheet 21'!I29</f>
        <v>4.1735097859241246E-2</v>
      </c>
      <c r="D30">
        <f>'Data Sheet 21'!I29</f>
        <v>4.1735097859241246E-2</v>
      </c>
      <c r="E30">
        <f>'Data Sheet 24'!I29</f>
        <v>-0.27788801737218066</v>
      </c>
      <c r="F30">
        <f>'Data Sheet 25'!I29</f>
        <v>2.3191105740322009E-2</v>
      </c>
      <c r="G30">
        <f>'Data Sheet 26'!I29</f>
        <v>9.6791952082607033E-2</v>
      </c>
      <c r="H30">
        <f>'Data Sheet 18'!J29</f>
        <v>-0.60322922291367653</v>
      </c>
      <c r="I30">
        <f>'Data Sheet 21'!J29</f>
        <v>1.0616711845212724E-2</v>
      </c>
      <c r="J30">
        <f>'Data Sheet 21'!J29</f>
        <v>1.0616711845212724E-2</v>
      </c>
      <c r="K30">
        <f>'Data Sheet 24'!J29</f>
        <v>-0.8828057829397461</v>
      </c>
      <c r="L30">
        <f>'Data Sheet 25'!J29</f>
        <v>-2.6345091128499604E-3</v>
      </c>
      <c r="M30">
        <f>'Data Sheet 26'!J29</f>
        <v>1.4543126112906038E-3</v>
      </c>
      <c r="N30">
        <f>'Data Sheet 18'!K29</f>
        <v>-0.27491784892426502</v>
      </c>
      <c r="O30">
        <f>'Data Sheet 21'!K29</f>
        <v>2.5940334307639535E-3</v>
      </c>
      <c r="P30">
        <f>'Data Sheet 21'!K29</f>
        <v>2.5940334307639535E-3</v>
      </c>
      <c r="Q30">
        <f>'Data Sheet 24'!K29</f>
        <v>-7.6704000853590318E-2</v>
      </c>
      <c r="R30">
        <f>'Data Sheet 25'!K29</f>
        <v>-3.6507860870736205E-3</v>
      </c>
      <c r="S30">
        <f>'Data Sheet 26'!K29</f>
        <v>3.9665264284921278E-3</v>
      </c>
      <c r="T30">
        <f>'Data Sheet 18'!L29</f>
        <v>-0.18603598134357247</v>
      </c>
      <c r="U30">
        <f>'Data Sheet 21'!L29</f>
        <v>4.7021530843181529E-3</v>
      </c>
      <c r="V30">
        <f>'Data Sheet 21'!L29</f>
        <v>4.7021530843181529E-3</v>
      </c>
      <c r="W30">
        <f>'Data Sheet 24'!L29</f>
        <v>0.11382370950471107</v>
      </c>
      <c r="X30">
        <f>'Data Sheet 25'!L29</f>
        <v>-9.9404662040168991E-3</v>
      </c>
      <c r="Y30">
        <f>'Data Sheet 26'!L29</f>
        <v>5.1203135347270999E-3</v>
      </c>
      <c r="Z30">
        <f>'Data Sheet 18'!M29</f>
        <v>-5.5547617605622728</v>
      </c>
      <c r="AA30">
        <f>'Data Sheet 21'!M29</f>
        <v>5.9647996219536079E-2</v>
      </c>
      <c r="AB30">
        <f>'Data Sheet 21'!M29</f>
        <v>5.9647996219536079E-2</v>
      </c>
      <c r="AC30">
        <f>'Data Sheet 24'!M29</f>
        <v>-1.1235740916608059</v>
      </c>
      <c r="AD30">
        <f>'Data Sheet 25'!M29</f>
        <v>6.9653443363815286E-3</v>
      </c>
      <c r="AE30">
        <f>'Data Sheet 26'!M29</f>
        <v>0.10733310465711687</v>
      </c>
      <c r="AF30">
        <f t="shared" si="2"/>
        <v>-6.4447414107905079</v>
      </c>
      <c r="AG30">
        <f t="shared" si="9"/>
        <v>-3.4189831236216022</v>
      </c>
      <c r="AI30">
        <f t="shared" si="18"/>
        <v>4.1117046900856522</v>
      </c>
      <c r="AJ30">
        <f t="shared" si="8"/>
        <v>11.611031633199092</v>
      </c>
      <c r="AN30" s="4" t="s">
        <v>12</v>
      </c>
      <c r="AO30" s="4" t="s">
        <v>13</v>
      </c>
      <c r="AP30" s="4" t="s">
        <v>14</v>
      </c>
      <c r="AQ30" s="4" t="s">
        <v>15</v>
      </c>
      <c r="AR30" s="4" t="s">
        <v>16</v>
      </c>
      <c r="AS30"/>
      <c r="AT30"/>
      <c r="AU30"/>
      <c r="AV30"/>
      <c r="AW30"/>
      <c r="AX30"/>
      <c r="AY30"/>
      <c r="AZ30"/>
      <c r="BA30"/>
      <c r="BB30"/>
    </row>
    <row r="31" spans="1:54" ht="18">
      <c r="A31">
        <f>'Data Sheet 18'!H30</f>
        <v>1978</v>
      </c>
      <c r="B31">
        <f>'Data Sheet 18'!I30</f>
        <v>16.564896131200655</v>
      </c>
      <c r="C31">
        <f>'Data Sheet 21'!I30</f>
        <v>3.6674193007159843E-2</v>
      </c>
      <c r="D31">
        <f>'Data Sheet 21'!I30</f>
        <v>3.6674193007159843E-2</v>
      </c>
      <c r="E31">
        <f>'Data Sheet 24'!I30</f>
        <v>-3.6053181706129709</v>
      </c>
      <c r="F31">
        <f>'Data Sheet 25'!I30</f>
        <v>1.6936848677679228</v>
      </c>
      <c r="G31">
        <f>'Data Sheet 26'!I30</f>
        <v>9.5938216020733338E-2</v>
      </c>
      <c r="H31">
        <f>'Data Sheet 18'!J30</f>
        <v>1.9523437511723862</v>
      </c>
      <c r="I31">
        <f>'Data Sheet 21'!J30</f>
        <v>8.9629619924048044E-3</v>
      </c>
      <c r="J31">
        <f>'Data Sheet 21'!J30</f>
        <v>8.9629619924048044E-3</v>
      </c>
      <c r="K31">
        <f>'Data Sheet 24'!J30</f>
        <v>-0.34998635122538785</v>
      </c>
      <c r="L31">
        <f>'Data Sheet 25'!J30</f>
        <v>0.19453015104307605</v>
      </c>
      <c r="M31">
        <f>'Data Sheet 26'!J30</f>
        <v>1.2695271077131833E-3</v>
      </c>
      <c r="N31">
        <f>'Data Sheet 18'!K30</f>
        <v>0.96708477524078185</v>
      </c>
      <c r="O31">
        <f>'Data Sheet 21'!K30</f>
        <v>2.2821072075123803E-3</v>
      </c>
      <c r="P31">
        <f>'Data Sheet 21'!K30</f>
        <v>2.2821072075123803E-3</v>
      </c>
      <c r="Q31">
        <f>'Data Sheet 24'!K30</f>
        <v>-0.26943096335213623</v>
      </c>
      <c r="R31">
        <f>'Data Sheet 25'!K30</f>
        <v>9.404943439379243E-2</v>
      </c>
      <c r="S31">
        <f>'Data Sheet 26'!K30</f>
        <v>3.7544760025965572E-3</v>
      </c>
      <c r="T31">
        <f>'Data Sheet 18'!L30</f>
        <v>0.69103227543829615</v>
      </c>
      <c r="U31">
        <f>'Data Sheet 21'!L30</f>
        <v>4.5638679158069208E-3</v>
      </c>
      <c r="V31">
        <f>'Data Sheet 21'!L30</f>
        <v>4.5638679158069208E-3</v>
      </c>
      <c r="W31">
        <f>'Data Sheet 24'!L30</f>
        <v>-0.24966028813818175</v>
      </c>
      <c r="X31">
        <f>'Data Sheet 25'!L30</f>
        <v>5.9679595723366841E-2</v>
      </c>
      <c r="Y31">
        <f>'Data Sheet 26'!L30</f>
        <v>5.1044918050528075E-3</v>
      </c>
      <c r="Z31">
        <f>'Data Sheet 18'!M30</f>
        <v>20.175356933052122</v>
      </c>
      <c r="AA31">
        <f>'Data Sheet 21'!M30</f>
        <v>5.2483130122883949E-2</v>
      </c>
      <c r="AB31">
        <f>'Data Sheet 21'!M30</f>
        <v>5.2483130122883949E-2</v>
      </c>
      <c r="AC31">
        <f>'Data Sheet 24'!M30</f>
        <v>-4.4743957733286761</v>
      </c>
      <c r="AD31">
        <f>'Data Sheet 25'!M30</f>
        <v>2.0419440489281584</v>
      </c>
      <c r="AE31">
        <f>'Data Sheet 26'!M30</f>
        <v>0.10606671093609589</v>
      </c>
      <c r="AF31">
        <f t="shared" si="2"/>
        <v>17.953938179833465</v>
      </c>
      <c r="AG31">
        <f t="shared" si="9"/>
        <v>3.7831251436415982</v>
      </c>
      <c r="AI31">
        <f t="shared" si="18"/>
        <v>4.1117046900856522</v>
      </c>
      <c r="AJ31">
        <f t="shared" si="8"/>
        <v>24.398679590623971</v>
      </c>
      <c r="AM31" s="37" t="s">
        <v>207</v>
      </c>
      <c r="AN31" s="4">
        <v>72068460878.594437</v>
      </c>
      <c r="AO31" s="4">
        <v>3677343616.8814888</v>
      </c>
      <c r="AP31" s="4">
        <v>2377716245.6951599</v>
      </c>
      <c r="AQ31" s="4">
        <v>1011877932.983201</v>
      </c>
      <c r="AR31" s="4">
        <v>79135398674.154282</v>
      </c>
      <c r="AS31"/>
      <c r="AT31"/>
      <c r="AU31"/>
      <c r="AV31"/>
      <c r="AW31"/>
      <c r="AX31"/>
      <c r="AY31"/>
      <c r="AZ31"/>
      <c r="BA31"/>
      <c r="BB31"/>
    </row>
    <row r="32" spans="1:54" ht="18">
      <c r="A32">
        <f>'Data Sheet 18'!H31</f>
        <v>1979</v>
      </c>
      <c r="B32">
        <f>'Data Sheet 18'!I31</f>
        <v>27.91916745354699</v>
      </c>
      <c r="C32">
        <f>'Data Sheet 21'!I31</f>
        <v>3.2727686454360534E-2</v>
      </c>
      <c r="D32">
        <f>'Data Sheet 21'!I31</f>
        <v>3.2727686454360534E-2</v>
      </c>
      <c r="E32">
        <f>'Data Sheet 24'!I31</f>
        <v>-4.2497414471348574</v>
      </c>
      <c r="F32">
        <f>'Data Sheet 25'!I31</f>
        <v>0.8630943099901156</v>
      </c>
      <c r="G32">
        <f>'Data Sheet 26'!I31</f>
        <v>9.8283876936150052E-2</v>
      </c>
      <c r="H32">
        <f>'Data Sheet 18'!J31</f>
        <v>3.4434700838203325</v>
      </c>
      <c r="I32">
        <f>'Data Sheet 21'!J31</f>
        <v>9.280766955682751E-3</v>
      </c>
      <c r="J32">
        <f>'Data Sheet 21'!J31</f>
        <v>9.280766955682751E-3</v>
      </c>
      <c r="K32">
        <f>'Data Sheet 24'!J31</f>
        <v>-0.33331225940990555</v>
      </c>
      <c r="L32">
        <f>'Data Sheet 25'!J31</f>
        <v>0.10090230833678192</v>
      </c>
      <c r="M32">
        <f>'Data Sheet 26'!J31</f>
        <v>1.3661407492404126E-3</v>
      </c>
      <c r="N32">
        <f>'Data Sheet 18'!K31</f>
        <v>1.6137689631319552</v>
      </c>
      <c r="O32">
        <f>'Data Sheet 21'!K31</f>
        <v>2.1398455308973964E-3</v>
      </c>
      <c r="P32">
        <f>'Data Sheet 21'!K31</f>
        <v>2.1398455308973964E-3</v>
      </c>
      <c r="Q32">
        <f>'Data Sheet 24'!K31</f>
        <v>-0.20287223685720993</v>
      </c>
      <c r="R32">
        <f>'Data Sheet 25'!K31</f>
        <v>4.4950174744758084E-2</v>
      </c>
      <c r="S32">
        <f>'Data Sheet 26'!K31</f>
        <v>3.8133800987801489E-3</v>
      </c>
      <c r="T32">
        <f>'Data Sheet 18'!L31</f>
        <v>1.0717844268298671</v>
      </c>
      <c r="U32">
        <f>'Data Sheet 21'!L31</f>
        <v>4.1911001078544039E-3</v>
      </c>
      <c r="V32">
        <f>'Data Sheet 21'!L31</f>
        <v>4.1911001078544039E-3</v>
      </c>
      <c r="W32">
        <f>'Data Sheet 24'!L31</f>
        <v>-0.20407791595081329</v>
      </c>
      <c r="X32">
        <f>'Data Sheet 25'!L31</f>
        <v>2.2695409554821695E-2</v>
      </c>
      <c r="Y32">
        <f>'Data Sheet 26'!L31</f>
        <v>4.806534135851628E-3</v>
      </c>
      <c r="Z32">
        <f>'Data Sheet 18'!M31</f>
        <v>34.048190927329138</v>
      </c>
      <c r="AA32">
        <f>'Data Sheet 21'!M31</f>
        <v>4.8339399048795084E-2</v>
      </c>
      <c r="AB32">
        <f>'Data Sheet 21'!M31</f>
        <v>4.8339399048795084E-2</v>
      </c>
      <c r="AC32">
        <f>'Data Sheet 24'!M31</f>
        <v>-4.990003859352786</v>
      </c>
      <c r="AD32">
        <f>'Data Sheet 25'!M31</f>
        <v>1.0316422026264773</v>
      </c>
      <c r="AE32">
        <f>'Data Sheet 26'!M31</f>
        <v>0.10826993192002222</v>
      </c>
      <c r="AF32">
        <f t="shared" si="2"/>
        <v>30.29477800062044</v>
      </c>
      <c r="AG32">
        <f t="shared" si="9"/>
        <v>7.9743435399581628</v>
      </c>
      <c r="AI32">
        <f t="shared" si="18"/>
        <v>4.1117046900856522</v>
      </c>
      <c r="AJ32">
        <f t="shared" si="8"/>
        <v>12.340839820786975</v>
      </c>
      <c r="AM32" s="37" t="s">
        <v>208</v>
      </c>
      <c r="AN32" s="4">
        <v>1342943655.1419339</v>
      </c>
      <c r="AO32" s="4">
        <v>292463738.61584711</v>
      </c>
      <c r="AP32" s="4">
        <v>70580282.480151683</v>
      </c>
      <c r="AQ32">
        <v>220785152.82052898</v>
      </c>
      <c r="AR32">
        <v>1926772829.0584617</v>
      </c>
      <c r="AS32"/>
      <c r="AT32"/>
      <c r="AU32"/>
      <c r="AV32"/>
      <c r="AW32"/>
      <c r="AX32"/>
      <c r="AY32"/>
      <c r="AZ32"/>
      <c r="BA32"/>
      <c r="BB32"/>
    </row>
    <row r="33" spans="1:54" ht="18">
      <c r="A33">
        <f>'Data Sheet 18'!H32</f>
        <v>1980</v>
      </c>
      <c r="B33">
        <f>'Data Sheet 18'!I32</f>
        <v>-3.1013336531155704</v>
      </c>
      <c r="C33">
        <f>'Data Sheet 21'!I32</f>
        <v>2.7555166452124497E-2</v>
      </c>
      <c r="D33">
        <f>'Data Sheet 21'!I32</f>
        <v>2.7555166452124497E-2</v>
      </c>
      <c r="E33">
        <f>'Data Sheet 24'!I32</f>
        <v>-0.38666074445425952</v>
      </c>
      <c r="F33">
        <f>'Data Sheet 25'!I32</f>
        <v>-0.27823608098373531</v>
      </c>
      <c r="G33">
        <f>'Data Sheet 26'!I32</f>
        <v>9.7336276304334626E-2</v>
      </c>
      <c r="H33">
        <f>'Data Sheet 18'!J32</f>
        <v>-0.37307350271313722</v>
      </c>
      <c r="I33">
        <f>'Data Sheet 21'!J32</f>
        <v>8.6172296946523778E-3</v>
      </c>
      <c r="J33">
        <f>'Data Sheet 21'!J32</f>
        <v>8.6172296946523778E-3</v>
      </c>
      <c r="K33">
        <f>'Data Sheet 24'!J32</f>
        <v>-0.35946068709849316</v>
      </c>
      <c r="L33">
        <f>'Data Sheet 25'!J32</f>
        <v>-3.8922290534127733E-2</v>
      </c>
      <c r="M33">
        <f>'Data Sheet 26'!J32</f>
        <v>1.3245513634513656E-3</v>
      </c>
      <c r="N33">
        <f>'Data Sheet 18'!K32</f>
        <v>-0.1778739122886864</v>
      </c>
      <c r="O33">
        <f>'Data Sheet 21'!K32</f>
        <v>1.9183885320764248E-3</v>
      </c>
      <c r="P33">
        <f>'Data Sheet 21'!K32</f>
        <v>1.9183885320764248E-3</v>
      </c>
      <c r="Q33">
        <f>'Data Sheet 24'!K32</f>
        <v>-7.478028279566136E-2</v>
      </c>
      <c r="R33">
        <f>'Data Sheet 25'!K32</f>
        <v>-2.0848316926142012E-2</v>
      </c>
      <c r="S33">
        <f>'Data Sheet 26'!K32</f>
        <v>3.7525819680205748E-3</v>
      </c>
      <c r="T33">
        <f>'Data Sheet 18'!L32</f>
        <v>-0.11097901577735152</v>
      </c>
      <c r="U33">
        <f>'Data Sheet 21'!L32</f>
        <v>3.7624542010284883E-3</v>
      </c>
      <c r="V33">
        <f>'Data Sheet 21'!L32</f>
        <v>3.7624542010284883E-3</v>
      </c>
      <c r="W33">
        <f>'Data Sheet 24'!L32</f>
        <v>-8.1281678354022543E-2</v>
      </c>
      <c r="X33">
        <f>'Data Sheet 25'!L32</f>
        <v>-1.9677836949539861E-2</v>
      </c>
      <c r="Y33">
        <f>'Data Sheet 26'!L32</f>
        <v>4.4321071293527128E-3</v>
      </c>
      <c r="Z33">
        <f>'Data Sheet 18'!M32</f>
        <v>-3.7632600838947456</v>
      </c>
      <c r="AA33">
        <f>'Data Sheet 21'!M32</f>
        <v>4.1853238879881793E-2</v>
      </c>
      <c r="AB33">
        <f>'Data Sheet 21'!M32</f>
        <v>4.1853238879881793E-2</v>
      </c>
      <c r="AC33">
        <f>'Data Sheet 24'!M32</f>
        <v>-0.90218339270243664</v>
      </c>
      <c r="AD33">
        <f>'Data Sheet 25'!M32</f>
        <v>-0.35768452539354489</v>
      </c>
      <c r="AE33">
        <f>'Data Sheet 26'!M32</f>
        <v>0.10684551676515928</v>
      </c>
      <c r="AF33">
        <f t="shared" si="2"/>
        <v>-4.8325760074658035</v>
      </c>
      <c r="AG33">
        <f t="shared" si="9"/>
        <v>14.015623591248584</v>
      </c>
      <c r="AH33">
        <f>SUM(AF33:AF42)/10</f>
        <v>10.657237366775581</v>
      </c>
      <c r="AI33">
        <f>$AH$33</f>
        <v>10.657237366775581</v>
      </c>
      <c r="AJ33">
        <f t="shared" si="8"/>
        <v>-35.127354008086243</v>
      </c>
      <c r="AM33" s="37" t="s">
        <v>209</v>
      </c>
      <c r="AN33" s="4">
        <v>1526550749.7303975</v>
      </c>
      <c r="AO33" s="4">
        <v>525385219.31907982</v>
      </c>
      <c r="AP33" s="4">
        <v>80124293.942192674</v>
      </c>
      <c r="AQ33">
        <v>250332178.57147664</v>
      </c>
      <c r="AR33">
        <v>2382392441.5631466</v>
      </c>
      <c r="AS33"/>
      <c r="AT33"/>
      <c r="AU33"/>
      <c r="AW33"/>
      <c r="AX33"/>
      <c r="AY33"/>
      <c r="AZ33"/>
      <c r="BA33"/>
      <c r="BB33"/>
    </row>
    <row r="34" spans="1:54" ht="18">
      <c r="A34">
        <f>'Data Sheet 18'!H33</f>
        <v>1981</v>
      </c>
      <c r="B34">
        <f>'Data Sheet 18'!I33</f>
        <v>5.6119717361650086</v>
      </c>
      <c r="C34">
        <f>'Data Sheet 21'!I33</f>
        <v>2.0610338476890977E-2</v>
      </c>
      <c r="D34">
        <f>'Data Sheet 21'!I33</f>
        <v>2.0610338476890977E-2</v>
      </c>
      <c r="E34">
        <f>'Data Sheet 24'!I33</f>
        <v>-3.858618477260634</v>
      </c>
      <c r="F34">
        <f>'Data Sheet 25'!I33</f>
        <v>-3.4791366280342031E-2</v>
      </c>
      <c r="G34">
        <f>'Data Sheet 26'!I33</f>
        <v>8.8507974727590658E-2</v>
      </c>
      <c r="H34">
        <f>'Data Sheet 18'!J33</f>
        <v>0.68691368245849704</v>
      </c>
      <c r="I34">
        <f>'Data Sheet 21'!J33</f>
        <v>7.6890394441752313E-3</v>
      </c>
      <c r="J34">
        <f>'Data Sheet 21'!J33</f>
        <v>7.6890394441752313E-3</v>
      </c>
      <c r="K34">
        <f>'Data Sheet 24'!J33</f>
        <v>-6.8025226939751465E-2</v>
      </c>
      <c r="L34">
        <f>'Data Sheet 25'!J33</f>
        <v>-9.3882434594419438E-3</v>
      </c>
      <c r="M34">
        <f>'Data Sheet 26'!J33</f>
        <v>1.2300944940784565E-3</v>
      </c>
      <c r="N34">
        <f>'Data Sheet 18'!K33</f>
        <v>0.32124896865570574</v>
      </c>
      <c r="O34">
        <f>'Data Sheet 21'!K33</f>
        <v>1.5748876610766204E-3</v>
      </c>
      <c r="P34">
        <f>'Data Sheet 21'!K33</f>
        <v>1.5748876610766204E-3</v>
      </c>
      <c r="Q34">
        <f>'Data Sheet 24'!K33</f>
        <v>-0.16566217501488378</v>
      </c>
      <c r="R34">
        <f>'Data Sheet 25'!K33</f>
        <v>-6.4642953111207655E-3</v>
      </c>
      <c r="S34">
        <f>'Data Sheet 26'!K33</f>
        <v>3.4103495820791323E-3</v>
      </c>
      <c r="T34">
        <f>'Data Sheet 18'!L33</f>
        <v>0.21652034888710234</v>
      </c>
      <c r="U34">
        <f>'Data Sheet 21'!L33</f>
        <v>3.5943274033044285E-3</v>
      </c>
      <c r="V34">
        <f>'Data Sheet 21'!L33</f>
        <v>3.5943274033044285E-3</v>
      </c>
      <c r="W34">
        <f>'Data Sheet 24'!L33</f>
        <v>5.3146549207094274E-2</v>
      </c>
      <c r="X34">
        <f>'Data Sheet 25'!L33</f>
        <v>-1.0958390334402114E-2</v>
      </c>
      <c r="Y34">
        <f>'Data Sheet 26'!L33</f>
        <v>4.3402220457430226E-3</v>
      </c>
      <c r="Z34">
        <f>'Data Sheet 18'!M33</f>
        <v>6.836654736166313</v>
      </c>
      <c r="AA34">
        <f>'Data Sheet 21'!M33</f>
        <v>3.3468592985447257E-2</v>
      </c>
      <c r="AB34">
        <f>'Data Sheet 21'!M33</f>
        <v>3.3468592985447257E-2</v>
      </c>
      <c r="AC34">
        <f>'Data Sheet 24'!M33</f>
        <v>-4.0391593300081752</v>
      </c>
      <c r="AD34">
        <f>'Data Sheet 25'!M33</f>
        <v>-6.1602295385306857E-2</v>
      </c>
      <c r="AE34">
        <f>'Data Sheet 26'!M33</f>
        <v>9.748864084949127E-2</v>
      </c>
      <c r="AF34">
        <f t="shared" si="2"/>
        <v>2.9003189375932168</v>
      </c>
      <c r="AG34">
        <f t="shared" si="9"/>
        <v>8.2314162895765755</v>
      </c>
      <c r="AI34">
        <f t="shared" ref="AI34:AI42" si="20">$AH$33</f>
        <v>10.657237366775581</v>
      </c>
      <c r="AJ34">
        <f t="shared" si="8"/>
        <v>7.7328949450590203</v>
      </c>
      <c r="AM34" s="72" t="s">
        <v>269</v>
      </c>
      <c r="AN34" s="4">
        <v>-47620406932.121223</v>
      </c>
      <c r="AO34" s="4">
        <v>-4982293615.4086838</v>
      </c>
      <c r="AP34" s="4">
        <v>-2168531427.711936</v>
      </c>
      <c r="AQ34">
        <v>-1351203421.2737377</v>
      </c>
      <c r="AR34">
        <v>-56122435396.515579</v>
      </c>
      <c r="AS34"/>
      <c r="AT34"/>
      <c r="AU34"/>
    </row>
    <row r="35" spans="1:54" ht="18">
      <c r="A35">
        <f>'Data Sheet 18'!H34</f>
        <v>1982</v>
      </c>
      <c r="B35">
        <f>'Data Sheet 18'!I34</f>
        <v>21.711695649813972</v>
      </c>
      <c r="C35">
        <f>'Data Sheet 21'!I34</f>
        <v>1.540661191182563E-2</v>
      </c>
      <c r="D35">
        <f>'Data Sheet 21'!I34</f>
        <v>1.540661191182563E-2</v>
      </c>
      <c r="E35">
        <f>'Data Sheet 24'!I34</f>
        <v>-2.5311691517360635</v>
      </c>
      <c r="F35">
        <f>'Data Sheet 25'!I34</f>
        <v>8.9163686882896387E-2</v>
      </c>
      <c r="G35">
        <f>'Data Sheet 26'!I34</f>
        <v>8.3700332571099295E-2</v>
      </c>
      <c r="H35">
        <f>'Data Sheet 18'!J34</f>
        <v>2.7631862018436166</v>
      </c>
      <c r="I35">
        <f>'Data Sheet 21'!J34</f>
        <v>7.2603563422568998E-3</v>
      </c>
      <c r="J35">
        <f>'Data Sheet 21'!J34</f>
        <v>7.2603563422568998E-3</v>
      </c>
      <c r="K35">
        <f>'Data Sheet 24'!J34</f>
        <v>-0.51088713001613573</v>
      </c>
      <c r="L35">
        <f>'Data Sheet 25'!J34</f>
        <v>6.2193036531913229E-3</v>
      </c>
      <c r="M35">
        <f>'Data Sheet 26'!J34</f>
        <v>1.2140221801895923E-3</v>
      </c>
      <c r="N35">
        <f>'Data Sheet 18'!K34</f>
        <v>1.238114070262827</v>
      </c>
      <c r="O35">
        <f>'Data Sheet 21'!K34</f>
        <v>1.326356238825301E-3</v>
      </c>
      <c r="P35">
        <f>'Data Sheet 21'!K34</f>
        <v>1.326356238825301E-3</v>
      </c>
      <c r="Q35">
        <f>'Data Sheet 24'!K34</f>
        <v>-0.19554443691787859</v>
      </c>
      <c r="R35">
        <f>'Data Sheet 25'!K34</f>
        <v>8.3838581683659096E-4</v>
      </c>
      <c r="S35">
        <f>'Data Sheet 26'!K34</f>
        <v>3.2172045315685708E-3</v>
      </c>
      <c r="T35">
        <f>'Data Sheet 18'!L34</f>
        <v>1.0200808437846896</v>
      </c>
      <c r="U35">
        <f>'Data Sheet 21'!L34</f>
        <v>4.0261100261731481E-3</v>
      </c>
      <c r="V35">
        <f>'Data Sheet 21'!L34</f>
        <v>4.0261100261731481E-3</v>
      </c>
      <c r="W35">
        <f>'Data Sheet 24'!L34</f>
        <v>2.7783211395560344E-2</v>
      </c>
      <c r="X35">
        <f>'Data Sheet 25'!L34</f>
        <v>-6.984765010416478E-3</v>
      </c>
      <c r="Y35">
        <f>'Data Sheet 26'!L34</f>
        <v>4.9925475674796804E-3</v>
      </c>
      <c r="Z35">
        <f>'Data Sheet 18'!M34</f>
        <v>26.733076765705107</v>
      </c>
      <c r="AA35">
        <f>'Data Sheet 21'!M34</f>
        <v>2.8019434519080982E-2</v>
      </c>
      <c r="AB35">
        <f>'Data Sheet 21'!M34</f>
        <v>2.8019434519080982E-2</v>
      </c>
      <c r="AC35">
        <f>'Data Sheet 24'!M34</f>
        <v>-3.2098175072745176</v>
      </c>
      <c r="AD35">
        <f>'Data Sheet 25'!M34</f>
        <v>8.9236611342507807E-2</v>
      </c>
      <c r="AE35">
        <f>'Data Sheet 26'!M34</f>
        <v>9.3124106850337132E-2</v>
      </c>
      <c r="AF35">
        <f t="shared" si="2"/>
        <v>23.761658845661593</v>
      </c>
      <c r="AG35">
        <f t="shared" si="9"/>
        <v>1.1859859000278579</v>
      </c>
      <c r="AI35">
        <f t="shared" si="20"/>
        <v>10.657237366775581</v>
      </c>
      <c r="AJ35">
        <f t="shared" si="8"/>
        <v>20.861339908068377</v>
      </c>
      <c r="AM35" s="37" t="s">
        <v>210</v>
      </c>
      <c r="AN35" s="4">
        <v>31527374010.896755</v>
      </c>
      <c r="AO35" s="4">
        <v>3838901626.2524729</v>
      </c>
      <c r="AP35" s="4">
        <v>1519052558.0211413</v>
      </c>
      <c r="AQ35">
        <v>722995390.99639928</v>
      </c>
      <c r="AR35">
        <v>37608323586.166771</v>
      </c>
      <c r="AS35"/>
      <c r="AT35"/>
      <c r="AU35"/>
    </row>
    <row r="36" spans="1:54" ht="18">
      <c r="A36">
        <f>'Data Sheet 18'!H35</f>
        <v>1983</v>
      </c>
      <c r="B36">
        <f>'Data Sheet 18'!I35</f>
        <v>-11.783902145173778</v>
      </c>
      <c r="C36">
        <f>'Data Sheet 21'!I35</f>
        <v>1.1700621242818758E-2</v>
      </c>
      <c r="D36">
        <f>'Data Sheet 21'!I35</f>
        <v>1.1700621242818758E-2</v>
      </c>
      <c r="E36">
        <f>'Data Sheet 24'!I35</f>
        <v>1.7079848797665806</v>
      </c>
      <c r="F36">
        <f>'Data Sheet 25'!I35</f>
        <v>1.0609956464697976</v>
      </c>
      <c r="G36">
        <f>'Data Sheet 26'!I35</f>
        <v>8.7505711532731095E-2</v>
      </c>
      <c r="H36">
        <f>'Data Sheet 18'!J35</f>
        <v>-1.4098211914296053</v>
      </c>
      <c r="I36">
        <f>'Data Sheet 21'!J35</f>
        <v>6.8467116687538736E-3</v>
      </c>
      <c r="J36">
        <f>'Data Sheet 21'!J35</f>
        <v>6.8467116687538736E-3</v>
      </c>
      <c r="K36">
        <f>'Data Sheet 24'!J35</f>
        <v>9.805569047413551E-2</v>
      </c>
      <c r="L36">
        <f>'Data Sheet 25'!J35</f>
        <v>0.12181359863962679</v>
      </c>
      <c r="M36">
        <f>'Data Sheet 26'!J35</f>
        <v>1.197568826138391E-3</v>
      </c>
      <c r="N36">
        <f>'Data Sheet 18'!K35</f>
        <v>-0.60898304512348544</v>
      </c>
      <c r="O36">
        <f>'Data Sheet 21'!K35</f>
        <v>1.0991565356983451E-3</v>
      </c>
      <c r="P36">
        <f>'Data Sheet 21'!K35</f>
        <v>1.0991565356983451E-3</v>
      </c>
      <c r="Q36">
        <f>'Data Sheet 24'!K35</f>
        <v>-6.6475748647155775E-2</v>
      </c>
      <c r="R36">
        <f>'Data Sheet 25'!K35</f>
        <v>5.0777437405922735E-2</v>
      </c>
      <c r="S36">
        <f>'Data Sheet 26'!K35</f>
        <v>3.0523001685182948E-3</v>
      </c>
      <c r="T36">
        <f>'Data Sheet 18'!L35</f>
        <v>-0.65690941304145511</v>
      </c>
      <c r="U36">
        <f>'Data Sheet 21'!L35</f>
        <v>4.8525219492939102E-3</v>
      </c>
      <c r="V36">
        <f>'Data Sheet 21'!L35</f>
        <v>4.8525219492939102E-3</v>
      </c>
      <c r="W36">
        <f>'Data Sheet 24'!L35</f>
        <v>0.32726683189100386</v>
      </c>
      <c r="X36">
        <f>'Data Sheet 25'!L35</f>
        <v>4.5159390926126759E-2</v>
      </c>
      <c r="Y36">
        <f>'Data Sheet 26'!L35</f>
        <v>6.1861359951977321E-3</v>
      </c>
      <c r="Z36">
        <f>'Data Sheet 18'!M35</f>
        <v>-14.459615794768323</v>
      </c>
      <c r="AA36">
        <f>'Data Sheet 21'!M35</f>
        <v>2.449901139656489E-2</v>
      </c>
      <c r="AB36">
        <f>'Data Sheet 21'!M35</f>
        <v>2.449901139656489E-2</v>
      </c>
      <c r="AC36">
        <f>'Data Sheet 24'!M35</f>
        <v>2.0668316534845639</v>
      </c>
      <c r="AD36">
        <f>'Data Sheet 25'!M35</f>
        <v>1.2787460734414737</v>
      </c>
      <c r="AE36">
        <f>'Data Sheet 26'!M35</f>
        <v>9.7941716522585529E-2</v>
      </c>
      <c r="AF36">
        <f t="shared" si="2"/>
        <v>-10.967098328526571</v>
      </c>
      <c r="AG36">
        <f t="shared" si="9"/>
        <v>4.1509498702964063</v>
      </c>
      <c r="AI36">
        <f t="shared" si="20"/>
        <v>10.657237366775581</v>
      </c>
      <c r="AJ36">
        <f t="shared" si="8"/>
        <v>-34.728757174188161</v>
      </c>
      <c r="AM36" s="37" t="s">
        <v>211</v>
      </c>
      <c r="AN36" s="4">
        <v>5544401190.7438536</v>
      </c>
      <c r="AO36" s="4">
        <v>86391756.22625415</v>
      </c>
      <c r="AP36" s="4">
        <v>215080955.47410506</v>
      </c>
      <c r="AQ36">
        <v>357260273.64343017</v>
      </c>
      <c r="AR36">
        <v>6203134176.0876427</v>
      </c>
    </row>
    <row r="37" spans="1:54">
      <c r="A37">
        <f>'Data Sheet 18'!H36</f>
        <v>1984</v>
      </c>
      <c r="B37">
        <f>'Data Sheet 18'!I36</f>
        <v>-5.2064751352031831</v>
      </c>
      <c r="C37">
        <f>'Data Sheet 21'!I36</f>
        <v>7.4433989050180244E-3</v>
      </c>
      <c r="D37">
        <f>'Data Sheet 21'!I36</f>
        <v>7.4433989050180244E-3</v>
      </c>
      <c r="E37">
        <f>'Data Sheet 24'!I36</f>
        <v>0.50360732785302642</v>
      </c>
      <c r="F37">
        <f>'Data Sheet 25'!I36</f>
        <v>0.42992453519167062</v>
      </c>
      <c r="G37">
        <f>'Data Sheet 26'!I36</f>
        <v>9.0385063929734125E-2</v>
      </c>
      <c r="H37">
        <f>'Data Sheet 18'!J36</f>
        <v>-0.6101721728959707</v>
      </c>
      <c r="I37">
        <f>'Data Sheet 21'!J36</f>
        <v>6.6293832221296775E-3</v>
      </c>
      <c r="J37">
        <f>'Data Sheet 21'!J36</f>
        <v>6.6293832221296775E-3</v>
      </c>
      <c r="K37">
        <f>'Data Sheet 24'!J36</f>
        <v>8.006247145910593E-2</v>
      </c>
      <c r="L37">
        <f>'Data Sheet 25'!J36</f>
        <v>4.5116246856980097E-2</v>
      </c>
      <c r="M37">
        <f>'Data Sheet 26'!J36</f>
        <v>1.2161668179048665E-3</v>
      </c>
      <c r="N37">
        <f>'Data Sheet 18'!K36</f>
        <v>-0.26477319636374885</v>
      </c>
      <c r="O37">
        <f>'Data Sheet 21'!K36</f>
        <v>9.6042968974881205E-4</v>
      </c>
      <c r="P37">
        <f>'Data Sheet 21'!K36</f>
        <v>9.6042968974881205E-4</v>
      </c>
      <c r="Q37">
        <f>'Data Sheet 24'!K36</f>
        <v>0.15858066011913627</v>
      </c>
      <c r="R37">
        <f>'Data Sheet 25'!K36</f>
        <v>1.771153022345498E-2</v>
      </c>
      <c r="S37">
        <f>'Data Sheet 26'!K36</f>
        <v>3.1066172219168988E-3</v>
      </c>
      <c r="T37">
        <f>'Data Sheet 18'!L36</f>
        <v>-0.32374409561789258</v>
      </c>
      <c r="U37">
        <f>'Data Sheet 21'!L36</f>
        <v>5.4161537268702957E-3</v>
      </c>
      <c r="V37">
        <f>'Data Sheet 21'!L36</f>
        <v>5.4161537268702957E-3</v>
      </c>
      <c r="W37">
        <f>'Data Sheet 24'!L36</f>
        <v>8.4592142025117417E-2</v>
      </c>
      <c r="X37">
        <f>'Data Sheet 25'!L36</f>
        <v>1.0469839678421257E-2</v>
      </c>
      <c r="Y37">
        <f>'Data Sheet 26'!L36</f>
        <v>7.1193204936474451E-3</v>
      </c>
      <c r="Z37">
        <f>'Data Sheet 18'!M36</f>
        <v>-6.4051646000807949</v>
      </c>
      <c r="AA37">
        <f>'Data Sheet 21'!M36</f>
        <v>2.044936554376681E-2</v>
      </c>
      <c r="AB37">
        <f>'Data Sheet 21'!M36</f>
        <v>2.044936554376681E-2</v>
      </c>
      <c r="AC37">
        <f>'Data Sheet 24'!M36</f>
        <v>0.82684260145638599</v>
      </c>
      <c r="AD37">
        <f>'Data Sheet 25'!M36</f>
        <v>0.503222151950527</v>
      </c>
      <c r="AE37">
        <f>'Data Sheet 26'!M36</f>
        <v>0.10182716846320333</v>
      </c>
      <c r="AF37">
        <f t="shared" si="2"/>
        <v>-4.9323739471231445</v>
      </c>
      <c r="AG37">
        <f t="shared" si="9"/>
        <v>2.1792974179186286</v>
      </c>
      <c r="AI37">
        <f t="shared" si="20"/>
        <v>10.657237366775581</v>
      </c>
      <c r="AJ37">
        <f t="shared" si="8"/>
        <v>6.0347243814034268</v>
      </c>
    </row>
    <row r="38" spans="1:54">
      <c r="A38">
        <f>'Data Sheet 18'!H37</f>
        <v>1985</v>
      </c>
      <c r="B38">
        <f>'Data Sheet 18'!I37</f>
        <v>9.341194462321738</v>
      </c>
      <c r="C38">
        <f>'Data Sheet 21'!I37</f>
        <v>2.7462330756230801E-3</v>
      </c>
      <c r="D38">
        <f>'Data Sheet 21'!I37</f>
        <v>2.7462330756230801E-3</v>
      </c>
      <c r="E38">
        <f>'Data Sheet 24'!I37</f>
        <v>-2.2951135098967335</v>
      </c>
      <c r="F38">
        <f>'Data Sheet 25'!I37</f>
        <v>0.70643939817047363</v>
      </c>
      <c r="G38">
        <f>'Data Sheet 26'!I37</f>
        <v>9.0484799089923282E-2</v>
      </c>
      <c r="H38">
        <f>'Data Sheet 18'!J37</f>
        <v>1.1231975976542121</v>
      </c>
      <c r="I38">
        <f>'Data Sheet 21'!J37</f>
        <v>6.5012169247081145E-3</v>
      </c>
      <c r="J38">
        <f>'Data Sheet 21'!J37</f>
        <v>6.5012169247081145E-3</v>
      </c>
      <c r="K38">
        <f>'Data Sheet 24'!J37</f>
        <v>-0.14149405125667269</v>
      </c>
      <c r="L38">
        <f>'Data Sheet 25'!J37</f>
        <v>7.9444058952875249E-2</v>
      </c>
      <c r="M38">
        <f>'Data Sheet 26'!J37</f>
        <v>1.2537431966041794E-3</v>
      </c>
      <c r="N38">
        <f>'Data Sheet 18'!K37</f>
        <v>0.49704279921992872</v>
      </c>
      <c r="O38">
        <f>'Data Sheet 21'!K37</f>
        <v>8.2716436041785032E-4</v>
      </c>
      <c r="P38">
        <f>'Data Sheet 21'!K37</f>
        <v>8.2716436041785032E-4</v>
      </c>
      <c r="Q38">
        <f>'Data Sheet 24'!K37</f>
        <v>-0.14173425377090201</v>
      </c>
      <c r="R38">
        <f>'Data Sheet 25'!K37</f>
        <v>3.320717009077892E-2</v>
      </c>
      <c r="S38">
        <f>'Data Sheet 26'!K37</f>
        <v>3.2584411756561172E-3</v>
      </c>
      <c r="T38">
        <f>'Data Sheet 18'!L37</f>
        <v>0.62114394010401464</v>
      </c>
      <c r="U38">
        <f>'Data Sheet 21'!L37</f>
        <v>5.6200791668147817E-3</v>
      </c>
      <c r="V38">
        <f>'Data Sheet 21'!L37</f>
        <v>5.6200791668147817E-3</v>
      </c>
      <c r="W38">
        <f>'Data Sheet 24'!L37</f>
        <v>5.5142011368930323E-3</v>
      </c>
      <c r="X38">
        <f>'Data Sheet 25'!L37</f>
        <v>2.9402396201870996E-2</v>
      </c>
      <c r="Y38">
        <f>'Data Sheet 26'!L37</f>
        <v>7.6132644311461203E-3</v>
      </c>
      <c r="Z38">
        <f>'Data Sheet 18'!M37</f>
        <v>11.582578799299895</v>
      </c>
      <c r="AA38">
        <f>'Data Sheet 21'!M37</f>
        <v>1.5694693527563829E-2</v>
      </c>
      <c r="AB38">
        <f>'Data Sheet 21'!M37</f>
        <v>1.5694693527563829E-2</v>
      </c>
      <c r="AC38">
        <f>'Data Sheet 24'!M37</f>
        <v>-2.5728276137874149</v>
      </c>
      <c r="AD38">
        <f>'Data Sheet 25'!M37</f>
        <v>0.84849302341599875</v>
      </c>
      <c r="AE38">
        <f>'Data Sheet 26'!M37</f>
        <v>0.1026102478933297</v>
      </c>
      <c r="AF38">
        <f t="shared" si="2"/>
        <v>9.9922438438769383</v>
      </c>
      <c r="AG38">
        <f t="shared" si="9"/>
        <v>-0.65676236860852943</v>
      </c>
      <c r="AI38">
        <f t="shared" si="20"/>
        <v>10.657237366775581</v>
      </c>
      <c r="AJ38">
        <f t="shared" si="8"/>
        <v>14.924617791000083</v>
      </c>
    </row>
    <row r="39" spans="1:54">
      <c r="A39">
        <f>'Data Sheet 18'!H38</f>
        <v>1986</v>
      </c>
      <c r="B39">
        <f>'Data Sheet 18'!I38</f>
        <v>-6.5529670345285655</v>
      </c>
      <c r="C39">
        <f>'Data Sheet 21'!I38</f>
        <v>-2.0239668462490065E-3</v>
      </c>
      <c r="D39">
        <f>'Data Sheet 21'!I38</f>
        <v>-2.0239668462490065E-3</v>
      </c>
      <c r="E39">
        <f>'Data Sheet 24'!I38</f>
        <v>0.30152786440894963</v>
      </c>
      <c r="F39">
        <f>'Data Sheet 25'!I38</f>
        <v>0.75412163286776923</v>
      </c>
      <c r="G39">
        <f>'Data Sheet 26'!I38</f>
        <v>9.0460557786318785E-2</v>
      </c>
      <c r="H39">
        <f>'Data Sheet 18'!J38</f>
        <v>-0.79120763901074342</v>
      </c>
      <c r="I39">
        <f>'Data Sheet 21'!J38</f>
        <v>6.207628843213942E-3</v>
      </c>
      <c r="J39">
        <f>'Data Sheet 21'!J38</f>
        <v>6.207628843213942E-3</v>
      </c>
      <c r="K39">
        <f>'Data Sheet 24'!J38</f>
        <v>-5.3751378115380111E-2</v>
      </c>
      <c r="L39">
        <f>'Data Sheet 25'!J38</f>
        <v>8.5444104380816871E-2</v>
      </c>
      <c r="M39">
        <f>'Data Sheet 26'!J38</f>
        <v>1.263208306593794E-3</v>
      </c>
      <c r="N39">
        <f>'Data Sheet 18'!K38</f>
        <v>-0.34213404900024591</v>
      </c>
      <c r="O39">
        <f>'Data Sheet 21'!K38</f>
        <v>6.3543029261592355E-4</v>
      </c>
      <c r="P39">
        <f>'Data Sheet 21'!K38</f>
        <v>6.3543029261592355E-4</v>
      </c>
      <c r="Q39">
        <f>'Data Sheet 24'!K38</f>
        <v>5.4364670208368404E-3</v>
      </c>
      <c r="R39">
        <f>'Data Sheet 25'!K38</f>
        <v>3.5041675748552312E-2</v>
      </c>
      <c r="S39">
        <f>'Data Sheet 26'!K38</f>
        <v>3.2006521067135881E-3</v>
      </c>
      <c r="T39">
        <f>'Data Sheet 18'!L38</f>
        <v>-0.43543372285059034</v>
      </c>
      <c r="U39">
        <f>'Data Sheet 21'!L38</f>
        <v>5.4248020029397164E-3</v>
      </c>
      <c r="V39">
        <f>'Data Sheet 21'!L38</f>
        <v>5.4248020029397164E-3</v>
      </c>
      <c r="W39">
        <f>'Data Sheet 24'!L38</f>
        <v>-0.11942150083614418</v>
      </c>
      <c r="X39">
        <f>'Data Sheet 25'!L38</f>
        <v>3.2390475935679418E-2</v>
      </c>
      <c r="Y39">
        <f>'Data Sheet 26'!L38</f>
        <v>7.5975728987290308E-3</v>
      </c>
      <c r="Z39">
        <f>'Data Sheet 18'!M38</f>
        <v>-8.1217424453901454</v>
      </c>
      <c r="AA39">
        <f>'Data Sheet 21'!M38</f>
        <v>1.0243894292520575E-2</v>
      </c>
      <c r="AB39">
        <f>'Data Sheet 21'!M38</f>
        <v>1.0243894292520575E-2</v>
      </c>
      <c r="AC39">
        <f>'Data Sheet 24'!M38</f>
        <v>0.13379145247826221</v>
      </c>
      <c r="AD39">
        <f>'Data Sheet 25'!M38</f>
        <v>0.90699788893281774</v>
      </c>
      <c r="AE39">
        <f>'Data Sheet 26'!M38</f>
        <v>0.10252199109835521</v>
      </c>
      <c r="AF39">
        <f t="shared" si="2"/>
        <v>-6.9579433242956705</v>
      </c>
      <c r="AG39">
        <f t="shared" si="9"/>
        <v>9.464325125366754</v>
      </c>
      <c r="AI39">
        <f t="shared" si="20"/>
        <v>10.657237366775581</v>
      </c>
      <c r="AJ39">
        <f t="shared" si="8"/>
        <v>-16.950187168172608</v>
      </c>
    </row>
    <row r="40" spans="1:54">
      <c r="A40">
        <f>'Data Sheet 18'!H39</f>
        <v>1987</v>
      </c>
      <c r="B40">
        <f>'Data Sheet 18'!I39</f>
        <v>6.8223679062516069</v>
      </c>
      <c r="C40">
        <f>'Data Sheet 21'!I39</f>
        <v>-7.2290846379281506E-3</v>
      </c>
      <c r="D40">
        <f>'Data Sheet 21'!I39</f>
        <v>-7.2290846379281506E-3</v>
      </c>
      <c r="E40">
        <f>'Data Sheet 24'!I39</f>
        <v>-0.2622115271247219</v>
      </c>
      <c r="F40">
        <f>'Data Sheet 25'!I39</f>
        <v>1.4504601272839386</v>
      </c>
      <c r="G40">
        <f>'Data Sheet 26'!I39</f>
        <v>9.5352707434099973E-2</v>
      </c>
      <c r="H40">
        <f>'Data Sheet 18'!J39</f>
        <v>0.76622763426386997</v>
      </c>
      <c r="I40">
        <f>'Data Sheet 21'!J39</f>
        <v>5.7765550869560466E-3</v>
      </c>
      <c r="J40">
        <f>'Data Sheet 21'!J39</f>
        <v>5.7765550869560466E-3</v>
      </c>
      <c r="K40">
        <f>'Data Sheet 24'!J39</f>
        <v>-0.29230793664489979</v>
      </c>
      <c r="L40">
        <f>'Data Sheet 25'!J39</f>
        <v>0.15731631326418211</v>
      </c>
      <c r="M40">
        <f>'Data Sheet 26'!J39</f>
        <v>1.2430702845197686E-3</v>
      </c>
      <c r="N40">
        <f>'Data Sheet 18'!K39</f>
        <v>0.36081031509574496</v>
      </c>
      <c r="O40">
        <f>'Data Sheet 21'!K39</f>
        <v>4.874316012241896E-4</v>
      </c>
      <c r="P40">
        <f>'Data Sheet 21'!K39</f>
        <v>4.874316012241896E-4</v>
      </c>
      <c r="Q40">
        <f>'Data Sheet 24'!K39</f>
        <v>4.3509958944126251E-2</v>
      </c>
      <c r="R40">
        <f>'Data Sheet 25'!K39</f>
        <v>7.2049923958638115E-2</v>
      </c>
      <c r="S40">
        <f>'Data Sheet 26'!K39</f>
        <v>3.4219350988057306E-3</v>
      </c>
      <c r="T40">
        <f>'Data Sheet 18'!L39</f>
        <v>0.41112088344723857</v>
      </c>
      <c r="U40">
        <f>'Data Sheet 21'!L39</f>
        <v>5.0113342193036717E-3</v>
      </c>
      <c r="V40">
        <f>'Data Sheet 21'!L39</f>
        <v>5.0113342193036717E-3</v>
      </c>
      <c r="W40">
        <f>'Data Sheet 24'!L39</f>
        <v>-0.13365586723432366</v>
      </c>
      <c r="X40">
        <f>'Data Sheet 25'!L39</f>
        <v>7.0307129229986123E-2</v>
      </c>
      <c r="Y40">
        <f>'Data Sheet 26'!L39</f>
        <v>7.2548669338786814E-3</v>
      </c>
      <c r="Z40">
        <f>'Data Sheet 18'!M39</f>
        <v>8.360526739058459</v>
      </c>
      <c r="AA40">
        <f>'Data Sheet 21'!M39</f>
        <v>4.0462362695557579E-3</v>
      </c>
      <c r="AB40">
        <f>'Data Sheet 21'!M39</f>
        <v>4.0462362695557579E-3</v>
      </c>
      <c r="AC40">
        <f>'Data Sheet 24'!M39</f>
        <v>-0.64466537205981911</v>
      </c>
      <c r="AD40">
        <f>'Data Sheet 25'!M39</f>
        <v>1.7501334937367452</v>
      </c>
      <c r="AE40">
        <f>'Data Sheet 26'!M39</f>
        <v>0.10727257975130416</v>
      </c>
      <c r="AF40">
        <f t="shared" si="2"/>
        <v>9.5813599130258016</v>
      </c>
      <c r="AG40">
        <f t="shared" si="9"/>
        <v>20.128488833523303</v>
      </c>
      <c r="AI40">
        <f t="shared" si="20"/>
        <v>10.657237366775581</v>
      </c>
      <c r="AJ40">
        <f t="shared" si="8"/>
        <v>16.539303237321473</v>
      </c>
    </row>
    <row r="41" spans="1:54">
      <c r="A41">
        <f>'Data Sheet 18'!H40</f>
        <v>1988</v>
      </c>
      <c r="B41">
        <f>'Data Sheet 18'!I40</f>
        <v>30.676803474528512</v>
      </c>
      <c r="C41">
        <f>'Data Sheet 21'!I40</f>
        <v>-1.4634798853561476E-2</v>
      </c>
      <c r="D41">
        <f>'Data Sheet 21'!I40</f>
        <v>-1.4634798853561476E-2</v>
      </c>
      <c r="E41">
        <f>'Data Sheet 24'!I40</f>
        <v>4.6637104180318543E-2</v>
      </c>
      <c r="F41">
        <f>'Data Sheet 25'!I40</f>
        <v>1.7548248097080683</v>
      </c>
      <c r="G41">
        <f>'Data Sheet 26'!I40</f>
        <v>0.11233902373027967</v>
      </c>
      <c r="H41">
        <f>'Data Sheet 18'!J40</f>
        <v>3.2066186529161973</v>
      </c>
      <c r="I41">
        <f>'Data Sheet 21'!J40</f>
        <v>6.0019108980772879E-3</v>
      </c>
      <c r="J41">
        <f>'Data Sheet 21'!J40</f>
        <v>6.0019108980772879E-3</v>
      </c>
      <c r="K41">
        <f>'Data Sheet 24'!J40</f>
        <v>-8.9005965380576577E-2</v>
      </c>
      <c r="L41">
        <f>'Data Sheet 25'!J40</f>
        <v>0.17720869135833922</v>
      </c>
      <c r="M41">
        <f>'Data Sheet 26'!J40</f>
        <v>1.3679726009507456E-3</v>
      </c>
      <c r="N41">
        <f>'Data Sheet 18'!K40</f>
        <v>1.7456056658168664</v>
      </c>
      <c r="O41">
        <f>'Data Sheet 21'!K40</f>
        <v>3.6892320867813841E-4</v>
      </c>
      <c r="P41">
        <f>'Data Sheet 21'!K40</f>
        <v>3.6892320867813841E-4</v>
      </c>
      <c r="Q41">
        <f>'Data Sheet 24'!K40</f>
        <v>0.17371233128090363</v>
      </c>
      <c r="R41">
        <f>'Data Sheet 25'!K40</f>
        <v>9.3903975314262214E-2</v>
      </c>
      <c r="S41">
        <f>'Data Sheet 26'!K40</f>
        <v>4.3434188651429572E-3</v>
      </c>
      <c r="T41">
        <f>'Data Sheet 18'!L40</f>
        <v>1.7195776171285169</v>
      </c>
      <c r="U41">
        <f>'Data Sheet 21'!L40</f>
        <v>5.2986591930907984E-3</v>
      </c>
      <c r="V41">
        <f>'Data Sheet 21'!L40</f>
        <v>5.2986591930907984E-3</v>
      </c>
      <c r="W41">
        <f>'Data Sheet 24'!L40</f>
        <v>-6.7058092991953727E-2</v>
      </c>
      <c r="X41">
        <f>'Data Sheet 25'!L40</f>
        <v>7.9448903724487915E-2</v>
      </c>
      <c r="Y41">
        <f>'Data Sheet 26'!L40</f>
        <v>7.9421696769468621E-3</v>
      </c>
      <c r="Z41">
        <f>'Data Sheet 18'!M40</f>
        <v>37.3486054103901</v>
      </c>
      <c r="AA41">
        <f>'Data Sheet 21'!M40</f>
        <v>-2.9653055537152513E-3</v>
      </c>
      <c r="AB41">
        <f>'Data Sheet 21'!M40</f>
        <v>-2.9653055537152513E-3</v>
      </c>
      <c r="AC41">
        <f>'Data Sheet 24'!M40</f>
        <v>6.4285377088691878E-2</v>
      </c>
      <c r="AD41">
        <f>'Data Sheet 25'!M40</f>
        <v>2.1053863801051573</v>
      </c>
      <c r="AE41">
        <f>'Data Sheet 26'!M40</f>
        <v>0.12599258487332021</v>
      </c>
      <c r="AF41">
        <f t="shared" si="2"/>
        <v>39.638339141349846</v>
      </c>
      <c r="AG41">
        <f t="shared" si="9"/>
        <v>11.640996308528516</v>
      </c>
      <c r="AI41">
        <f t="shared" si="20"/>
        <v>10.657237366775581</v>
      </c>
      <c r="AJ41">
        <f t="shared" si="8"/>
        <v>30.056979228324046</v>
      </c>
    </row>
    <row r="42" spans="1:54">
      <c r="A42">
        <f>'Data Sheet 18'!H41</f>
        <v>1989</v>
      </c>
      <c r="B42">
        <f>'Data Sheet 18'!I41</f>
        <v>41.83391915941268</v>
      </c>
      <c r="C42">
        <f>'Data Sheet 21'!I41</f>
        <v>-2.4326297528090745E-2</v>
      </c>
      <c r="D42">
        <f>'Data Sheet 21'!I41</f>
        <v>-2.4326297528090745E-2</v>
      </c>
      <c r="E42">
        <f>'Data Sheet 24'!I41</f>
        <v>-4.9461350647952296</v>
      </c>
      <c r="F42">
        <f>'Data Sheet 25'!I41</f>
        <v>0.87675425344859248</v>
      </c>
      <c r="G42">
        <f>'Data Sheet 26'!I41</f>
        <v>0.12969947499194331</v>
      </c>
      <c r="H42">
        <f>'Data Sheet 18'!J41</f>
        <v>4.8185181406226087</v>
      </c>
      <c r="I42">
        <f>'Data Sheet 21'!J41</f>
        <v>7.1971130765393267E-3</v>
      </c>
      <c r="J42">
        <f>'Data Sheet 21'!J41</f>
        <v>7.1971130765393267E-3</v>
      </c>
      <c r="K42">
        <f>'Data Sheet 24'!J41</f>
        <v>0.2725713238537566</v>
      </c>
      <c r="L42">
        <f>'Data Sheet 25'!J41</f>
        <v>9.2948567566079082E-2</v>
      </c>
      <c r="M42">
        <f>'Data Sheet 26'!J41</f>
        <v>1.7466067472943266E-3</v>
      </c>
      <c r="N42">
        <f>'Data Sheet 18'!K41</f>
        <v>2.7077025573963014</v>
      </c>
      <c r="O42">
        <f>'Data Sheet 21'!K41</f>
        <v>1.3530642000713665E-4</v>
      </c>
      <c r="P42">
        <f>'Data Sheet 21'!K41</f>
        <v>1.3530642000713665E-4</v>
      </c>
      <c r="Q42">
        <f>'Data Sheet 24'!K41</f>
        <v>1.7698420463793833E-2</v>
      </c>
      <c r="R42">
        <f>'Data Sheet 25'!K41</f>
        <v>4.8874449550585043E-2</v>
      </c>
      <c r="S42">
        <f>'Data Sheet 26'!K41</f>
        <v>5.7113904934893494E-3</v>
      </c>
      <c r="T42">
        <f>'Data Sheet 18'!L41</f>
        <v>2.4843185545558022</v>
      </c>
      <c r="U42">
        <f>'Data Sheet 21'!L41</f>
        <v>6.2323667030088712E-3</v>
      </c>
      <c r="V42">
        <f>'Data Sheet 21'!L41</f>
        <v>6.2323667030088712E-3</v>
      </c>
      <c r="W42">
        <f>'Data Sheet 24'!L41</f>
        <v>2.7230293891180556E-2</v>
      </c>
      <c r="X42">
        <f>'Data Sheet 25'!L41</f>
        <v>2.8705441497652869E-2</v>
      </c>
      <c r="Y42">
        <f>'Data Sheet 26'!L41</f>
        <v>9.7040466201346095E-3</v>
      </c>
      <c r="Z42">
        <f>'Data Sheet 18'!M41</f>
        <v>51.844458411987397</v>
      </c>
      <c r="AA42">
        <f>'Data Sheet 21'!M41</f>
        <v>-1.0761511328535409E-2</v>
      </c>
      <c r="AB42">
        <f>'Data Sheet 21'!M41</f>
        <v>-1.0761511328535409E-2</v>
      </c>
      <c r="AC42">
        <f>'Data Sheet 24'!M41</f>
        <v>-4.6286350265864984</v>
      </c>
      <c r="AD42">
        <f>'Data Sheet 25'!M41</f>
        <v>1.0472827120629096</v>
      </c>
      <c r="AE42">
        <f>'Data Sheet 26'!M41</f>
        <v>0.14686151885286158</v>
      </c>
      <c r="AF42">
        <f t="shared" si="2"/>
        <v>48.388444593659599</v>
      </c>
      <c r="AG42">
        <f t="shared" si="9"/>
        <v>6.0913757883672357</v>
      </c>
      <c r="AI42">
        <f t="shared" si="20"/>
        <v>10.657237366775581</v>
      </c>
      <c r="AJ42">
        <f t="shared" si="8"/>
        <v>8.7501054523097537</v>
      </c>
    </row>
    <row r="43" spans="1:54">
      <c r="A43">
        <f>'Data Sheet 18'!H42</f>
        <v>1990</v>
      </c>
      <c r="B43">
        <f>'Data Sheet 18'!I42</f>
        <v>-22.988504563898225</v>
      </c>
      <c r="C43">
        <f>'Data Sheet 21'!I42</f>
        <v>-2.9938513871723249E-2</v>
      </c>
      <c r="D43">
        <f>'Data Sheet 21'!I42</f>
        <v>-2.9938513871723249E-2</v>
      </c>
      <c r="E43">
        <f>'Data Sheet 24'!I42</f>
        <v>-2.6800455679830564</v>
      </c>
      <c r="F43">
        <f>'Data Sheet 25'!I42</f>
        <v>-0.14251477035262566</v>
      </c>
      <c r="G43">
        <f>'Data Sheet 26'!I42</f>
        <v>0.1213156976205247</v>
      </c>
      <c r="H43">
        <f>'Data Sheet 18'!J42</f>
        <v>-3.0850012504010866</v>
      </c>
      <c r="I43">
        <f>'Data Sheet 21'!J42</f>
        <v>7.314796103975129E-3</v>
      </c>
      <c r="J43">
        <f>'Data Sheet 21'!J42</f>
        <v>7.314796103975129E-3</v>
      </c>
      <c r="K43">
        <f>'Data Sheet 24'!J42</f>
        <v>2.8100200793265313E-2</v>
      </c>
      <c r="L43">
        <f>'Data Sheet 25'!J42</f>
        <v>-2.8019063609639804E-2</v>
      </c>
      <c r="M43">
        <f>'Data Sheet 26'!J42</f>
        <v>1.9102444345248694E-3</v>
      </c>
      <c r="N43">
        <f>'Data Sheet 18'!K42</f>
        <v>-1.5923844490670012</v>
      </c>
      <c r="O43">
        <f>'Data Sheet 21'!K42</f>
        <v>-2.366324317037938E-4</v>
      </c>
      <c r="P43">
        <f>'Data Sheet 21'!K42</f>
        <v>-2.366324317037938E-4</v>
      </c>
      <c r="Q43">
        <f>'Data Sheet 24'!K42</f>
        <v>-0.20602783740452935</v>
      </c>
      <c r="R43">
        <f>'Data Sheet 25'!K42</f>
        <v>-1.7812006736955543E-2</v>
      </c>
      <c r="S43">
        <f>'Data Sheet 26'!K42</f>
        <v>5.7246348680174289E-3</v>
      </c>
      <c r="T43">
        <f>'Data Sheet 18'!L42</f>
        <v>-1.36539779965021</v>
      </c>
      <c r="U43">
        <f>'Data Sheet 21'!L42</f>
        <v>5.5667846865281026E-3</v>
      </c>
      <c r="V43">
        <f>'Data Sheet 21'!L42</f>
        <v>5.5667846865281026E-3</v>
      </c>
      <c r="W43">
        <f>'Data Sheet 24'!L42</f>
        <v>-0.44051273161608134</v>
      </c>
      <c r="X43">
        <f>'Data Sheet 25'!L42</f>
        <v>-3.0531080235201159E-2</v>
      </c>
      <c r="Y43">
        <f>'Data Sheet 26'!L42</f>
        <v>9.0686931671349526E-3</v>
      </c>
      <c r="Z43">
        <f>'Data Sheet 18'!M42</f>
        <v>-29.031288063016529</v>
      </c>
      <c r="AA43">
        <f>'Data Sheet 21'!M42</f>
        <v>-1.7293565512923808E-2</v>
      </c>
      <c r="AB43">
        <f>'Data Sheet 21'!M42</f>
        <v>-1.7293565512923808E-2</v>
      </c>
      <c r="AC43">
        <f>'Data Sheet 24'!M42</f>
        <v>-3.298485936210402</v>
      </c>
      <c r="AD43">
        <f>'Data Sheet 25'!M42</f>
        <v>-0.21887692093442218</v>
      </c>
      <c r="AE43">
        <f>'Data Sheet 26'!M42</f>
        <v>0.13801927009020193</v>
      </c>
      <c r="AF43">
        <f t="shared" si="2"/>
        <v>-32.44521878109699</v>
      </c>
      <c r="AG43">
        <f t="shared" si="9"/>
        <v>4.4516961085427766</v>
      </c>
      <c r="AH43">
        <f>SUM(AF43:AF52)/10</f>
        <v>-9.9567006670708391</v>
      </c>
      <c r="AI43">
        <f>$AH$43</f>
        <v>-9.9567006670708391</v>
      </c>
      <c r="AJ43">
        <f t="shared" si="8"/>
        <v>-80.833663374756583</v>
      </c>
    </row>
    <row r="44" spans="1:54">
      <c r="A44">
        <f>'Data Sheet 18'!H43</f>
        <v>1991</v>
      </c>
      <c r="B44">
        <f>'Data Sheet 18'!I43</f>
        <v>-25.998496409897413</v>
      </c>
      <c r="C44">
        <f>'Data Sheet 21'!I43</f>
        <v>-3.0292789907412424E-2</v>
      </c>
      <c r="D44">
        <f>'Data Sheet 21'!I43</f>
        <v>-3.0292789907412424E-2</v>
      </c>
      <c r="E44">
        <f>'Data Sheet 24'!I43</f>
        <v>-1.2710307964240275</v>
      </c>
      <c r="F44">
        <f>'Data Sheet 25'!I43</f>
        <v>-0.26015677854291674</v>
      </c>
      <c r="G44">
        <f>'Data Sheet 26'!I43</f>
        <v>9.8860740628685648E-2</v>
      </c>
      <c r="H44">
        <f>'Data Sheet 18'!J43</f>
        <v>-3.6812883803929326</v>
      </c>
      <c r="I44">
        <f>'Data Sheet 21'!J43</f>
        <v>5.8531854458473568E-3</v>
      </c>
      <c r="J44">
        <f>'Data Sheet 21'!J43</f>
        <v>5.8531854458473568E-3</v>
      </c>
      <c r="K44">
        <f>'Data Sheet 24'!J43</f>
        <v>-0.10809978718359135</v>
      </c>
      <c r="L44">
        <f>'Data Sheet 25'!J43</f>
        <v>-4.460076264143522E-2</v>
      </c>
      <c r="M44">
        <f>'Data Sheet 26'!J43</f>
        <v>1.6483563953599955E-3</v>
      </c>
      <c r="N44">
        <f>'Data Sheet 18'!K43</f>
        <v>-1.8077666780735222</v>
      </c>
      <c r="O44">
        <f>'Data Sheet 21'!K43</f>
        <v>-4.9454097879700917E-4</v>
      </c>
      <c r="P44">
        <f>'Data Sheet 21'!K43</f>
        <v>-4.9454097879700917E-4</v>
      </c>
      <c r="Q44">
        <f>'Data Sheet 24'!K43</f>
        <v>-2.9621663138812093E-2</v>
      </c>
      <c r="R44">
        <f>'Data Sheet 25'!K43</f>
        <v>-2.4632949773284632E-2</v>
      </c>
      <c r="S44">
        <f>'Data Sheet 26'!K43</f>
        <v>4.6888908760856626E-3</v>
      </c>
      <c r="T44">
        <f>'Data Sheet 18'!L43</f>
        <v>-1.3659786266608016</v>
      </c>
      <c r="U44">
        <f>'Data Sheet 21'!L43</f>
        <v>3.8361027201661187E-3</v>
      </c>
      <c r="V44">
        <f>'Data Sheet 21'!L43</f>
        <v>3.8361027201661187E-3</v>
      </c>
      <c r="W44">
        <f>'Data Sheet 24'!L43</f>
        <v>-0.15417391541594114</v>
      </c>
      <c r="X44">
        <f>'Data Sheet 25'!L43</f>
        <v>-2.9731576246827443E-2</v>
      </c>
      <c r="Y44">
        <f>'Data Sheet 26'!L43</f>
        <v>6.5304968296919534E-3</v>
      </c>
      <c r="Z44">
        <f>'Data Sheet 18'!M43</f>
        <v>-32.853530095024666</v>
      </c>
      <c r="AA44">
        <f>'Data Sheet 21'!M43</f>
        <v>-2.1098042720195959E-2</v>
      </c>
      <c r="AB44">
        <f>'Data Sheet 21'!M43</f>
        <v>-2.1098042720195959E-2</v>
      </c>
      <c r="AC44">
        <f>'Data Sheet 24'!M43</f>
        <v>-1.562926162162372</v>
      </c>
      <c r="AD44">
        <f>'Data Sheet 25'!M43</f>
        <v>-0.35912206720446405</v>
      </c>
      <c r="AE44">
        <f>'Data Sheet 26'!M43</f>
        <v>0.11172848472982326</v>
      </c>
      <c r="AF44">
        <f t="shared" si="2"/>
        <v>-34.706045925102075</v>
      </c>
      <c r="AG44">
        <f t="shared" si="9"/>
        <v>-5.2272217417917686</v>
      </c>
      <c r="AI44">
        <f t="shared" ref="AI44:AI52" si="21">$AH$43</f>
        <v>-9.9567006670708391</v>
      </c>
      <c r="AJ44">
        <f t="shared" si="8"/>
        <v>-2.2608271440050842</v>
      </c>
    </row>
    <row r="45" spans="1:54">
      <c r="A45">
        <f>'Data Sheet 18'!H44</f>
        <v>1992</v>
      </c>
      <c r="B45">
        <f>'Data Sheet 18'!I44</f>
        <v>2.4989331949079023</v>
      </c>
      <c r="C45">
        <f>'Data Sheet 21'!I44</f>
        <v>-3.1730741467551137E-2</v>
      </c>
      <c r="D45">
        <f>'Data Sheet 21'!I44</f>
        <v>-3.1730741467551137E-2</v>
      </c>
      <c r="E45">
        <f>'Data Sheet 24'!I44</f>
        <v>-1.5707463078307098</v>
      </c>
      <c r="F45">
        <f>'Data Sheet 25'!I44</f>
        <v>-7.0087950622346074E-2</v>
      </c>
      <c r="G45">
        <f>'Data Sheet 26'!I44</f>
        <v>8.6442971211725311E-2</v>
      </c>
      <c r="H45">
        <f>'Data Sheet 18'!J44</f>
        <v>0.35576995794006772</v>
      </c>
      <c r="I45">
        <f>'Data Sheet 21'!J44</f>
        <v>4.7698892722553114E-3</v>
      </c>
      <c r="J45">
        <f>'Data Sheet 21'!J44</f>
        <v>4.7698892722553114E-3</v>
      </c>
      <c r="K45">
        <f>'Data Sheet 24'!J44</f>
        <v>-0.2182533331158899</v>
      </c>
      <c r="L45">
        <f>'Data Sheet 25'!J44</f>
        <v>-1.6906522621282061E-2</v>
      </c>
      <c r="M45">
        <f>'Data Sheet 26'!J44</f>
        <v>1.4543245315344034E-3</v>
      </c>
      <c r="N45">
        <f>'Data Sheet 18'!K44</f>
        <v>0.17769649413719418</v>
      </c>
      <c r="O45">
        <f>'Data Sheet 21'!K44</f>
        <v>-7.1833108720131865E-4</v>
      </c>
      <c r="P45">
        <f>'Data Sheet 21'!K44</f>
        <v>-7.1833108720131865E-4</v>
      </c>
      <c r="Q45">
        <f>'Data Sheet 24'!K44</f>
        <v>-7.2072872502586691E-2</v>
      </c>
      <c r="R45">
        <f>'Data Sheet 25'!K44</f>
        <v>-1.0878092694873685E-2</v>
      </c>
      <c r="S45">
        <f>'Data Sheet 26'!K44</f>
        <v>4.1981773494416032E-3</v>
      </c>
      <c r="T45">
        <f>'Data Sheet 18'!L44</f>
        <v>0.13845754870598551</v>
      </c>
      <c r="U45">
        <f>'Data Sheet 21'!L44</f>
        <v>3.375938856517843E-3</v>
      </c>
      <c r="V45">
        <f>'Data Sheet 21'!L44</f>
        <v>3.375938856517843E-3</v>
      </c>
      <c r="W45">
        <f>'Data Sheet 24'!L44</f>
        <v>0.14038600099698073</v>
      </c>
      <c r="X45">
        <f>'Data Sheet 25'!L44</f>
        <v>-1.8841062692912962E-2</v>
      </c>
      <c r="Y45">
        <f>'Data Sheet 26'!L44</f>
        <v>6.0154750552315955E-3</v>
      </c>
      <c r="Z45">
        <f>'Data Sheet 18'!M44</f>
        <v>3.1708571956911502</v>
      </c>
      <c r="AA45">
        <f>'Data Sheet 21'!M44</f>
        <v>-2.4303244425979295E-2</v>
      </c>
      <c r="AB45">
        <f>'Data Sheet 21'!M44</f>
        <v>-2.4303244425979295E-2</v>
      </c>
      <c r="AC45">
        <f>'Data Sheet 24'!M44</f>
        <v>-1.7206865124522057</v>
      </c>
      <c r="AD45">
        <f>'Data Sheet 25'!M44</f>
        <v>-0.1167136286314148</v>
      </c>
      <c r="AE45">
        <f>'Data Sheet 26'!M44</f>
        <v>9.8110948147932905E-2</v>
      </c>
      <c r="AF45">
        <f t="shared" si="2"/>
        <v>1.3829615139035043</v>
      </c>
      <c r="AG45">
        <f t="shared" si="9"/>
        <v>-11.922909296627962</v>
      </c>
      <c r="AI45">
        <f t="shared" si="21"/>
        <v>-9.9567006670708391</v>
      </c>
      <c r="AJ45">
        <f t="shared" si="8"/>
        <v>36.089007439005577</v>
      </c>
    </row>
    <row r="46" spans="1:54">
      <c r="A46">
        <f>'Data Sheet 18'!H45</f>
        <v>1993</v>
      </c>
      <c r="B46">
        <f>'Data Sheet 18'!I45</f>
        <v>-7.5660023824874427</v>
      </c>
      <c r="C46">
        <f>'Data Sheet 21'!I45</f>
        <v>-3.5740779338194244E-2</v>
      </c>
      <c r="D46">
        <f>'Data Sheet 21'!I45</f>
        <v>-3.5740779338194244E-2</v>
      </c>
      <c r="E46">
        <f>'Data Sheet 24'!I45</f>
        <v>-0.24966784823098062</v>
      </c>
      <c r="F46">
        <f>'Data Sheet 25'!I45</f>
        <v>0.73773732622823784</v>
      </c>
      <c r="G46">
        <f>'Data Sheet 26'!I45</f>
        <v>8.3071945881927275E-2</v>
      </c>
      <c r="H46">
        <f>'Data Sheet 18'!J45</f>
        <v>-1.1547292030190381</v>
      </c>
      <c r="I46">
        <f>'Data Sheet 21'!J45</f>
        <v>4.5216361362059657E-3</v>
      </c>
      <c r="J46">
        <f>'Data Sheet 21'!J45</f>
        <v>4.5216361362059657E-3</v>
      </c>
      <c r="K46">
        <f>'Data Sheet 24'!J45</f>
        <v>0.43342468699862968</v>
      </c>
      <c r="L46">
        <f>'Data Sheet 25'!J45</f>
        <v>0.10535013069819196</v>
      </c>
      <c r="M46">
        <f>'Data Sheet 26'!J45</f>
        <v>1.5035557604750986E-3</v>
      </c>
      <c r="N46">
        <f>'Data Sheet 18'!K45</f>
        <v>-0.52566314306284367</v>
      </c>
      <c r="O46">
        <f>'Data Sheet 21'!K45</f>
        <v>-9.4778524318738563E-4</v>
      </c>
      <c r="P46">
        <f>'Data Sheet 21'!K45</f>
        <v>-9.4778524318738563E-4</v>
      </c>
      <c r="Q46">
        <f>'Data Sheet 24'!K45</f>
        <v>-9.8239509729840455E-2</v>
      </c>
      <c r="R46">
        <f>'Data Sheet 25'!K45</f>
        <v>4.5680781194750344E-2</v>
      </c>
      <c r="S46">
        <f>'Data Sheet 26'!K45</f>
        <v>3.9468747376569299E-3</v>
      </c>
      <c r="T46">
        <f>'Data Sheet 18'!L45</f>
        <v>-0.44023243642399573</v>
      </c>
      <c r="U46">
        <f>'Data Sheet 21'!L45</f>
        <v>3.2229027720778783E-3</v>
      </c>
      <c r="V46">
        <f>'Data Sheet 21'!L45</f>
        <v>3.2229027720778783E-3</v>
      </c>
      <c r="W46">
        <f>'Data Sheet 24'!L45</f>
        <v>-0.10828712483460692</v>
      </c>
      <c r="X46">
        <f>'Data Sheet 25'!L45</f>
        <v>2.7679664362873512E-2</v>
      </c>
      <c r="Y46">
        <f>'Data Sheet 26'!L45</f>
        <v>6.0646229493200579E-3</v>
      </c>
      <c r="Z46">
        <f>'Data Sheet 18'!M45</f>
        <v>-9.68662716499332</v>
      </c>
      <c r="AA46">
        <f>'Data Sheet 21'!M45</f>
        <v>-2.8944025673097784E-2</v>
      </c>
      <c r="AB46">
        <f>'Data Sheet 21'!M45</f>
        <v>-2.8944025673097784E-2</v>
      </c>
      <c r="AC46">
        <f>'Data Sheet 24'!M45</f>
        <v>-2.2769795796798307E-2</v>
      </c>
      <c r="AD46">
        <f>'Data Sheet 25'!M45</f>
        <v>0.91644790248405361</v>
      </c>
      <c r="AE46">
        <f>'Data Sheet 26'!M45</f>
        <v>9.4586999329379348E-2</v>
      </c>
      <c r="AF46">
        <f t="shared" si="2"/>
        <v>-8.7562501103228811</v>
      </c>
      <c r="AG46">
        <f t="shared" si="9"/>
        <v>-9.1370003913777449</v>
      </c>
      <c r="AI46">
        <f t="shared" si="21"/>
        <v>-9.9567006670708391</v>
      </c>
      <c r="AJ46">
        <f t="shared" si="8"/>
        <v>-10.139211624226386</v>
      </c>
    </row>
    <row r="47" spans="1:54">
      <c r="A47">
        <f>'Data Sheet 18'!H46</f>
        <v>1994</v>
      </c>
      <c r="B47">
        <f>'Data Sheet 18'!I46</f>
        <v>10.851175134057334</v>
      </c>
      <c r="C47">
        <f>'Data Sheet 21'!I46</f>
        <v>-4.3089392234295795E-2</v>
      </c>
      <c r="D47">
        <f>'Data Sheet 21'!I46</f>
        <v>-4.3089392234295795E-2</v>
      </c>
      <c r="E47">
        <f>'Data Sheet 24'!I46</f>
        <v>0.39872445339093515</v>
      </c>
      <c r="F47">
        <f>'Data Sheet 25'!I46</f>
        <v>0.49695565065110148</v>
      </c>
      <c r="G47">
        <f>'Data Sheet 26'!I46</f>
        <v>8.7058181334894597E-2</v>
      </c>
      <c r="H47">
        <f>'Data Sheet 18'!J46</f>
        <v>1.7585364172861337</v>
      </c>
      <c r="I47">
        <f>'Data Sheet 21'!J46</f>
        <v>4.5731444241131755E-3</v>
      </c>
      <c r="J47">
        <f>'Data Sheet 21'!J46</f>
        <v>4.5731444241131755E-3</v>
      </c>
      <c r="K47">
        <f>'Data Sheet 24'!J46</f>
        <v>1.4837992131174038E-2</v>
      </c>
      <c r="L47">
        <f>'Data Sheet 25'!J46</f>
        <v>7.2356263873492865E-2</v>
      </c>
      <c r="M47">
        <f>'Data Sheet 26'!J46</f>
        <v>1.6790486361666483E-3</v>
      </c>
      <c r="N47">
        <f>'Data Sheet 18'!K46</f>
        <v>0.72218981950686101</v>
      </c>
      <c r="O47">
        <f>'Data Sheet 21'!K46</f>
        <v>-1.2305868346393657E-3</v>
      </c>
      <c r="P47">
        <f>'Data Sheet 21'!K46</f>
        <v>-1.2305868346393657E-3</v>
      </c>
      <c r="Q47">
        <f>'Data Sheet 24'!K46</f>
        <v>1.0044674376557322E-2</v>
      </c>
      <c r="R47">
        <f>'Data Sheet 25'!K46</f>
        <v>2.7436783236519043E-2</v>
      </c>
      <c r="S47">
        <f>'Data Sheet 26'!K46</f>
        <v>3.967248561678547E-3</v>
      </c>
      <c r="T47">
        <f>'Data Sheet 18'!L46</f>
        <v>0.5815636489447803</v>
      </c>
      <c r="U47">
        <f>'Data Sheet 21'!L46</f>
        <v>2.9350765028946161E-3</v>
      </c>
      <c r="V47">
        <f>'Data Sheet 21'!L46</f>
        <v>2.9350765028946161E-3</v>
      </c>
      <c r="W47">
        <f>'Data Sheet 24'!L46</f>
        <v>-6.051211516422441E-2</v>
      </c>
      <c r="X47">
        <f>'Data Sheet 25'!L46</f>
        <v>1.1768917360680553E-2</v>
      </c>
      <c r="Y47">
        <f>'Data Sheet 26'!L46</f>
        <v>5.8482175784023002E-3</v>
      </c>
      <c r="Z47">
        <f>'Data Sheet 18'!M46</f>
        <v>13.913465019795108</v>
      </c>
      <c r="AA47">
        <f>'Data Sheet 21'!M46</f>
        <v>-3.6811758141927373E-2</v>
      </c>
      <c r="AB47">
        <f>'Data Sheet 21'!M46</f>
        <v>-3.6811758141927373E-2</v>
      </c>
      <c r="AC47">
        <f>'Data Sheet 24'!M46</f>
        <v>0.36309500473444212</v>
      </c>
      <c r="AD47">
        <f>'Data Sheet 25'!M46</f>
        <v>0.60851761512179392</v>
      </c>
      <c r="AE47">
        <f>'Data Sheet 26'!M46</f>
        <v>9.8552696111142091E-2</v>
      </c>
      <c r="AF47">
        <f t="shared" si="2"/>
        <v>14.91000681947863</v>
      </c>
      <c r="AG47">
        <f t="shared" si="9"/>
        <v>-7.8765424638912878</v>
      </c>
      <c r="AI47">
        <f t="shared" si="21"/>
        <v>-9.9567006670708391</v>
      </c>
      <c r="AJ47">
        <f t="shared" si="8"/>
        <v>23.666256929801513</v>
      </c>
    </row>
    <row r="48" spans="1:54">
      <c r="A48">
        <f>'Data Sheet 18'!H47</f>
        <v>1995</v>
      </c>
      <c r="B48">
        <f>'Data Sheet 18'!I47</f>
        <v>-15.044225035398744</v>
      </c>
      <c r="C48">
        <f>'Data Sheet 21'!I47</f>
        <v>-4.9964944890692281E-2</v>
      </c>
      <c r="D48">
        <f>'Data Sheet 21'!I47</f>
        <v>-4.9964944890692281E-2</v>
      </c>
      <c r="E48">
        <f>'Data Sheet 24'!I47</f>
        <v>5.6121801943765155E-2</v>
      </c>
      <c r="F48">
        <f>'Data Sheet 25'!I47</f>
        <v>0.21357825541183303</v>
      </c>
      <c r="G48">
        <f>'Data Sheet 26'!I47</f>
        <v>8.866577307348307E-2</v>
      </c>
      <c r="H48">
        <f>'Data Sheet 18'!J47</f>
        <v>-2.538841609910822</v>
      </c>
      <c r="I48">
        <f>'Data Sheet 21'!J47</f>
        <v>4.351433227857868E-3</v>
      </c>
      <c r="J48">
        <f>'Data Sheet 21'!J47</f>
        <v>4.351433227857868E-3</v>
      </c>
      <c r="K48">
        <f>'Data Sheet 24'!J47</f>
        <v>0.41917317676198151</v>
      </c>
      <c r="L48">
        <f>'Data Sheet 25'!J47</f>
        <v>2.7240534131469214E-2</v>
      </c>
      <c r="M48">
        <f>'Data Sheet 26'!J47</f>
        <v>1.7869882690807149E-3</v>
      </c>
      <c r="N48">
        <f>'Data Sheet 18'!K47</f>
        <v>-0.95049782072346223</v>
      </c>
      <c r="O48">
        <f>'Data Sheet 21'!K47</f>
        <v>-1.4799580813584336E-3</v>
      </c>
      <c r="P48">
        <f>'Data Sheet 21'!K47</f>
        <v>-1.4799580813584336E-3</v>
      </c>
      <c r="Q48">
        <f>'Data Sheet 24'!K47</f>
        <v>-0.10443017551547318</v>
      </c>
      <c r="R48">
        <f>'Data Sheet 25'!K47</f>
        <v>8.003565170803183E-3</v>
      </c>
      <c r="S48">
        <f>'Data Sheet 26'!K47</f>
        <v>3.8404861737340646E-3</v>
      </c>
      <c r="T48">
        <f>'Data Sheet 18'!L47</f>
        <v>-0.84917775131343476</v>
      </c>
      <c r="U48">
        <f>'Data Sheet 21'!L47</f>
        <v>2.9499505700486578E-3</v>
      </c>
      <c r="V48">
        <f>'Data Sheet 21'!L47</f>
        <v>2.9499505700486578E-3</v>
      </c>
      <c r="W48">
        <f>'Data Sheet 24'!L47</f>
        <v>0.23915953157136699</v>
      </c>
      <c r="X48">
        <f>'Data Sheet 25'!L47</f>
        <v>-4.051677532043497E-3</v>
      </c>
      <c r="Y48">
        <f>'Data Sheet 26'!L47</f>
        <v>6.2667413888541426E-3</v>
      </c>
      <c r="Z48">
        <f>'Data Sheet 18'!M47</f>
        <v>-19.382742217346465</v>
      </c>
      <c r="AA48">
        <f>'Data Sheet 21'!M47</f>
        <v>-4.4143519174144191E-2</v>
      </c>
      <c r="AB48">
        <f>'Data Sheet 21'!M47</f>
        <v>-4.4143519174144191E-2</v>
      </c>
      <c r="AC48">
        <f>'Data Sheet 24'!M47</f>
        <v>0.61002433476164042</v>
      </c>
      <c r="AD48">
        <f>'Data Sheet 25'!M47</f>
        <v>0.24477067718206191</v>
      </c>
      <c r="AE48">
        <f>'Data Sheet 26'!M47</f>
        <v>0.10055998890515198</v>
      </c>
      <c r="AF48">
        <f t="shared" si="2"/>
        <v>-18.515674254845905</v>
      </c>
      <c r="AG48">
        <f t="shared" si="9"/>
        <v>-8.1685985384355888</v>
      </c>
      <c r="AI48">
        <f t="shared" si="21"/>
        <v>-9.9567006670708391</v>
      </c>
      <c r="AJ48">
        <f t="shared" si="8"/>
        <v>-33.425681074324537</v>
      </c>
    </row>
    <row r="49" spans="1:36">
      <c r="A49">
        <f>'Data Sheet 18'!H48</f>
        <v>1996</v>
      </c>
      <c r="B49">
        <f>'Data Sheet 18'!I48</f>
        <v>-20.764796129695746</v>
      </c>
      <c r="C49">
        <f>'Data Sheet 21'!I48</f>
        <v>-4.8880741346796326E-2</v>
      </c>
      <c r="D49">
        <f>'Data Sheet 21'!I48</f>
        <v>-4.8880741346796326E-2</v>
      </c>
      <c r="E49">
        <f>'Data Sheet 24'!I48</f>
        <v>-1.9076625159913139</v>
      </c>
      <c r="F49">
        <f>'Data Sheet 25'!I48</f>
        <v>0.80498362454625483</v>
      </c>
      <c r="G49">
        <f>'Data Sheet 26'!I48</f>
        <v>7.7079714558620033E-2</v>
      </c>
      <c r="H49">
        <f>'Data Sheet 18'!J48</f>
        <v>-3.5300823640792967</v>
      </c>
      <c r="I49">
        <f>'Data Sheet 21'!J48</f>
        <v>3.3522599782089637E-3</v>
      </c>
      <c r="J49">
        <f>'Data Sheet 21'!J48</f>
        <v>3.3522599782089637E-3</v>
      </c>
      <c r="K49">
        <f>'Data Sheet 24'!J48</f>
        <v>-0.60318845287546274</v>
      </c>
      <c r="L49">
        <f>'Data Sheet 25'!J48</f>
        <v>0.12902911332491443</v>
      </c>
      <c r="M49">
        <f>'Data Sheet 26'!J48</f>
        <v>1.570403492258596E-3</v>
      </c>
      <c r="N49">
        <f>'Data Sheet 18'!K48</f>
        <v>-1.3611713570550248</v>
      </c>
      <c r="O49">
        <f>'Data Sheet 21'!K48</f>
        <v>-1.5985732686114339E-3</v>
      </c>
      <c r="P49">
        <f>'Data Sheet 21'!K48</f>
        <v>-1.5985732686114339E-3</v>
      </c>
      <c r="Q49">
        <f>'Data Sheet 24'!K48</f>
        <v>9.7436142010165733E-2</v>
      </c>
      <c r="R49">
        <f>'Data Sheet 25'!K48</f>
        <v>4.7780182353481755E-2</v>
      </c>
      <c r="S49">
        <f>'Data Sheet 26'!K48</f>
        <v>3.4682801085537105E-3</v>
      </c>
      <c r="T49">
        <f>'Data Sheet 18'!L48</f>
        <v>-1.326932858981954</v>
      </c>
      <c r="U49">
        <f>'Data Sheet 21'!L48</f>
        <v>2.6944997894757794E-3</v>
      </c>
      <c r="V49">
        <f>'Data Sheet 21'!L48</f>
        <v>2.6944997894757794E-3</v>
      </c>
      <c r="W49">
        <f>'Data Sheet 24'!L48</f>
        <v>-2.3992092332048867E-2</v>
      </c>
      <c r="X49">
        <f>'Data Sheet 25'!L48</f>
        <v>3.5425642323151929E-2</v>
      </c>
      <c r="Y49">
        <f>'Data Sheet 26'!L48</f>
        <v>6.1614903191031306E-3</v>
      </c>
      <c r="Z49">
        <f>'Data Sheet 18'!M48</f>
        <v>-26.982982709812017</v>
      </c>
      <c r="AA49">
        <f>'Data Sheet 21'!M48</f>
        <v>-4.4432554847723016E-2</v>
      </c>
      <c r="AB49">
        <f>'Data Sheet 21'!M48</f>
        <v>-4.4432554847723016E-2</v>
      </c>
      <c r="AC49">
        <f>'Data Sheet 24'!M48</f>
        <v>-2.4374069191886596</v>
      </c>
      <c r="AD49">
        <f>'Data Sheet 25'!M48</f>
        <v>1.017218562547803</v>
      </c>
      <c r="AE49">
        <f>'Data Sheet 26'!M48</f>
        <v>8.8279888478535462E-2</v>
      </c>
      <c r="AF49">
        <f t="shared" si="2"/>
        <v>-28.403756287669786</v>
      </c>
      <c r="AG49">
        <f t="shared" si="9"/>
        <v>-5.7439912574443053</v>
      </c>
      <c r="AI49">
        <f t="shared" si="21"/>
        <v>-9.9567006670708391</v>
      </c>
      <c r="AJ49">
        <f t="shared" si="8"/>
        <v>-9.8880820328238812</v>
      </c>
    </row>
    <row r="50" spans="1:36">
      <c r="A50">
        <f>'Data Sheet 18'!H49</f>
        <v>1997</v>
      </c>
      <c r="B50">
        <f>'Data Sheet 18'!I49</f>
        <v>-0.2101336454827876</v>
      </c>
      <c r="C50">
        <f>'Data Sheet 21'!I49</f>
        <v>-4.9093441656479476E-2</v>
      </c>
      <c r="D50">
        <f>'Data Sheet 21'!I49</f>
        <v>-4.9093441656479476E-2</v>
      </c>
      <c r="E50">
        <f>'Data Sheet 24'!I49</f>
        <v>1.7120697697508276</v>
      </c>
      <c r="F50">
        <f>'Data Sheet 25'!I49</f>
        <v>-1.7342915998505197</v>
      </c>
      <c r="G50">
        <f>'Data Sheet 26'!I49</f>
        <v>6.9577080358980678E-2</v>
      </c>
      <c r="H50">
        <f>'Data Sheet 18'!J49</f>
        <v>-3.5010203817839355E-2</v>
      </c>
      <c r="I50">
        <f>'Data Sheet 21'!J49</f>
        <v>2.5848302381534932E-3</v>
      </c>
      <c r="J50">
        <f>'Data Sheet 21'!J49</f>
        <v>2.5848302381534932E-3</v>
      </c>
      <c r="K50">
        <f>'Data Sheet 24'!J49</f>
        <v>0.46657379296103219</v>
      </c>
      <c r="L50">
        <f>'Data Sheet 25'!J49</f>
        <v>-0.2959670483929045</v>
      </c>
      <c r="M50">
        <f>'Data Sheet 26'!J49</f>
        <v>1.3940765560304111E-3</v>
      </c>
      <c r="N50">
        <f>'Data Sheet 18'!K49</f>
        <v>-1.400343305658225E-2</v>
      </c>
      <c r="O50">
        <f>'Data Sheet 21'!K49</f>
        <v>-1.7227973346733618E-3</v>
      </c>
      <c r="P50">
        <f>'Data Sheet 21'!K49</f>
        <v>-1.7227973346733618E-3</v>
      </c>
      <c r="Q50">
        <f>'Data Sheet 24'!K49</f>
        <v>-3.4466838411557676E-2</v>
      </c>
      <c r="R50">
        <f>'Data Sheet 25'!K49</f>
        <v>-0.12018457307608192</v>
      </c>
      <c r="S50">
        <f>'Data Sheet 26'!K49</f>
        <v>3.1866217478932358E-3</v>
      </c>
      <c r="T50">
        <f>'Data Sheet 18'!L49</f>
        <v>-1.5213313630228445E-2</v>
      </c>
      <c r="U50">
        <f>'Data Sheet 21'!L49</f>
        <v>2.5440921849973408E-3</v>
      </c>
      <c r="V50">
        <f>'Data Sheet 21'!L49</f>
        <v>2.5440921849973408E-3</v>
      </c>
      <c r="W50">
        <f>'Data Sheet 24'!L49</f>
        <v>0.35633789560698476</v>
      </c>
      <c r="X50">
        <f>'Data Sheet 25'!L49</f>
        <v>-0.14210772476504022</v>
      </c>
      <c r="Y50">
        <f>'Data Sheet 26'!L49</f>
        <v>6.2949178197963087E-3</v>
      </c>
      <c r="Z50">
        <f>'Data Sheet 18'!M49</f>
        <v>-0.27436059598743767</v>
      </c>
      <c r="AA50">
        <f>'Data Sheet 21'!M49</f>
        <v>-4.5687316568002005E-2</v>
      </c>
      <c r="AB50">
        <f>'Data Sheet 21'!M49</f>
        <v>-4.5687316568002005E-2</v>
      </c>
      <c r="AC50">
        <f>'Data Sheet 24'!M49</f>
        <v>2.5005146199072867</v>
      </c>
      <c r="AD50">
        <f>'Data Sheet 25'!M49</f>
        <v>-2.2925509460845461</v>
      </c>
      <c r="AE50">
        <f>'Data Sheet 26'!M49</f>
        <v>8.0452696482700647E-2</v>
      </c>
      <c r="AF50">
        <f t="shared" si="2"/>
        <v>-7.7318858818000213E-2</v>
      </c>
      <c r="AG50">
        <f t="shared" si="9"/>
        <v>-7.9904920375137181</v>
      </c>
      <c r="AI50">
        <f t="shared" si="21"/>
        <v>-9.9567006670708391</v>
      </c>
      <c r="AJ50">
        <f t="shared" si="8"/>
        <v>28.326437428851786</v>
      </c>
    </row>
    <row r="51" spans="1:36">
      <c r="A51">
        <f>'Data Sheet 18'!H50</f>
        <v>1998</v>
      </c>
      <c r="B51">
        <f>'Data Sheet 18'!I50</f>
        <v>3.6162766001686037</v>
      </c>
      <c r="C51">
        <f>'Data Sheet 21'!I50</f>
        <v>-5.3951171712665794E-2</v>
      </c>
      <c r="D51">
        <f>'Data Sheet 21'!I50</f>
        <v>-5.3951171712665794E-2</v>
      </c>
      <c r="E51">
        <f>'Data Sheet 24'!I50</f>
        <v>-1.6191651874412294</v>
      </c>
      <c r="F51">
        <f>'Data Sheet 25'!I50</f>
        <v>0.72485381188351916</v>
      </c>
      <c r="G51">
        <f>'Data Sheet 26'!I50</f>
        <v>6.9090309709450001E-2</v>
      </c>
      <c r="H51">
        <f>'Data Sheet 18'!J50</f>
        <v>0.6023350205496667</v>
      </c>
      <c r="I51">
        <f>'Data Sheet 21'!J50</f>
        <v>2.1567860830191228E-3</v>
      </c>
      <c r="J51">
        <f>'Data Sheet 21'!J50</f>
        <v>2.1567860830191228E-3</v>
      </c>
      <c r="K51">
        <f>'Data Sheet 24'!J50</f>
        <v>-0.40898175212733562</v>
      </c>
      <c r="L51">
        <f>'Data Sheet 25'!J50</f>
        <v>0.11366686758468607</v>
      </c>
      <c r="M51">
        <f>'Data Sheet 26'!J50</f>
        <v>1.3887233882459943E-3</v>
      </c>
      <c r="N51">
        <f>'Data Sheet 18'!K50</f>
        <v>0.21649150964617198</v>
      </c>
      <c r="O51">
        <f>'Data Sheet 21'!K50</f>
        <v>-1.7716411400197428E-3</v>
      </c>
      <c r="P51">
        <f>'Data Sheet 21'!K50</f>
        <v>-1.7716411400197428E-3</v>
      </c>
      <c r="Q51">
        <f>'Data Sheet 24'!K50</f>
        <v>-0.16796955810010467</v>
      </c>
      <c r="R51">
        <f>'Data Sheet 25'!K50</f>
        <v>3.9251741459058714E-2</v>
      </c>
      <c r="S51">
        <f>'Data Sheet 26'!K50</f>
        <v>2.8461295171122434E-3</v>
      </c>
      <c r="T51">
        <f>'Data Sheet 18'!L50</f>
        <v>0.29133580593982877</v>
      </c>
      <c r="U51">
        <f>'Data Sheet 21'!L50</f>
        <v>2.5579871192686087E-3</v>
      </c>
      <c r="V51">
        <f>'Data Sheet 21'!L50</f>
        <v>2.5579871192686087E-3</v>
      </c>
      <c r="W51">
        <f>'Data Sheet 24'!L50</f>
        <v>-5.9485897156034986E-2</v>
      </c>
      <c r="X51">
        <f>'Data Sheet 25'!L50</f>
        <v>3.991928545425702E-2</v>
      </c>
      <c r="Y51">
        <f>'Data Sheet 26'!L50</f>
        <v>6.9489634584372541E-3</v>
      </c>
      <c r="Z51">
        <f>'Data Sheet 18'!M50</f>
        <v>4.7264389363042714</v>
      </c>
      <c r="AA51">
        <f>'Data Sheet 21'!M50</f>
        <v>-5.100803965039781E-2</v>
      </c>
      <c r="AB51">
        <f>'Data Sheet 21'!M50</f>
        <v>-5.100803965039781E-2</v>
      </c>
      <c r="AC51">
        <f>'Data Sheet 24'!M50</f>
        <v>-2.2556023948247046</v>
      </c>
      <c r="AD51">
        <f>'Data Sheet 25'!M50</f>
        <v>0.91769170638152109</v>
      </c>
      <c r="AE51">
        <f>'Data Sheet 26'!M50</f>
        <v>8.027412607324548E-2</v>
      </c>
      <c r="AF51">
        <f t="shared" si="2"/>
        <v>3.3667862946335374</v>
      </c>
      <c r="AG51">
        <f t="shared" si="9"/>
        <v>-10.340731756292357</v>
      </c>
      <c r="AI51">
        <f t="shared" si="21"/>
        <v>-9.9567006670708391</v>
      </c>
      <c r="AJ51">
        <f t="shared" si="8"/>
        <v>3.4441051534515377</v>
      </c>
    </row>
    <row r="52" spans="1:36">
      <c r="A52">
        <f>'Data Sheet 18'!H51</f>
        <v>1999</v>
      </c>
      <c r="B52">
        <f>'Data Sheet 18'!I51</f>
        <v>2.766068716470921</v>
      </c>
      <c r="C52">
        <f>'Data Sheet 21'!I51</f>
        <v>-5.9211355665211782E-2</v>
      </c>
      <c r="D52">
        <f>'Data Sheet 21'!I51</f>
        <v>-5.9211355665211782E-2</v>
      </c>
      <c r="E52">
        <f>'Data Sheet 24'!I51</f>
        <v>-0.55298481175303715</v>
      </c>
      <c r="F52">
        <f>'Data Sheet 25'!I51</f>
        <v>0.27989868015285169</v>
      </c>
      <c r="G52">
        <f>'Data Sheet 26'!I51</f>
        <v>6.8953165511014131E-2</v>
      </c>
      <c r="H52">
        <f>'Data Sheet 18'!J51</f>
        <v>0.48359969302297279</v>
      </c>
      <c r="I52">
        <f>'Data Sheet 21'!J51</f>
        <v>1.8386249033360514E-3</v>
      </c>
      <c r="J52">
        <f>'Data Sheet 21'!J51</f>
        <v>1.8386249033360514E-3</v>
      </c>
      <c r="K52">
        <f>'Data Sheet 24'!J51</f>
        <v>0.38959412340513655</v>
      </c>
      <c r="L52">
        <f>'Data Sheet 25'!J51</f>
        <v>4.1428234296691832E-2</v>
      </c>
      <c r="M52">
        <f>'Data Sheet 26'!J51</f>
        <v>1.4598007246382216E-3</v>
      </c>
      <c r="N52">
        <f>'Data Sheet 18'!K51</f>
        <v>0.16084762424841278</v>
      </c>
      <c r="O52">
        <f>'Data Sheet 21'!K51</f>
        <v>-1.9524180940607232E-3</v>
      </c>
      <c r="P52">
        <f>'Data Sheet 21'!K51</f>
        <v>-1.9524180940607232E-3</v>
      </c>
      <c r="Q52">
        <f>'Data Sheet 24'!K51</f>
        <v>-7.8114769281449766E-4</v>
      </c>
      <c r="R52">
        <f>'Data Sheet 25'!K51</f>
        <v>1.2231840991089192E-2</v>
      </c>
      <c r="S52">
        <f>'Data Sheet 26'!K51</f>
        <v>2.7624445700126922E-3</v>
      </c>
      <c r="T52">
        <f>'Data Sheet 18'!L51</f>
        <v>0.22273601741678978</v>
      </c>
      <c r="U52">
        <f>'Data Sheet 21'!L51</f>
        <v>2.2907818683637446E-3</v>
      </c>
      <c r="V52">
        <f>'Data Sheet 21'!L51</f>
        <v>2.2907818683637446E-3</v>
      </c>
      <c r="W52">
        <f>'Data Sheet 24'!L51</f>
        <v>-9.5080450434312624E-2</v>
      </c>
      <c r="X52">
        <f>'Data Sheet 25'!L51</f>
        <v>3.9125413917401805E-3</v>
      </c>
      <c r="Y52">
        <f>'Data Sheet 26'!L51</f>
        <v>6.9251807846101498E-3</v>
      </c>
      <c r="Z52">
        <f>'Data Sheet 18'!M51</f>
        <v>3.6332520511590967</v>
      </c>
      <c r="AA52">
        <f>'Data Sheet 21'!M51</f>
        <v>-5.7034366987572707E-2</v>
      </c>
      <c r="AB52">
        <f>'Data Sheet 21'!M51</f>
        <v>-5.7034366987572707E-2</v>
      </c>
      <c r="AC52">
        <f>'Data Sheet 24'!M51</f>
        <v>-0.25925228647502779</v>
      </c>
      <c r="AD52">
        <f>'Data Sheet 25'!M51</f>
        <v>0.33747129683237292</v>
      </c>
      <c r="AE52">
        <f>'Data Sheet 26'!M51</f>
        <v>8.0100591590275202E-2</v>
      </c>
      <c r="AF52">
        <f t="shared" si="2"/>
        <v>3.6775029191315718</v>
      </c>
      <c r="AG52">
        <f t="shared" si="9"/>
        <v>-3.9056440053979293</v>
      </c>
      <c r="AI52">
        <f t="shared" si="21"/>
        <v>-9.9567006670708391</v>
      </c>
      <c r="AJ52">
        <f t="shared" si="8"/>
        <v>0.31071662449803439</v>
      </c>
    </row>
    <row r="53" spans="1:36">
      <c r="A53">
        <f>'Data Sheet 18'!H52</f>
        <v>2000</v>
      </c>
      <c r="B53">
        <f>'Data Sheet 18'!I52</f>
        <v>-22.151785935317086</v>
      </c>
      <c r="C53">
        <f>'Data Sheet 21'!I52</f>
        <v>-5.8028882839583441E-2</v>
      </c>
      <c r="D53">
        <f>'Data Sheet 21'!I52</f>
        <v>-5.8028882839583441E-2</v>
      </c>
      <c r="E53">
        <f>'Data Sheet 24'!I52</f>
        <v>-2.2684022158808523</v>
      </c>
      <c r="F53">
        <f>'Data Sheet 25'!I52</f>
        <v>1.5284180654206727</v>
      </c>
      <c r="G53">
        <f>'Data Sheet 26'!I52</f>
        <v>6.1641875163078015E-2</v>
      </c>
      <c r="H53">
        <f>'Data Sheet 18'!J52</f>
        <v>-4.0964294451044871</v>
      </c>
      <c r="I53">
        <f>'Data Sheet 21'!J52</f>
        <v>1.3023136226159332E-3</v>
      </c>
      <c r="J53">
        <f>'Data Sheet 21'!J52</f>
        <v>1.3023136226159332E-3</v>
      </c>
      <c r="K53">
        <f>'Data Sheet 24'!J52</f>
        <v>-0.50511024110676483</v>
      </c>
      <c r="L53">
        <f>'Data Sheet 25'!J52</f>
        <v>0.27544518921992073</v>
      </c>
      <c r="M53">
        <f>'Data Sheet 26'!J52</f>
        <v>1.3850853589541438E-3</v>
      </c>
      <c r="N53">
        <f>'Data Sheet 18'!K52</f>
        <v>-1.3735005589188189</v>
      </c>
      <c r="O53">
        <f>'Data Sheet 21'!K52</f>
        <v>-2.0999784759868109E-3</v>
      </c>
      <c r="P53">
        <f>'Data Sheet 21'!K52</f>
        <v>-2.0999784759868109E-3</v>
      </c>
      <c r="Q53">
        <f>'Data Sheet 24'!K52</f>
        <v>-2.0195602794944204E-2</v>
      </c>
      <c r="R53">
        <f>'Data Sheet 25'!K52</f>
        <v>9.0885475473300184E-2</v>
      </c>
      <c r="S53">
        <f>'Data Sheet 26'!K52</f>
        <v>2.6363891719203151E-3</v>
      </c>
      <c r="T53">
        <f>'Data Sheet 18'!L52</f>
        <v>-1.9542207248247698</v>
      </c>
      <c r="U53">
        <f>'Data Sheet 21'!L52</f>
        <v>1.9788252248535611E-3</v>
      </c>
      <c r="V53">
        <f>'Data Sheet 21'!L52</f>
        <v>1.9788252248535611E-3</v>
      </c>
      <c r="W53">
        <f>'Data Sheet 24'!L52</f>
        <v>0.13288003558154821</v>
      </c>
      <c r="X53">
        <f>'Data Sheet 25'!L52</f>
        <v>0.11639921767827575</v>
      </c>
      <c r="Y53">
        <f>'Data Sheet 26'!L52</f>
        <v>6.7759870771495357E-3</v>
      </c>
      <c r="Z53">
        <f>'Data Sheet 18'!M52</f>
        <v>-29.575936664165162</v>
      </c>
      <c r="AA53">
        <f>'Data Sheet 21'!M52</f>
        <v>-5.6847722468100756E-2</v>
      </c>
      <c r="AB53">
        <f>'Data Sheet 21'!M52</f>
        <v>-5.6847722468100756E-2</v>
      </c>
      <c r="AC53">
        <f>'Data Sheet 24'!M52</f>
        <v>-2.6608280242010132</v>
      </c>
      <c r="AD53">
        <f>'Data Sheet 25'!M52</f>
        <v>2.0111479477921694</v>
      </c>
      <c r="AE53">
        <f>'Data Sheet 26'!M52</f>
        <v>7.2439336771102009E-2</v>
      </c>
      <c r="AF53">
        <f t="shared" si="2"/>
        <v>-30.266872848739109</v>
      </c>
      <c r="AG53">
        <f t="shared" si="9"/>
        <v>-4.353666718663197</v>
      </c>
      <c r="AH53">
        <f>SUM(AF53:AF62)/10</f>
        <v>-5.7150068071976783</v>
      </c>
      <c r="AI53">
        <f>$AH$53</f>
        <v>-5.7150068071976783</v>
      </c>
      <c r="AJ53">
        <f t="shared" si="8"/>
        <v>-33.944375767870682</v>
      </c>
    </row>
    <row r="54" spans="1:36">
      <c r="A54">
        <f>'Data Sheet 18'!H53</f>
        <v>2001</v>
      </c>
      <c r="B54">
        <f>'Data Sheet 18'!I53</f>
        <v>3.0183607704086803</v>
      </c>
      <c r="C54">
        <f>'Data Sheet 21'!I53</f>
        <v>-5.5548489625817266E-2</v>
      </c>
      <c r="D54">
        <f>'Data Sheet 21'!I53</f>
        <v>-5.5548489625817266E-2</v>
      </c>
      <c r="E54">
        <f>'Data Sheet 24'!I53</f>
        <v>-0.8265980357956797</v>
      </c>
      <c r="F54">
        <f>'Data Sheet 25'!I53</f>
        <v>0.18089838404011893</v>
      </c>
      <c r="G54">
        <f>'Data Sheet 26'!I53</f>
        <v>5.4245431141566658E-2</v>
      </c>
      <c r="H54">
        <f>'Data Sheet 18'!J53</f>
        <v>0.56742205081114405</v>
      </c>
      <c r="I54">
        <f>'Data Sheet 21'!J53</f>
        <v>7.9602156691433487E-4</v>
      </c>
      <c r="J54">
        <f>'Data Sheet 21'!J53</f>
        <v>7.9602156691433487E-4</v>
      </c>
      <c r="K54">
        <f>'Data Sheet 24'!J53</f>
        <v>5.2392298904570714E-2</v>
      </c>
      <c r="L54">
        <f>'Data Sheet 25'!J53</f>
        <v>2.7478007242094499E-2</v>
      </c>
      <c r="M54">
        <f>'Data Sheet 26'!J53</f>
        <v>1.2433212667652142E-3</v>
      </c>
      <c r="N54">
        <f>'Data Sheet 18'!K53</f>
        <v>0.20082127009027095</v>
      </c>
      <c r="O54">
        <f>'Data Sheet 21'!K53</f>
        <v>-2.2116166500009025E-3</v>
      </c>
      <c r="P54">
        <f>'Data Sheet 21'!K53</f>
        <v>-2.2116166500009025E-3</v>
      </c>
      <c r="Q54">
        <f>'Data Sheet 24'!K53</f>
        <v>-2.0609835301322918E-2</v>
      </c>
      <c r="R54">
        <f>'Data Sheet 25'!K53</f>
        <v>8.3433302622041884E-3</v>
      </c>
      <c r="S54">
        <f>'Data Sheet 26'!K53</f>
        <v>2.4925149331739131E-3</v>
      </c>
      <c r="T54">
        <f>'Data Sheet 18'!L53</f>
        <v>0.33602573574110456</v>
      </c>
      <c r="U54">
        <f>'Data Sheet 21'!L53</f>
        <v>1.8947921229547566E-3</v>
      </c>
      <c r="V54">
        <f>'Data Sheet 21'!L53</f>
        <v>1.8947921229547566E-3</v>
      </c>
      <c r="W54">
        <f>'Data Sheet 24'!L53</f>
        <v>0.27234471112131192</v>
      </c>
      <c r="X54">
        <f>'Data Sheet 25'!L53</f>
        <v>-5.5655955227161818E-4</v>
      </c>
      <c r="Y54">
        <f>'Data Sheet 26'!L53</f>
        <v>7.5176566605192896E-3</v>
      </c>
      <c r="Z54">
        <f>'Data Sheet 18'!M53</f>
        <v>4.1226298270511998</v>
      </c>
      <c r="AA54">
        <f>'Data Sheet 21'!M53</f>
        <v>-5.5069292585949087E-2</v>
      </c>
      <c r="AB54">
        <f>'Data Sheet 21'!M53</f>
        <v>-5.5069292585949087E-2</v>
      </c>
      <c r="AC54">
        <f>'Data Sheet 24'!M53</f>
        <v>-0.52247086107111995</v>
      </c>
      <c r="AD54">
        <f>'Data Sheet 25'!M53</f>
        <v>0.216163161992146</v>
      </c>
      <c r="AE54">
        <f>'Data Sheet 26'!M53</f>
        <v>6.5498924002025075E-2</v>
      </c>
      <c r="AF54">
        <f t="shared" si="2"/>
        <v>3.771682466802353</v>
      </c>
      <c r="AG54">
        <f t="shared" si="9"/>
        <v>-5.8476387288728544</v>
      </c>
      <c r="AI54">
        <f t="shared" ref="AI54:AI62" si="22">$AH$53</f>
        <v>-5.7150068071976783</v>
      </c>
      <c r="AJ54">
        <f t="shared" si="8"/>
        <v>34.038555315541458</v>
      </c>
    </row>
    <row r="55" spans="1:36">
      <c r="A55">
        <f>'Data Sheet 18'!H54</f>
        <v>2002</v>
      </c>
      <c r="B55">
        <f>'Data Sheet 18'!I54</f>
        <v>-2.211640313261424</v>
      </c>
      <c r="C55">
        <f>'Data Sheet 21'!I54</f>
        <v>-6.1014261131858427E-2</v>
      </c>
      <c r="D55">
        <f>'Data Sheet 21'!I54</f>
        <v>-6.1014261131858427E-2</v>
      </c>
      <c r="E55">
        <f>'Data Sheet 24'!I54</f>
        <v>-0.86989606207961534</v>
      </c>
      <c r="F55">
        <f>'Data Sheet 25'!I54</f>
        <v>1.5938615751908449</v>
      </c>
      <c r="G55">
        <f>'Data Sheet 26'!I54</f>
        <v>5.4910044893245975E-2</v>
      </c>
      <c r="H55">
        <f>'Data Sheet 18'!J54</f>
        <v>-0.42559056390560773</v>
      </c>
      <c r="I55">
        <f>'Data Sheet 21'!J54</f>
        <v>4.1787644696194269E-4</v>
      </c>
      <c r="J55">
        <f>'Data Sheet 21'!J54</f>
        <v>4.1787644696194269E-4</v>
      </c>
      <c r="K55">
        <f>'Data Sheet 24'!J54</f>
        <v>-0.2110058776602419</v>
      </c>
      <c r="L55">
        <f>'Data Sheet 25'!J54</f>
        <v>0.29985145579965478</v>
      </c>
      <c r="M55">
        <f>'Data Sheet 26'!J54</f>
        <v>1.2926744724049363E-3</v>
      </c>
      <c r="N55">
        <f>'Data Sheet 18'!K54</f>
        <v>-0.14142895637229305</v>
      </c>
      <c r="O55">
        <f>'Data Sheet 21'!K54</f>
        <v>-2.3885047838367928E-3</v>
      </c>
      <c r="P55">
        <f>'Data Sheet 21'!K54</f>
        <v>-2.3885047838367928E-3</v>
      </c>
      <c r="Q55">
        <f>'Data Sheet 24'!K54</f>
        <v>-0.14106650368788012</v>
      </c>
      <c r="R55">
        <f>'Data Sheet 25'!K54</f>
        <v>9.8305662590062876E-2</v>
      </c>
      <c r="S55">
        <f>'Data Sheet 26'!K54</f>
        <v>2.4278996163697194E-3</v>
      </c>
      <c r="T55">
        <f>'Data Sheet 18'!L54</f>
        <v>-0.27025567533029077</v>
      </c>
      <c r="U55">
        <f>'Data Sheet 21'!L54</f>
        <v>1.7457719941999894E-3</v>
      </c>
      <c r="V55">
        <f>'Data Sheet 21'!L54</f>
        <v>1.7457719941999894E-3</v>
      </c>
      <c r="W55">
        <f>'Data Sheet 24'!L54</f>
        <v>-0.15458453541589756</v>
      </c>
      <c r="X55">
        <f>'Data Sheet 25'!L54</f>
        <v>0.17152011239199591</v>
      </c>
      <c r="Y55">
        <f>'Data Sheet 26'!L54</f>
        <v>8.3448725633979426E-3</v>
      </c>
      <c r="Z55">
        <f>'Data Sheet 18'!M54</f>
        <v>-3.0489155088696158</v>
      </c>
      <c r="AA55">
        <f>'Data Sheet 21'!M54</f>
        <v>-6.123911747453329E-2</v>
      </c>
      <c r="AB55">
        <f>'Data Sheet 21'!M54</f>
        <v>-6.123911747453329E-2</v>
      </c>
      <c r="AC55">
        <f>'Data Sheet 24'!M54</f>
        <v>-1.376552978843635</v>
      </c>
      <c r="AD55">
        <f>'Data Sheet 25'!M54</f>
        <v>2.1635388059725584</v>
      </c>
      <c r="AE55">
        <f>'Data Sheet 26'!M54</f>
        <v>6.6975491545418583E-2</v>
      </c>
      <c r="AF55">
        <f t="shared" si="2"/>
        <v>-2.3174324251443403</v>
      </c>
      <c r="AG55">
        <f t="shared" si="9"/>
        <v>-7.6965621934426292</v>
      </c>
      <c r="AI55">
        <f t="shared" si="22"/>
        <v>-5.7150068071976783</v>
      </c>
      <c r="AJ55">
        <f t="shared" si="8"/>
        <v>-6.0891148919466929</v>
      </c>
    </row>
    <row r="56" spans="1:36">
      <c r="A56">
        <f>'Data Sheet 18'!H55</f>
        <v>2003</v>
      </c>
      <c r="B56">
        <f>'Data Sheet 18'!I55</f>
        <v>-3.5680893893158077</v>
      </c>
      <c r="C56">
        <f>'Data Sheet 21'!I55</f>
        <v>-6.7775896453689186E-2</v>
      </c>
      <c r="D56">
        <f>'Data Sheet 21'!I55</f>
        <v>-6.7775896453689186E-2</v>
      </c>
      <c r="E56">
        <f>'Data Sheet 24'!I55</f>
        <v>0.46411292211419464</v>
      </c>
      <c r="F56">
        <f>'Data Sheet 25'!I55</f>
        <v>0.23749340925192206</v>
      </c>
      <c r="G56">
        <f>'Data Sheet 26'!I55</f>
        <v>5.6373221665756507E-2</v>
      </c>
      <c r="H56">
        <f>'Data Sheet 18'!J55</f>
        <v>-0.6676758772245186</v>
      </c>
      <c r="I56">
        <f>'Data Sheet 21'!J55</f>
        <v>2.3040967795669568E-6</v>
      </c>
      <c r="J56">
        <f>'Data Sheet 21'!J55</f>
        <v>2.3040967795669568E-6</v>
      </c>
      <c r="K56">
        <f>'Data Sheet 24'!J55</f>
        <v>2.0976628385884308E-2</v>
      </c>
      <c r="L56">
        <f>'Data Sheet 25'!J55</f>
        <v>3.7499784574229422E-2</v>
      </c>
      <c r="M56">
        <f>'Data Sheet 26'!J55</f>
        <v>1.2948845967875994E-3</v>
      </c>
      <c r="N56">
        <f>'Data Sheet 18'!K55</f>
        <v>-0.21151821442808122</v>
      </c>
      <c r="O56">
        <f>'Data Sheet 21'!K55</f>
        <v>-2.5051395989959006E-3</v>
      </c>
      <c r="P56">
        <f>'Data Sheet 21'!K55</f>
        <v>-2.5051395989959006E-3</v>
      </c>
      <c r="Q56">
        <f>'Data Sheet 24'!K55</f>
        <v>-2.3404477755057805E-3</v>
      </c>
      <c r="R56">
        <f>'Data Sheet 25'!K55</f>
        <v>1.0611227109855407E-2</v>
      </c>
      <c r="S56">
        <f>'Data Sheet 26'!K55</f>
        <v>2.3134262415927084E-3</v>
      </c>
      <c r="T56">
        <f>'Data Sheet 18'!L55</f>
        <v>-0.4282432131731348</v>
      </c>
      <c r="U56">
        <f>'Data Sheet 21'!L55</f>
        <v>1.3875787312430097E-3</v>
      </c>
      <c r="V56">
        <f>'Data Sheet 21'!L55</f>
        <v>1.3875787312430097E-3</v>
      </c>
      <c r="W56">
        <f>'Data Sheet 24'!L55</f>
        <v>6.8686499890962552E-2</v>
      </c>
      <c r="X56">
        <f>'Data Sheet 25'!L55</f>
        <v>4.8069329860476028E-3</v>
      </c>
      <c r="Y56">
        <f>'Data Sheet 26'!L55</f>
        <v>8.40675513438696E-3</v>
      </c>
      <c r="Z56">
        <f>'Data Sheet 18'!M55</f>
        <v>-4.8755266941415432</v>
      </c>
      <c r="AA56">
        <f>'Data Sheet 21'!M55</f>
        <v>-6.8891153224662507E-2</v>
      </c>
      <c r="AB56">
        <f>'Data Sheet 21'!M55</f>
        <v>-6.8891153224662507E-2</v>
      </c>
      <c r="AC56">
        <f>'Data Sheet 24'!M55</f>
        <v>0.5514356026155357</v>
      </c>
      <c r="AD56">
        <f>'Data Sheet 25'!M55</f>
        <v>0.29041135392205453</v>
      </c>
      <c r="AE56">
        <f>'Data Sheet 26'!M55</f>
        <v>6.8388287638523768E-2</v>
      </c>
      <c r="AF56">
        <f t="shared" si="2"/>
        <v>-4.1030737564147532</v>
      </c>
      <c r="AG56">
        <f t="shared" si="9"/>
        <v>-3.5184117973896676</v>
      </c>
      <c r="AI56">
        <f t="shared" si="22"/>
        <v>-5.7150068071976783</v>
      </c>
      <c r="AJ56">
        <f t="shared" si="8"/>
        <v>-1.7856413312704129</v>
      </c>
    </row>
    <row r="57" spans="1:36">
      <c r="A57">
        <f>'Data Sheet 18'!H56</f>
        <v>2004</v>
      </c>
      <c r="B57">
        <f>'Data Sheet 18'!I56</f>
        <v>-4.9674712293694103</v>
      </c>
      <c r="C57">
        <f>'Data Sheet 21'!I56</f>
        <v>-7.4589962904614407E-2</v>
      </c>
      <c r="D57">
        <f>'Data Sheet 21'!I56</f>
        <v>-7.4589962904614407E-2</v>
      </c>
      <c r="E57">
        <f>'Data Sheet 24'!I56</f>
        <v>0.82185213316561989</v>
      </c>
      <c r="F57">
        <f>'Data Sheet 25'!I56</f>
        <v>0.12911788314611605</v>
      </c>
      <c r="G57">
        <f>'Data Sheet 26'!I56</f>
        <v>5.7513382539944501E-2</v>
      </c>
      <c r="H57">
        <f>'Data Sheet 18'!J56</f>
        <v>-0.90784924727799943</v>
      </c>
      <c r="I57">
        <f>'Data Sheet 21'!J56</f>
        <v>-4.1960893570753649E-4</v>
      </c>
      <c r="J57">
        <f>'Data Sheet 21'!J56</f>
        <v>-4.1960893570753649E-4</v>
      </c>
      <c r="K57">
        <f>'Data Sheet 24'!J56</f>
        <v>0.13106880603838081</v>
      </c>
      <c r="L57">
        <f>'Data Sheet 25'!J56</f>
        <v>1.6587260828099384E-2</v>
      </c>
      <c r="M57">
        <f>'Data Sheet 26'!J56</f>
        <v>1.2946058958398033E-3</v>
      </c>
      <c r="N57">
        <f>'Data Sheet 18'!K56</f>
        <v>-0.28772370388110174</v>
      </c>
      <c r="O57">
        <f>'Data Sheet 21'!K56</f>
        <v>-2.7380107565220775E-3</v>
      </c>
      <c r="P57">
        <f>'Data Sheet 21'!K56</f>
        <v>-2.7380107565220775E-3</v>
      </c>
      <c r="Q57">
        <f>'Data Sheet 24'!K56</f>
        <v>5.7606327094629886E-2</v>
      </c>
      <c r="R57">
        <f>'Data Sheet 25'!K56</f>
        <v>3.9978479320250367E-3</v>
      </c>
      <c r="S57">
        <f>'Data Sheet 26'!K56</f>
        <v>2.3088316782906189E-3</v>
      </c>
      <c r="T57">
        <f>'Data Sheet 18'!L56</f>
        <v>-0.59829227590002398</v>
      </c>
      <c r="U57">
        <f>'Data Sheet 21'!L56</f>
        <v>1.0228197082981407E-3</v>
      </c>
      <c r="V57">
        <f>'Data Sheet 21'!L56</f>
        <v>1.0228197082981407E-3</v>
      </c>
      <c r="W57">
        <f>'Data Sheet 24'!L56</f>
        <v>0.1267053515231758</v>
      </c>
      <c r="X57">
        <f>'Data Sheet 25'!L56</f>
        <v>-8.9797813704958675E-3</v>
      </c>
      <c r="Y57">
        <f>'Data Sheet 26'!L56</f>
        <v>8.5989300167047793E-3</v>
      </c>
      <c r="Z57">
        <f>'Data Sheet 18'!M56</f>
        <v>-6.7613364564285359</v>
      </c>
      <c r="AA57">
        <f>'Data Sheet 21'!M56</f>
        <v>-7.6724762888545864E-2</v>
      </c>
      <c r="AB57">
        <f>'Data Sheet 21'!M56</f>
        <v>-7.6724762888545864E-2</v>
      </c>
      <c r="AC57">
        <f>'Data Sheet 24'!M56</f>
        <v>1.1372326178218064</v>
      </c>
      <c r="AD57">
        <f>'Data Sheet 25'!M56</f>
        <v>0.14072321053574458</v>
      </c>
      <c r="AE57">
        <f>'Data Sheet 26'!M56</f>
        <v>6.97157501307797E-2</v>
      </c>
      <c r="AF57">
        <f t="shared" si="2"/>
        <v>-5.5671144037172962</v>
      </c>
      <c r="AG57">
        <f t="shared" si="9"/>
        <v>-4.0911974253173184</v>
      </c>
      <c r="AI57">
        <f t="shared" si="22"/>
        <v>-5.7150068071976783</v>
      </c>
      <c r="AJ57">
        <f t="shared" si="8"/>
        <v>-1.4640406473025429</v>
      </c>
    </row>
    <row r="58" spans="1:36">
      <c r="A58">
        <f>'Data Sheet 18'!H57</f>
        <v>2005</v>
      </c>
      <c r="B58">
        <f>'Data Sheet 18'!I57</f>
        <v>-6.9898274662694906</v>
      </c>
      <c r="C58">
        <f>'Data Sheet 21'!I57</f>
        <v>-7.9923086854031142E-2</v>
      </c>
      <c r="D58">
        <f>'Data Sheet 21'!I57</f>
        <v>-7.9923086854031142E-2</v>
      </c>
      <c r="E58">
        <f>'Data Sheet 24'!I57</f>
        <v>-0.61462237540532316</v>
      </c>
      <c r="F58">
        <f>'Data Sheet 25'!I57</f>
        <v>1.0722485748465962</v>
      </c>
      <c r="G58">
        <f>'Data Sheet 26'!I57</f>
        <v>5.7249830730614681E-2</v>
      </c>
      <c r="H58">
        <f>'Data Sheet 18'!J57</f>
        <v>-1.2529321960067092</v>
      </c>
      <c r="I58">
        <f>'Data Sheet 21'!J57</f>
        <v>-8.3469040974300788E-4</v>
      </c>
      <c r="J58">
        <f>'Data Sheet 21'!J57</f>
        <v>-8.3469040974300788E-4</v>
      </c>
      <c r="K58">
        <f>'Data Sheet 24'!J57</f>
        <v>-0.15230648753468159</v>
      </c>
      <c r="L58">
        <f>'Data Sheet 25'!J57</f>
        <v>0.18526498038658071</v>
      </c>
      <c r="M58">
        <f>'Data Sheet 26'!J57</f>
        <v>1.2681813955280621E-3</v>
      </c>
      <c r="N58">
        <f>'Data Sheet 18'!K57</f>
        <v>-0.37132520041267353</v>
      </c>
      <c r="O58">
        <f>'Data Sheet 21'!K57</f>
        <v>-2.7371091904832205E-3</v>
      </c>
      <c r="P58">
        <f>'Data Sheet 21'!K57</f>
        <v>-2.7371091904832205E-3</v>
      </c>
      <c r="Q58">
        <f>'Data Sheet 24'!K57</f>
        <v>-0.1631793054362225</v>
      </c>
      <c r="R58">
        <f>'Data Sheet 25'!K57</f>
        <v>5.3761586283816887E-2</v>
      </c>
      <c r="S58">
        <f>'Data Sheet 26'!K57</f>
        <v>2.1103489175436497E-3</v>
      </c>
      <c r="T58">
        <f>'Data Sheet 18'!L57</f>
        <v>-0.76898534360185211</v>
      </c>
      <c r="U58">
        <f>'Data Sheet 21'!L57</f>
        <v>5.4933327229351808E-4</v>
      </c>
      <c r="V58">
        <f>'Data Sheet 21'!L57</f>
        <v>5.4933327229351808E-4</v>
      </c>
      <c r="W58">
        <f>'Data Sheet 24'!L57</f>
        <v>-0.37217446088586048</v>
      </c>
      <c r="X58">
        <f>'Data Sheet 25'!L57</f>
        <v>9.5408269065500234E-2</v>
      </c>
      <c r="Y58">
        <f>'Data Sheet 26'!L57</f>
        <v>7.8113018162620186E-3</v>
      </c>
      <c r="Z58">
        <f>'Data Sheet 18'!M57</f>
        <v>-9.383070206290725</v>
      </c>
      <c r="AA58">
        <f>'Data Sheet 21'!M57</f>
        <v>-8.2945553181963852E-2</v>
      </c>
      <c r="AB58">
        <f>'Data Sheet 21'!M57</f>
        <v>-8.2945553181963852E-2</v>
      </c>
      <c r="AC58">
        <f>'Data Sheet 24'!M57</f>
        <v>-1.3022826292620877</v>
      </c>
      <c r="AD58">
        <f>'Data Sheet 25'!M57</f>
        <v>1.4066834105824941</v>
      </c>
      <c r="AE58">
        <f>'Data Sheet 26'!M57</f>
        <v>6.8439662859948416E-2</v>
      </c>
      <c r="AF58">
        <f t="shared" si="2"/>
        <v>-9.3761208684743007</v>
      </c>
      <c r="AG58">
        <f t="shared" si="9"/>
        <v>-3.3478703018581868</v>
      </c>
      <c r="AI58">
        <f t="shared" si="22"/>
        <v>-5.7150068071976783</v>
      </c>
      <c r="AJ58">
        <f t="shared" si="8"/>
        <v>-3.8090064647570046</v>
      </c>
    </row>
    <row r="59" spans="1:36">
      <c r="A59">
        <f>'Data Sheet 18'!H58</f>
        <v>2006</v>
      </c>
      <c r="B59">
        <f>'Data Sheet 18'!I58</f>
        <v>0.57751852498928413</v>
      </c>
      <c r="C59">
        <f>'Data Sheet 21'!I58</f>
        <v>-8.5131763910893749E-2</v>
      </c>
      <c r="D59">
        <f>'Data Sheet 21'!I58</f>
        <v>-8.5131763910893749E-2</v>
      </c>
      <c r="E59">
        <f>'Data Sheet 24'!I58</f>
        <v>-0.49116816837549077</v>
      </c>
      <c r="F59">
        <f>'Data Sheet 25'!I58</f>
        <v>0.56499871264452506</v>
      </c>
      <c r="G59">
        <f>'Data Sheet 26'!I58</f>
        <v>5.6823011408522001E-2</v>
      </c>
      <c r="H59">
        <f>'Data Sheet 18'!J58</f>
        <v>0.10172276653593516</v>
      </c>
      <c r="I59">
        <f>'Data Sheet 21'!J58</f>
        <v>-1.2350878943113684E-3</v>
      </c>
      <c r="J59">
        <f>'Data Sheet 21'!J58</f>
        <v>-1.2350878943113684E-3</v>
      </c>
      <c r="K59">
        <f>'Data Sheet 24'!J58</f>
        <v>-9.3902805348295648E-2</v>
      </c>
      <c r="L59">
        <f>'Data Sheet 25'!J58</f>
        <v>9.2661804487605234E-2</v>
      </c>
      <c r="M59">
        <f>'Data Sheet 26'!J58</f>
        <v>1.2410008606905856E-3</v>
      </c>
      <c r="N59">
        <f>'Data Sheet 18'!K58</f>
        <v>2.9496179783759426E-2</v>
      </c>
      <c r="O59">
        <f>'Data Sheet 21'!K58</f>
        <v>-2.831971548596345E-3</v>
      </c>
      <c r="P59">
        <f>'Data Sheet 21'!K58</f>
        <v>-2.831971548596345E-3</v>
      </c>
      <c r="Q59">
        <f>'Data Sheet 24'!K58</f>
        <v>6.0252621882398487E-2</v>
      </c>
      <c r="R59">
        <f>'Data Sheet 25'!K58</f>
        <v>2.5781633307088655E-2</v>
      </c>
      <c r="S59">
        <f>'Data Sheet 26'!K58</f>
        <v>2.0161457267878261E-3</v>
      </c>
      <c r="T59">
        <f>'Data Sheet 18'!L58</f>
        <v>5.9379909934408288E-2</v>
      </c>
      <c r="U59">
        <f>'Data Sheet 21'!L58</f>
        <v>1.495826077042297E-4</v>
      </c>
      <c r="V59">
        <f>'Data Sheet 21'!L58</f>
        <v>1.495826077042297E-4</v>
      </c>
      <c r="W59">
        <f>'Data Sheet 24'!L58</f>
        <v>5.4859562737002356E-2</v>
      </c>
      <c r="X59">
        <f>'Data Sheet 25'!L58</f>
        <v>3.6932567531614696E-2</v>
      </c>
      <c r="Y59">
        <f>'Data Sheet 26'!L58</f>
        <v>7.2393405504574794E-3</v>
      </c>
      <c r="Z59">
        <f>'Data Sheet 18'!M58</f>
        <v>0.76811738124338702</v>
      </c>
      <c r="AA59">
        <f>'Data Sheet 21'!M58</f>
        <v>-8.9049240746097227E-2</v>
      </c>
      <c r="AB59">
        <f>'Data Sheet 21'!M58</f>
        <v>-8.9049240746097227E-2</v>
      </c>
      <c r="AC59">
        <f>'Data Sheet 24'!M58</f>
        <v>-0.46995878910438565</v>
      </c>
      <c r="AD59">
        <f>'Data Sheet 25'!M58</f>
        <v>0.72037471797083363</v>
      </c>
      <c r="AE59">
        <f>'Data Sheet 26'!M58</f>
        <v>6.7319498546457898E-2</v>
      </c>
      <c r="AF59">
        <f t="shared" si="2"/>
        <v>0.90775432716409854</v>
      </c>
      <c r="AG59">
        <f t="shared" si="9"/>
        <v>-2.7094345085871954</v>
      </c>
      <c r="AI59">
        <f t="shared" si="22"/>
        <v>-5.7150068071976783</v>
      </c>
      <c r="AJ59">
        <f t="shared" si="8"/>
        <v>10.2838751956384</v>
      </c>
    </row>
    <row r="60" spans="1:36">
      <c r="A60">
        <f>'Data Sheet 18'!H59</f>
        <v>2007</v>
      </c>
      <c r="B60">
        <f>'Data Sheet 18'!I59</f>
        <v>0.2058860805549968</v>
      </c>
      <c r="C60">
        <f>'Data Sheet 21'!I59</f>
        <v>-9.6468127276054513E-2</v>
      </c>
      <c r="D60">
        <f>'Data Sheet 21'!I59</f>
        <v>-9.6468127276054513E-2</v>
      </c>
      <c r="E60">
        <f>'Data Sheet 24'!I59</f>
        <v>1.0215981603420343</v>
      </c>
      <c r="F60">
        <f>'Data Sheet 25'!I59</f>
        <v>0.40606390665548175</v>
      </c>
      <c r="G60">
        <f>'Data Sheet 26'!I59</f>
        <v>6.0141398184787108E-2</v>
      </c>
      <c r="H60">
        <f>'Data Sheet 18'!J59</f>
        <v>3.4666645328339414E-2</v>
      </c>
      <c r="I60">
        <f>'Data Sheet 21'!J59</f>
        <v>-1.6882268568293162E-3</v>
      </c>
      <c r="J60">
        <f>'Data Sheet 21'!J59</f>
        <v>-1.6882268568293162E-3</v>
      </c>
      <c r="K60">
        <f>'Data Sheet 24'!J59</f>
        <v>-1.5466748301007215E-2</v>
      </c>
      <c r="L60">
        <f>'Data Sheet 25'!J59</f>
        <v>6.1343482431206818E-2</v>
      </c>
      <c r="M60">
        <f>'Data Sheet 26'!J59</f>
        <v>1.259787513335901E-3</v>
      </c>
      <c r="N60">
        <f>'Data Sheet 18'!K59</f>
        <v>1.0964960996604389E-2</v>
      </c>
      <c r="O60">
        <f>'Data Sheet 21'!K59</f>
        <v>-3.3911341823508255E-3</v>
      </c>
      <c r="P60">
        <f>'Data Sheet 21'!K59</f>
        <v>-3.3911341823508255E-3</v>
      </c>
      <c r="Q60">
        <f>'Data Sheet 24'!K59</f>
        <v>5.2903256050776393E-2</v>
      </c>
      <c r="R60">
        <f>'Data Sheet 25'!K59</f>
        <v>1.8208447991718245E-2</v>
      </c>
      <c r="S60">
        <f>'Data Sheet 26'!K59</f>
        <v>2.2276857660305043E-3</v>
      </c>
      <c r="T60">
        <f>'Data Sheet 18'!L59</f>
        <v>1.9010052228551764E-2</v>
      </c>
      <c r="U60">
        <f>'Data Sheet 21'!L59</f>
        <v>-2.2113177033028714E-4</v>
      </c>
      <c r="V60">
        <f>'Data Sheet 21'!L59</f>
        <v>-2.2113177033028714E-4</v>
      </c>
      <c r="W60">
        <f>'Data Sheet 24'!L59</f>
        <v>-0.30009182387764954</v>
      </c>
      <c r="X60">
        <f>'Data Sheet 25'!L59</f>
        <v>1.715069148934327E-2</v>
      </c>
      <c r="Y60">
        <f>'Data Sheet 26'!L59</f>
        <v>6.8744489678987993E-3</v>
      </c>
      <c r="Z60">
        <f>'Data Sheet 18'!M59</f>
        <v>0.27052773910849237</v>
      </c>
      <c r="AA60">
        <f>'Data Sheet 21'!M59</f>
        <v>-0.10176862008556495</v>
      </c>
      <c r="AB60">
        <f>'Data Sheet 21'!M59</f>
        <v>-0.10176862008556495</v>
      </c>
      <c r="AC60">
        <f>'Data Sheet 24'!M59</f>
        <v>0.75894284421415403</v>
      </c>
      <c r="AD60">
        <f>'Data Sheet 25'!M59</f>
        <v>0.50276652856775006</v>
      </c>
      <c r="AE60">
        <f>'Data Sheet 26'!M59</f>
        <v>7.0503320432052305E-2</v>
      </c>
      <c r="AF60">
        <f t="shared" si="2"/>
        <v>1.3992031921513188</v>
      </c>
      <c r="AG60">
        <f t="shared" si="9"/>
        <v>-3.733451420952727</v>
      </c>
      <c r="AI60">
        <f t="shared" si="22"/>
        <v>-5.7150068071976783</v>
      </c>
      <c r="AJ60">
        <f t="shared" si="8"/>
        <v>0.49144886498722029</v>
      </c>
    </row>
    <row r="61" spans="1:36">
      <c r="A61">
        <f>'Data Sheet 18'!H60</f>
        <v>2008</v>
      </c>
      <c r="B61">
        <f>'Data Sheet 18'!I60</f>
        <v>2.1962467622839403</v>
      </c>
      <c r="C61">
        <f>'Data Sheet 21'!I60</f>
        <v>-0.10048686902062508</v>
      </c>
      <c r="D61">
        <f>'Data Sheet 21'!I60</f>
        <v>-0.10048686902062508</v>
      </c>
      <c r="E61">
        <f>'Data Sheet 24'!I60</f>
        <v>-1.266972256827412</v>
      </c>
      <c r="F61">
        <f>'Data Sheet 25'!I60</f>
        <v>-1.5312174964713468</v>
      </c>
      <c r="G61">
        <f>'Data Sheet 26'!I60</f>
        <v>5.844172837952058E-2</v>
      </c>
      <c r="H61">
        <f>'Data Sheet 18'!J60</f>
        <v>0.35907118700181828</v>
      </c>
      <c r="I61">
        <f>'Data Sheet 21'!J60</f>
        <v>-2.0229036873776912E-3</v>
      </c>
      <c r="J61">
        <f>'Data Sheet 21'!J60</f>
        <v>-2.0229036873776912E-3</v>
      </c>
      <c r="K61">
        <f>'Data Sheet 24'!J60</f>
        <v>-0.13808508427356497</v>
      </c>
      <c r="L61">
        <f>'Data Sheet 25'!J60</f>
        <v>-0.25706292365279787</v>
      </c>
      <c r="M61">
        <f>'Data Sheet 26'!J60</f>
        <v>1.1926105392688717E-3</v>
      </c>
      <c r="N61">
        <f>'Data Sheet 18'!K60</f>
        <v>0.1121552149497093</v>
      </c>
      <c r="O61">
        <f>'Data Sheet 21'!K60</f>
        <v>-3.4314121543699365E-3</v>
      </c>
      <c r="P61">
        <f>'Data Sheet 21'!K60</f>
        <v>-3.4314121543699365E-3</v>
      </c>
      <c r="Q61">
        <f>'Data Sheet 24'!K60</f>
        <v>-0.11164929879598048</v>
      </c>
      <c r="R61">
        <f>'Data Sheet 25'!K60</f>
        <v>-8.1400713240742301E-2</v>
      </c>
      <c r="S61">
        <f>'Data Sheet 26'!K60</f>
        <v>2.0780737654419435E-3</v>
      </c>
      <c r="T61">
        <f>'Data Sheet 18'!L60</f>
        <v>0.17705168094023116</v>
      </c>
      <c r="U61">
        <f>'Data Sheet 21'!L60</f>
        <v>-5.0536497331612237E-4</v>
      </c>
      <c r="V61">
        <f>'Data Sheet 21'!L60</f>
        <v>-5.0536497331612237E-4</v>
      </c>
      <c r="W61">
        <f>'Data Sheet 24'!L60</f>
        <v>-8.2779463163783998E-2</v>
      </c>
      <c r="X61">
        <f>'Data Sheet 25'!L60</f>
        <v>-0.14089891604969551</v>
      </c>
      <c r="Y61">
        <f>'Data Sheet 26'!L60</f>
        <v>5.8272042269729533E-3</v>
      </c>
      <c r="Z61">
        <f>'Data Sheet 18'!M60</f>
        <v>2.844524845175699</v>
      </c>
      <c r="AA61">
        <f>'Data Sheet 21'!M60</f>
        <v>-0.10644654983568883</v>
      </c>
      <c r="AB61">
        <f>'Data Sheet 21'!M60</f>
        <v>-0.10644654983568883</v>
      </c>
      <c r="AC61">
        <f>'Data Sheet 24'!M60</f>
        <v>-1.5994861030607412</v>
      </c>
      <c r="AD61">
        <f>'Data Sheet 25'!M60</f>
        <v>-2.0105800494145827</v>
      </c>
      <c r="AE61">
        <f>'Data Sheet 26'!M60</f>
        <v>6.7539616911204345E-2</v>
      </c>
      <c r="AF61">
        <f t="shared" si="2"/>
        <v>-0.91089479005979856</v>
      </c>
      <c r="AG61">
        <f t="shared" si="9"/>
        <v>0.67045089729120944</v>
      </c>
      <c r="AI61">
        <f t="shared" si="22"/>
        <v>-5.7150068071976783</v>
      </c>
      <c r="AJ61">
        <f t="shared" si="8"/>
        <v>-2.3100979822111176</v>
      </c>
    </row>
    <row r="62" spans="1:36">
      <c r="A62">
        <f>'Data Sheet 18'!H61</f>
        <v>2009</v>
      </c>
      <c r="B62">
        <f>'Data Sheet 18'!I61</f>
        <v>-5.8744258093112363</v>
      </c>
      <c r="C62">
        <f>'Data Sheet 21'!I61</f>
        <v>-8.8527761661702509E-2</v>
      </c>
      <c r="D62">
        <f>'Data Sheet 21'!I61</f>
        <v>-8.8527761661702509E-2</v>
      </c>
      <c r="E62">
        <f>'Data Sheet 24'!I61</f>
        <v>-0.3890050627185293</v>
      </c>
      <c r="F62">
        <f>'Data Sheet 25'!I61</f>
        <v>-1.8276003428923653</v>
      </c>
      <c r="G62">
        <f>'Data Sheet 26'!I61</f>
        <v>4.8173813887370021E-2</v>
      </c>
      <c r="H62">
        <f>'Data Sheet 18'!J61</f>
        <v>-0.94462785381191039</v>
      </c>
      <c r="I62">
        <f>'Data Sheet 21'!J61</f>
        <v>-1.9977890456327977E-3</v>
      </c>
      <c r="J62">
        <f>'Data Sheet 21'!J61</f>
        <v>-1.9977890456327977E-3</v>
      </c>
      <c r="K62">
        <f>'Data Sheet 24'!J61</f>
        <v>-0.15930653745441881</v>
      </c>
      <c r="L62">
        <f>'Data Sheet 25'!J61</f>
        <v>-0.29940357072385299</v>
      </c>
      <c r="M62">
        <f>'Data Sheet 26'!J61</f>
        <v>9.7009363813680837E-4</v>
      </c>
      <c r="N62">
        <f>'Data Sheet 18'!K61</f>
        <v>-0.28889527063977521</v>
      </c>
      <c r="O62">
        <f>'Data Sheet 21'!K61</f>
        <v>-2.9400059675409856E-3</v>
      </c>
      <c r="P62">
        <f>'Data Sheet 21'!K61</f>
        <v>-2.9400059675409856E-3</v>
      </c>
      <c r="Q62">
        <f>'Data Sheet 24'!K61</f>
        <v>-1.1585990811467392E-2</v>
      </c>
      <c r="R62">
        <f>'Data Sheet 25'!K61</f>
        <v>-9.2441512218999905E-2</v>
      </c>
      <c r="S62">
        <f>'Data Sheet 26'!K61</f>
        <v>1.6515118363882274E-3</v>
      </c>
      <c r="T62">
        <f>'Data Sheet 18'!L61</f>
        <v>-0.47344873474578159</v>
      </c>
      <c r="U62">
        <f>'Data Sheet 21'!L61</f>
        <v>-6.8994874100687502E-4</v>
      </c>
      <c r="V62">
        <f>'Data Sheet 21'!L61</f>
        <v>-6.8994874100687502E-4</v>
      </c>
      <c r="W62">
        <f>'Data Sheet 24'!L61</f>
        <v>-3.188895197883946E-2</v>
      </c>
      <c r="X62">
        <f>'Data Sheet 25'!L61</f>
        <v>-0.1618516272551713</v>
      </c>
      <c r="Y62">
        <f>'Data Sheet 26'!L61</f>
        <v>4.7978904872665821E-3</v>
      </c>
      <c r="Z62">
        <f>'Data Sheet 18'!M61</f>
        <v>-7.5813976685087034</v>
      </c>
      <c r="AA62">
        <f>'Data Sheet 21'!M61</f>
        <v>-9.4155505415883176E-2</v>
      </c>
      <c r="AB62">
        <f>'Data Sheet 21'!M61</f>
        <v>-9.4155505415883176E-2</v>
      </c>
      <c r="AC62">
        <f>'Data Sheet 24'!M61</f>
        <v>-0.59178654296325495</v>
      </c>
      <c r="AD62">
        <f>'Data Sheet 25'!M61</f>
        <v>-2.3812970530903894</v>
      </c>
      <c r="AE62">
        <f>'Data Sheet 26'!M61</f>
        <v>5.5593309849161644E-2</v>
      </c>
      <c r="AF62">
        <f t="shared" si="2"/>
        <v>-10.687198965544953</v>
      </c>
      <c r="AG62">
        <f t="shared" si="9"/>
        <v>-3.7494902586921341</v>
      </c>
      <c r="AI62">
        <f t="shared" si="22"/>
        <v>-5.7150068071976783</v>
      </c>
      <c r="AJ62">
        <f t="shared" si="8"/>
        <v>-9.776304175485155</v>
      </c>
    </row>
    <row r="63" spans="1:36">
      <c r="A63">
        <f>'Data Sheet 18'!H62</f>
        <v>2010</v>
      </c>
      <c r="B63">
        <f>'Data Sheet 18'!I62</f>
        <v>11.539727478626457</v>
      </c>
      <c r="C63">
        <f>'Data Sheet 21'!I62</f>
        <v>-8.312482380725765E-2</v>
      </c>
      <c r="D63">
        <f>'Data Sheet 21'!I62</f>
        <v>-8.312482380725765E-2</v>
      </c>
      <c r="E63">
        <f>'Data Sheet 24'!I62</f>
        <v>-1.8068957335321303</v>
      </c>
      <c r="F63">
        <f>'Data Sheet 25'!I62</f>
        <v>-2.8005713692425042E-2</v>
      </c>
      <c r="G63">
        <f>'Data Sheet 26'!I62</f>
        <v>4.2520276681415344E-2</v>
      </c>
      <c r="H63">
        <f>'Data Sheet 18'!J62</f>
        <v>1.9104471626446589</v>
      </c>
      <c r="I63">
        <f>'Data Sheet 21'!J62</f>
        <v>-2.1369301857253526E-3</v>
      </c>
      <c r="J63">
        <f>'Data Sheet 21'!J62</f>
        <v>-2.1369301857253526E-3</v>
      </c>
      <c r="K63">
        <f>'Data Sheet 24'!J62</f>
        <v>-6.8343356656846863E-2</v>
      </c>
      <c r="L63">
        <f>'Data Sheet 25'!J62</f>
        <v>-9.7171127688936744E-3</v>
      </c>
      <c r="M63">
        <f>'Data Sheet 26'!J62</f>
        <v>8.8443914286105566E-4</v>
      </c>
      <c r="N63">
        <f>'Data Sheet 18'!K62</f>
        <v>0.57464057348207176</v>
      </c>
      <c r="O63">
        <f>'Data Sheet 21'!K62</f>
        <v>-2.8182331954188914E-3</v>
      </c>
      <c r="P63">
        <f>'Data Sheet 21'!K62</f>
        <v>-2.8182331954188914E-3</v>
      </c>
      <c r="Q63">
        <f>'Data Sheet 24'!K62</f>
        <v>-6.783033552150626E-2</v>
      </c>
      <c r="R63">
        <f>'Data Sheet 25'!K62</f>
        <v>-3.7009778643734654E-3</v>
      </c>
      <c r="S63">
        <f>'Data Sheet 26'!K62</f>
        <v>1.4776970052706592E-3</v>
      </c>
      <c r="T63">
        <f>'Data Sheet 18'!L62</f>
        <v>0.91118978104797399</v>
      </c>
      <c r="U63">
        <f>'Data Sheet 21'!L62</f>
        <v>-8.4087263726158117E-4</v>
      </c>
      <c r="V63">
        <f>'Data Sheet 21'!L62</f>
        <v>-8.4087263726158117E-4</v>
      </c>
      <c r="W63">
        <f>'Data Sheet 24'!L62</f>
        <v>-0.16435898875392627</v>
      </c>
      <c r="X63">
        <f>'Data Sheet 25'!L62</f>
        <v>-1.494806555313404E-2</v>
      </c>
      <c r="Y63">
        <f>'Data Sheet 26'!L62</f>
        <v>4.1453181092345236E-3</v>
      </c>
      <c r="Z63">
        <f>'Data Sheet 18'!M62</f>
        <v>14.936004995801161</v>
      </c>
      <c r="AA63">
        <f>'Data Sheet 21'!M62</f>
        <v>-8.8920859825663487E-2</v>
      </c>
      <c r="AB63">
        <f>'Data Sheet 21'!M62</f>
        <v>-8.8920859825663487E-2</v>
      </c>
      <c r="AC63">
        <f>'Data Sheet 24'!M62</f>
        <v>-2.10742841446441</v>
      </c>
      <c r="AD63">
        <f>'Data Sheet 25'!M62</f>
        <v>-5.6371869878826218E-2</v>
      </c>
      <c r="AE63">
        <f>'Data Sheet 26'!M62</f>
        <v>4.9027730938781579E-2</v>
      </c>
      <c r="AF63">
        <f t="shared" si="2"/>
        <v>12.643390722745382</v>
      </c>
      <c r="AG63">
        <f t="shared" si="9"/>
        <v>-0.77260844714970955</v>
      </c>
      <c r="AH63">
        <f>SUM(AF63:AF67)/5</f>
        <v>7.0024030061294154</v>
      </c>
      <c r="AI63">
        <f>$AH$63</f>
        <v>7.0024030061294154</v>
      </c>
      <c r="AJ63">
        <f t="shared" si="8"/>
        <v>23.330589688290335</v>
      </c>
    </row>
    <row r="64" spans="1:36">
      <c r="A64">
        <f>'Data Sheet 18'!H63</f>
        <v>2011</v>
      </c>
      <c r="B64">
        <f>'Data Sheet 18'!I63</f>
        <v>-16.734246603276432</v>
      </c>
      <c r="C64">
        <f>'Data Sheet 21'!I63</f>
        <v>-8.1414513760507345E-2</v>
      </c>
      <c r="D64">
        <f>'Data Sheet 21'!I63</f>
        <v>-8.1414513760507345E-2</v>
      </c>
      <c r="E64">
        <f>'Data Sheet 24'!I63</f>
        <v>0.62213433745062108</v>
      </c>
      <c r="F64">
        <f>'Data Sheet 25'!I63</f>
        <v>3.1000109083206506E-2</v>
      </c>
      <c r="G64">
        <f>'Data Sheet 26'!I63</f>
        <v>3.9030860325208701E-2</v>
      </c>
      <c r="H64">
        <f>'Data Sheet 18'!J63</f>
        <v>-2.701276555102317</v>
      </c>
      <c r="I64">
        <f>'Data Sheet 21'!J63</f>
        <v>-2.2253283820334521E-3</v>
      </c>
      <c r="J64">
        <f>'Data Sheet 21'!J63</f>
        <v>-2.2253283820334521E-3</v>
      </c>
      <c r="K64">
        <f>'Data Sheet 24'!J63</f>
        <v>-0.17534868424657354</v>
      </c>
      <c r="L64">
        <f>'Data Sheet 25'!J63</f>
        <v>3.9797355280445361E-4</v>
      </c>
      <c r="M64">
        <f>'Data Sheet 26'!J63</f>
        <v>7.9418650254159298E-4</v>
      </c>
      <c r="N64">
        <f>'Data Sheet 18'!K63</f>
        <v>-0.81789004085006045</v>
      </c>
      <c r="O64">
        <f>'Data Sheet 21'!K63</f>
        <v>-2.7406732548831071E-3</v>
      </c>
      <c r="P64">
        <f>'Data Sheet 21'!K63</f>
        <v>-2.7406732548831071E-3</v>
      </c>
      <c r="Q64">
        <f>'Data Sheet 24'!K63</f>
        <v>3.7810296480391787E-3</v>
      </c>
      <c r="R64">
        <f>'Data Sheet 25'!K63</f>
        <v>-5.7708556760280663E-4</v>
      </c>
      <c r="S64">
        <f>'Data Sheet 26'!K63</f>
        <v>1.3328315307806024E-3</v>
      </c>
      <c r="T64">
        <f>'Data Sheet 18'!L63</f>
        <v>-1.1722928467196845</v>
      </c>
      <c r="U64">
        <f>'Data Sheet 21'!L63</f>
        <v>-8.9432438742564251E-4</v>
      </c>
      <c r="V64">
        <f>'Data Sheet 21'!L63</f>
        <v>-8.9432438742564251E-4</v>
      </c>
      <c r="W64">
        <f>'Data Sheet 24'!L63</f>
        <v>-0.10928912496473589</v>
      </c>
      <c r="X64">
        <f>'Data Sheet 25'!L63</f>
        <v>-8.3250840640888644E-3</v>
      </c>
      <c r="Y64">
        <f>'Data Sheet 26'!L63</f>
        <v>3.3729235153649954E-3</v>
      </c>
      <c r="Z64">
        <f>'Data Sheet 18'!M63</f>
        <v>-21.425706045948491</v>
      </c>
      <c r="AA64">
        <f>'Data Sheet 21'!M63</f>
        <v>-8.7274839784849553E-2</v>
      </c>
      <c r="AB64">
        <f>'Data Sheet 21'!M63</f>
        <v>-8.7274839784849553E-2</v>
      </c>
      <c r="AC64">
        <f>'Data Sheet 24'!M63</f>
        <v>0.34127755788735076</v>
      </c>
      <c r="AD64">
        <f>'Data Sheet 25'!M63</f>
        <v>2.2495913004319291E-2</v>
      </c>
      <c r="AE64">
        <f>'Data Sheet 26'!M63</f>
        <v>4.4530801873895888E-2</v>
      </c>
      <c r="AF64">
        <f t="shared" si="2"/>
        <v>-21.191951452752622</v>
      </c>
      <c r="AG64">
        <f t="shared" si="9"/>
        <v>2.2948168233006951</v>
      </c>
      <c r="AI64">
        <f t="shared" ref="AI64:AI67" si="23">$AH$63</f>
        <v>7.0024030061294154</v>
      </c>
      <c r="AJ64">
        <f t="shared" si="8"/>
        <v>-33.835342175498006</v>
      </c>
    </row>
    <row r="65" spans="1:36">
      <c r="A65">
        <f>'Data Sheet 18'!H64</f>
        <v>2012</v>
      </c>
      <c r="B65">
        <f>'Data Sheet 18'!I64</f>
        <v>13.095155098272064</v>
      </c>
      <c r="C65">
        <f>'Data Sheet 21'!I64</f>
        <v>-8.7414190065178088E-2</v>
      </c>
      <c r="D65">
        <f>'Data Sheet 21'!I64</f>
        <v>-8.7414190065178088E-2</v>
      </c>
      <c r="E65">
        <f>'Data Sheet 24'!I64</f>
        <v>0.24293160874433861</v>
      </c>
      <c r="F65">
        <f>'Data Sheet 25'!I64</f>
        <v>-0.13682901973176698</v>
      </c>
      <c r="G65">
        <f>'Data Sheet 26'!I64</f>
        <v>3.9604711758530399E-2</v>
      </c>
      <c r="H65">
        <f>'Data Sheet 18'!J64</f>
        <v>1.9013768201189201</v>
      </c>
      <c r="I65">
        <f>'Data Sheet 21'!J64</f>
        <v>-2.3070471187995123E-3</v>
      </c>
      <c r="J65">
        <f>'Data Sheet 21'!J64</f>
        <v>-2.3070471187995123E-3</v>
      </c>
      <c r="K65">
        <f>'Data Sheet 24'!J64</f>
        <v>-3.1519933786560688E-3</v>
      </c>
      <c r="L65">
        <f>'Data Sheet 25'!J64</f>
        <v>-2.4125237706499113E-2</v>
      </c>
      <c r="M65">
        <f>'Data Sheet 26'!J64</f>
        <v>7.2722541270242298E-4</v>
      </c>
      <c r="N65">
        <f>'Data Sheet 18'!K64</f>
        <v>0.59895303987401438</v>
      </c>
      <c r="O65">
        <f>'Data Sheet 21'!K64</f>
        <v>-2.7707464781285235E-3</v>
      </c>
      <c r="P65">
        <f>'Data Sheet 21'!K64</f>
        <v>-2.7707464781285235E-3</v>
      </c>
      <c r="Q65">
        <f>'Data Sheet 24'!K64</f>
        <v>-1.3224858267607725E-2</v>
      </c>
      <c r="R65">
        <f>'Data Sheet 25'!K64</f>
        <v>-8.2587120003985437E-3</v>
      </c>
      <c r="S65">
        <f>'Data Sheet 26'!K64</f>
        <v>1.267050923118133E-3</v>
      </c>
      <c r="T65">
        <f>'Data Sheet 18'!L64</f>
        <v>0.80036071020705069</v>
      </c>
      <c r="U65">
        <f>'Data Sheet 21'!L64</f>
        <v>-9.8115016895798093E-4</v>
      </c>
      <c r="V65">
        <f>'Data Sheet 21'!L64</f>
        <v>-9.8115016895798093E-4</v>
      </c>
      <c r="W65">
        <f>'Data Sheet 24'!L64</f>
        <v>-9.4433720402428457E-3</v>
      </c>
      <c r="X65">
        <f>'Data Sheet 25'!L64</f>
        <v>-1.776796828622583E-2</v>
      </c>
      <c r="Y65">
        <f>'Data Sheet 26'!L64</f>
        <v>2.9834136262263163E-3</v>
      </c>
      <c r="Z65">
        <f>'Data Sheet 18'!M64</f>
        <v>16.395845668472049</v>
      </c>
      <c r="AA65">
        <f>'Data Sheet 21'!M64</f>
        <v>-9.347313383106412E-2</v>
      </c>
      <c r="AB65">
        <f>'Data Sheet 21'!M64</f>
        <v>-9.347313383106412E-2</v>
      </c>
      <c r="AC65">
        <f>'Data Sheet 24'!M64</f>
        <v>0.21711138505783198</v>
      </c>
      <c r="AD65">
        <f>'Data Sheet 25'!M64</f>
        <v>-0.18698093772489044</v>
      </c>
      <c r="AE65">
        <f>'Data Sheet 26'!M64</f>
        <v>4.4582401720577272E-2</v>
      </c>
      <c r="AF65">
        <f t="shared" si="2"/>
        <v>16.283612249863442</v>
      </c>
      <c r="AG65">
        <f t="shared" si="9"/>
        <v>7.0024030061294154</v>
      </c>
      <c r="AI65">
        <f t="shared" si="23"/>
        <v>7.0024030061294154</v>
      </c>
      <c r="AJ65">
        <f t="shared" si="8"/>
        <v>37.475563702616064</v>
      </c>
    </row>
    <row r="66" spans="1:36">
      <c r="A66">
        <f>'Data Sheet 18'!H65</f>
        <v>2013</v>
      </c>
      <c r="B66">
        <f>'Data Sheet 18'!I65</f>
        <v>12.206214224786901</v>
      </c>
      <c r="C66">
        <f>'Data Sheet 21'!I65</f>
        <v>-0.1066971577817729</v>
      </c>
      <c r="D66">
        <f>'Data Sheet 21'!I65</f>
        <v>-0.1066971577817729</v>
      </c>
      <c r="E66">
        <f>'Data Sheet 24'!I65</f>
        <v>-0.87082281619140145</v>
      </c>
      <c r="F66">
        <f>'Data Sheet 25'!I65</f>
        <v>0.15451265795860961</v>
      </c>
      <c r="G66">
        <f>'Data Sheet 26'!I65</f>
        <v>4.5442656604510037E-2</v>
      </c>
      <c r="H66">
        <f>'Data Sheet 18'!J65</f>
        <v>1.7988998824632743</v>
      </c>
      <c r="I66">
        <f>'Data Sheet 21'!J65</f>
        <v>-3.0284430172304844E-3</v>
      </c>
      <c r="J66">
        <f>'Data Sheet 21'!J65</f>
        <v>-3.0284430172304844E-3</v>
      </c>
      <c r="K66">
        <f>'Data Sheet 24'!J65</f>
        <v>-5.4032083072104086E-3</v>
      </c>
      <c r="L66">
        <f>'Data Sheet 25'!J65</f>
        <v>1.7749057097786781E-2</v>
      </c>
      <c r="M66">
        <f>'Data Sheet 26'!J65</f>
        <v>8.4969214444532949E-4</v>
      </c>
      <c r="N66">
        <f>'Data Sheet 18'!K65</f>
        <v>0.56356929173148429</v>
      </c>
      <c r="O66">
        <f>'Data Sheet 21'!K65</f>
        <v>-3.4281294275256982E-3</v>
      </c>
      <c r="P66">
        <f>'Data Sheet 21'!K65</f>
        <v>-3.4281294275256982E-3</v>
      </c>
      <c r="Q66">
        <f>'Data Sheet 24'!K65</f>
        <v>1.220534461139937E-2</v>
      </c>
      <c r="R66">
        <f>'Data Sheet 25'!K65</f>
        <v>4.8012157213509618E-3</v>
      </c>
      <c r="S66">
        <f>'Data Sheet 26'!K65</f>
        <v>1.4691927403845425E-3</v>
      </c>
      <c r="T66">
        <f>'Data Sheet 18'!L65</f>
        <v>0.74349931028659511</v>
      </c>
      <c r="U66">
        <f>'Data Sheet 21'!L65</f>
        <v>-1.3498682737656214E-3</v>
      </c>
      <c r="V66">
        <f>'Data Sheet 21'!L65</f>
        <v>-1.3498682737656214E-3</v>
      </c>
      <c r="W66">
        <f>'Data Sheet 24'!L65</f>
        <v>-1.9681410468115577E-2</v>
      </c>
      <c r="X66">
        <f>'Data Sheet 25'!L65</f>
        <v>-1.4749708132903235E-3</v>
      </c>
      <c r="Y66">
        <f>'Data Sheet 26'!L65</f>
        <v>3.4086388260924495E-3</v>
      </c>
      <c r="Z66">
        <f>'Data Sheet 18'!M65</f>
        <v>15.312182709268257</v>
      </c>
      <c r="AA66">
        <f>'Data Sheet 21'!M65</f>
        <v>-0.11450359850029472</v>
      </c>
      <c r="AB66">
        <f>'Data Sheet 21'!M65</f>
        <v>-0.11450359850029472</v>
      </c>
      <c r="AC66">
        <f>'Data Sheet 24'!M65</f>
        <v>-0.8837020903553281</v>
      </c>
      <c r="AD66">
        <f>'Data Sheet 25'!M65</f>
        <v>0.175587959964457</v>
      </c>
      <c r="AE66">
        <f>'Data Sheet 26'!M65</f>
        <v>5.1170180315432356E-2</v>
      </c>
      <c r="AF66">
        <f t="shared" si="2"/>
        <v>14.426231562192227</v>
      </c>
      <c r="AI66">
        <f t="shared" si="23"/>
        <v>7.0024030061294154</v>
      </c>
      <c r="AJ66">
        <f t="shared" si="8"/>
        <v>-1.8573806876712151</v>
      </c>
    </row>
    <row r="67" spans="1:36">
      <c r="A67">
        <f>'Data Sheet 18'!H66</f>
        <v>2014</v>
      </c>
      <c r="B67">
        <f>'Data Sheet 18'!I66</f>
        <v>9.5016661319210112</v>
      </c>
      <c r="C67">
        <f>'Data Sheet 21'!I66</f>
        <v>-0.12835843917771445</v>
      </c>
      <c r="D67">
        <f>'Data Sheet 21'!I66</f>
        <v>-0.12835843917771445</v>
      </c>
      <c r="E67">
        <f>'Data Sheet 24'!I66</f>
        <v>0.42452405479172634</v>
      </c>
      <c r="F67">
        <f>'Data Sheet 25'!I66</f>
        <v>0.55733207226681869</v>
      </c>
      <c r="G67">
        <f>'Data Sheet 26'!I66</f>
        <v>5.174888068420614E-2</v>
      </c>
      <c r="H67">
        <f>'Data Sheet 18'!J66</f>
        <v>1.4101413052405773</v>
      </c>
      <c r="I67">
        <f>'Data Sheet 21'!J66</f>
        <v>-3.876212967446788E-3</v>
      </c>
      <c r="J67">
        <f>'Data Sheet 21'!J66</f>
        <v>-3.876212967446788E-3</v>
      </c>
      <c r="K67">
        <f>'Data Sheet 24'!J66</f>
        <v>-1.2849830724740883E-2</v>
      </c>
      <c r="L67">
        <f>'Data Sheet 25'!J66</f>
        <v>7.6881074839106792E-2</v>
      </c>
      <c r="M67">
        <f>'Data Sheet 26'!J66</f>
        <v>9.7754575960932468E-4</v>
      </c>
      <c r="N67">
        <f>'Data Sheet 18'!K66</f>
        <v>0.45935585100697873</v>
      </c>
      <c r="O67">
        <f>'Data Sheet 21'!K66</f>
        <v>-4.3424274712766352E-3</v>
      </c>
      <c r="P67">
        <f>'Data Sheet 21'!K66</f>
        <v>-4.3424274712766352E-3</v>
      </c>
      <c r="Q67">
        <f>'Data Sheet 24'!K66</f>
        <v>3.971499436033564E-2</v>
      </c>
      <c r="R67">
        <f>'Data Sheet 25'!K66</f>
        <v>2.414358566117808E-2</v>
      </c>
      <c r="S67">
        <f>'Data Sheet 26'!K66</f>
        <v>1.7537988516270477E-3</v>
      </c>
      <c r="T67">
        <f>'Data Sheet 18'!L66</f>
        <v>0.57500301446616542</v>
      </c>
      <c r="U67">
        <f>'Data Sheet 21'!L66</f>
        <v>-1.7952745104700988E-3</v>
      </c>
      <c r="V67">
        <f>'Data Sheet 21'!L66</f>
        <v>-1.7952745104700988E-3</v>
      </c>
      <c r="W67">
        <f>'Data Sheet 24'!L66</f>
        <v>-8.0271605846091616E-3</v>
      </c>
      <c r="X67">
        <f>'Data Sheet 25'!L66</f>
        <v>2.1258167356578806E-2</v>
      </c>
      <c r="Y67">
        <f>'Data Sheet 26'!L66</f>
        <v>3.8531709558926601E-3</v>
      </c>
      <c r="Z67">
        <f>'Data Sheet 18'!M66</f>
        <v>11.946166302634731</v>
      </c>
      <c r="AA67">
        <f>'Data Sheet 21'!M66</f>
        <v>-0.13837235412690796</v>
      </c>
      <c r="AB67">
        <f>'Data Sheet 21'!M66</f>
        <v>-0.13837235412690796</v>
      </c>
      <c r="AC67">
        <f>'Data Sheet 24'!M66</f>
        <v>0.44336205784271193</v>
      </c>
      <c r="AD67">
        <f>'Data Sheet 25'!M66</f>
        <v>0.67961490012368242</v>
      </c>
      <c r="AE67">
        <f>'Data Sheet 26'!M66</f>
        <v>5.8333396251335171E-2</v>
      </c>
      <c r="AF67">
        <f t="shared" si="2"/>
        <v>12.850731948598646</v>
      </c>
      <c r="AI67">
        <f t="shared" si="23"/>
        <v>7.0024030061294154</v>
      </c>
      <c r="AJ67">
        <f t="shared" si="8"/>
        <v>-1.5754996135935802</v>
      </c>
    </row>
    <row r="68" spans="1:36">
      <c r="A68">
        <v>2015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f t="shared" ref="AF68:AF73" si="24">SUM(Z68:AE68)</f>
        <v>0</v>
      </c>
    </row>
    <row r="69" spans="1:36">
      <c r="A69">
        <v>2016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f t="shared" si="24"/>
        <v>0</v>
      </c>
    </row>
    <row r="70" spans="1:36">
      <c r="A70">
        <v>2017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f t="shared" si="24"/>
        <v>0</v>
      </c>
    </row>
    <row r="71" spans="1:36">
      <c r="A71">
        <v>2018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f t="shared" si="24"/>
        <v>0</v>
      </c>
    </row>
    <row r="72" spans="1:36">
      <c r="A72">
        <v>2019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f t="shared" si="24"/>
        <v>0</v>
      </c>
    </row>
    <row r="73" spans="1:36">
      <c r="A73">
        <v>2020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f t="shared" si="24"/>
        <v>0</v>
      </c>
    </row>
    <row r="74" spans="1:36">
      <c r="Z74">
        <f t="shared" ref="Z74:AF74" si="25">SUM(Z3:Z73)</f>
        <v>79.135398674154303</v>
      </c>
      <c r="AA74">
        <f t="shared" si="25"/>
        <v>2.382392441563149</v>
      </c>
      <c r="AB74">
        <f t="shared" si="25"/>
        <v>2.382392441563149</v>
      </c>
      <c r="AC74">
        <f t="shared" si="25"/>
        <v>-56.122435396515591</v>
      </c>
      <c r="AD74">
        <f t="shared" si="25"/>
        <v>37.608323586166755</v>
      </c>
      <c r="AE74">
        <f t="shared" si="25"/>
        <v>6.2031341760876426</v>
      </c>
      <c r="AF74">
        <f t="shared" si="25"/>
        <v>71.589205923019392</v>
      </c>
    </row>
  </sheetData>
  <phoneticPr fontId="1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819C-B809-4946-8949-E63C2FB71708}">
  <dimension ref="A1:DF66"/>
  <sheetViews>
    <sheetView zoomScale="55" zoomScaleNormal="55" workbookViewId="0"/>
  </sheetViews>
  <sheetFormatPr defaultRowHeight="14.4"/>
  <sheetData>
    <row r="1" spans="1:107" s="46" customFormat="1" ht="57.6">
      <c r="A1" s="46" t="s">
        <v>16</v>
      </c>
      <c r="B1" s="46" t="s">
        <v>0</v>
      </c>
      <c r="C1" s="46" t="s">
        <v>245</v>
      </c>
      <c r="D1" s="46" t="s">
        <v>246</v>
      </c>
      <c r="Q1" s="46" t="s">
        <v>0</v>
      </c>
      <c r="R1" s="58" t="s">
        <v>251</v>
      </c>
      <c r="S1" s="59" t="s">
        <v>252</v>
      </c>
      <c r="T1" s="60" t="s">
        <v>253</v>
      </c>
      <c r="U1" s="61" t="s">
        <v>258</v>
      </c>
      <c r="V1" s="62" t="s">
        <v>246</v>
      </c>
      <c r="W1" s="63" t="s">
        <v>249</v>
      </c>
      <c r="X1" s="46" t="s">
        <v>248</v>
      </c>
      <c r="Z1" s="58" t="s">
        <v>251</v>
      </c>
      <c r="AA1" s="58" t="s">
        <v>252</v>
      </c>
      <c r="AI1"/>
      <c r="AJ1"/>
      <c r="AK1" s="53" t="s">
        <v>251</v>
      </c>
      <c r="AL1" s="53" t="s">
        <v>246</v>
      </c>
      <c r="AW1" s="59" t="s">
        <v>252</v>
      </c>
      <c r="AX1" s="59" t="s">
        <v>253</v>
      </c>
      <c r="BJ1" s="59" t="s">
        <v>252</v>
      </c>
      <c r="BK1" s="59" t="s">
        <v>246</v>
      </c>
      <c r="BT1" s="60" t="s">
        <v>253</v>
      </c>
      <c r="BU1" s="60" t="s">
        <v>245</v>
      </c>
      <c r="CD1" s="60" t="s">
        <v>253</v>
      </c>
      <c r="CE1" s="60" t="s">
        <v>249</v>
      </c>
      <c r="CM1" s="56"/>
      <c r="CN1" s="61" t="s">
        <v>245</v>
      </c>
      <c r="CO1" s="61" t="s">
        <v>246</v>
      </c>
      <c r="CX1" s="62" t="s">
        <v>246</v>
      </c>
      <c r="CY1" s="62" t="s">
        <v>249</v>
      </c>
    </row>
    <row r="2" spans="1:107">
      <c r="B2">
        <v>1950</v>
      </c>
      <c r="C2">
        <v>0</v>
      </c>
      <c r="D2">
        <v>0</v>
      </c>
      <c r="Q2">
        <v>1950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f>SUM(R2:W2)</f>
        <v>0</v>
      </c>
    </row>
    <row r="3" spans="1:107" ht="15.6">
      <c r="B3">
        <v>1951</v>
      </c>
      <c r="C3">
        <v>-0.15239483212369997</v>
      </c>
      <c r="D3">
        <v>7.7784094101267645E-2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>
        <v>1951</v>
      </c>
      <c r="R3">
        <v>0.9780400816132242</v>
      </c>
      <c r="S3">
        <v>-1.8734225687588667E-2</v>
      </c>
      <c r="T3">
        <v>3.437839879984364E-2</v>
      </c>
      <c r="U3">
        <v>-0.15239483212369997</v>
      </c>
      <c r="V3">
        <v>7.7784094101267645E-2</v>
      </c>
      <c r="W3">
        <v>1.4657345601039274E-2</v>
      </c>
      <c r="X3">
        <f t="shared" ref="X3:X66" si="0">SUM(R3:W3)</f>
        <v>0.93373086230408608</v>
      </c>
      <c r="Z3" t="s">
        <v>218</v>
      </c>
      <c r="AK3" t="s">
        <v>218</v>
      </c>
      <c r="AW3" t="s">
        <v>218</v>
      </c>
      <c r="BJ3" t="s">
        <v>218</v>
      </c>
      <c r="BT3" t="s">
        <v>218</v>
      </c>
      <c r="CD3" t="s">
        <v>218</v>
      </c>
      <c r="CN3" t="s">
        <v>218</v>
      </c>
      <c r="CX3" t="s">
        <v>218</v>
      </c>
    </row>
    <row r="4" spans="1:107" ht="16.2" thickBot="1">
      <c r="B4">
        <v>1952</v>
      </c>
      <c r="C4">
        <v>0.81388557558589569</v>
      </c>
      <c r="D4">
        <v>-9.7838724534109675E-3</v>
      </c>
      <c r="F4" s="3"/>
      <c r="G4" s="3" t="s">
        <v>218</v>
      </c>
      <c r="H4" s="3"/>
      <c r="I4" s="3"/>
      <c r="J4" s="3"/>
      <c r="K4" s="3"/>
      <c r="L4" s="3"/>
      <c r="M4" s="3"/>
      <c r="N4" s="3"/>
      <c r="O4" s="3"/>
      <c r="P4" s="3"/>
      <c r="Q4">
        <v>1952</v>
      </c>
      <c r="R4">
        <v>1.1480025191373753</v>
      </c>
      <c r="S4">
        <v>-2.1818946421341794E-2</v>
      </c>
      <c r="T4">
        <v>3.9163251595959264E-2</v>
      </c>
      <c r="U4">
        <v>0.81388557558589569</v>
      </c>
      <c r="V4">
        <v>-9.7838724534109675E-3</v>
      </c>
      <c r="W4">
        <v>1.6812642489247992E-2</v>
      </c>
      <c r="X4">
        <f t="shared" si="0"/>
        <v>1.9862611699337254</v>
      </c>
    </row>
    <row r="5" spans="1:107" ht="16.2" thickBot="1">
      <c r="B5">
        <v>1953</v>
      </c>
      <c r="C5">
        <v>1.2223719564422959</v>
      </c>
      <c r="D5">
        <v>0.20831865759121154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>
        <v>1953</v>
      </c>
      <c r="R5">
        <v>1.5623715015818258</v>
      </c>
      <c r="S5">
        <v>-2.919894582053403E-2</v>
      </c>
      <c r="T5">
        <v>5.0294247581806568E-2</v>
      </c>
      <c r="U5">
        <v>1.2223719564422959</v>
      </c>
      <c r="V5">
        <v>0.20831865759121154</v>
      </c>
      <c r="W5">
        <v>2.2201591390381564E-2</v>
      </c>
      <c r="X5">
        <f t="shared" si="0"/>
        <v>3.0363590087669872</v>
      </c>
      <c r="Z5" s="51" t="s">
        <v>219</v>
      </c>
      <c r="AA5" s="51"/>
      <c r="AK5" s="51" t="s">
        <v>219</v>
      </c>
      <c r="AL5" s="51"/>
      <c r="AW5" s="51" t="s">
        <v>219</v>
      </c>
      <c r="AX5" s="51"/>
      <c r="BJ5" s="51" t="s">
        <v>219</v>
      </c>
      <c r="BK5" s="51"/>
      <c r="BT5" s="51" t="s">
        <v>219</v>
      </c>
      <c r="BU5" s="51"/>
      <c r="CD5" s="51" t="s">
        <v>219</v>
      </c>
      <c r="CE5" s="51"/>
      <c r="CN5" s="51" t="s">
        <v>219</v>
      </c>
      <c r="CO5" s="51"/>
      <c r="CX5" s="51" t="s">
        <v>219</v>
      </c>
      <c r="CY5" s="51"/>
    </row>
    <row r="6" spans="1:107" ht="15.6">
      <c r="B6">
        <v>1954</v>
      </c>
      <c r="C6">
        <v>0.2685160482013691</v>
      </c>
      <c r="D6">
        <v>0.23246393146092378</v>
      </c>
      <c r="F6" s="3"/>
      <c r="G6" s="42" t="s">
        <v>219</v>
      </c>
      <c r="H6" s="42"/>
      <c r="I6" s="3"/>
      <c r="J6" s="3"/>
      <c r="K6" s="3"/>
      <c r="L6" s="3"/>
      <c r="M6" s="3"/>
      <c r="N6" s="3"/>
      <c r="O6" s="3"/>
      <c r="P6" s="3"/>
      <c r="Q6">
        <v>1954</v>
      </c>
      <c r="R6">
        <v>1.9582187408135039</v>
      </c>
      <c r="S6">
        <v>-3.6894032311893414E-2</v>
      </c>
      <c r="T6">
        <v>5.9693293395093362E-2</v>
      </c>
      <c r="U6">
        <v>0.2685160482013691</v>
      </c>
      <c r="V6">
        <v>0.23246393146092378</v>
      </c>
      <c r="W6">
        <v>2.7690248362030562E-2</v>
      </c>
      <c r="X6">
        <f t="shared" si="0"/>
        <v>2.5096882299210272</v>
      </c>
      <c r="Z6" s="48" t="s">
        <v>220</v>
      </c>
      <c r="AA6" s="48">
        <v>0.90046200094979101</v>
      </c>
      <c r="AK6" s="48" t="s">
        <v>220</v>
      </c>
      <c r="AL6" s="48">
        <v>0.30425456863019118</v>
      </c>
      <c r="AW6" s="48" t="s">
        <v>220</v>
      </c>
      <c r="AX6" s="48">
        <v>0.98736713995972047</v>
      </c>
      <c r="BJ6" s="48" t="s">
        <v>220</v>
      </c>
      <c r="BK6" s="48">
        <v>0.20757199429485837</v>
      </c>
      <c r="BT6" s="48" t="s">
        <v>220</v>
      </c>
      <c r="BU6" s="48">
        <v>5.7372498430996351E-2</v>
      </c>
      <c r="CD6" s="48" t="s">
        <v>220</v>
      </c>
      <c r="CE6" s="48">
        <v>0.18721133897698855</v>
      </c>
      <c r="CN6" s="48" t="s">
        <v>220</v>
      </c>
      <c r="CO6" s="48">
        <v>0.24521515042803729</v>
      </c>
      <c r="CX6" s="48" t="s">
        <v>220</v>
      </c>
      <c r="CY6" s="48">
        <v>0.22059832403794907</v>
      </c>
    </row>
    <row r="7" spans="1:107" ht="15.6">
      <c r="B7">
        <v>1955</v>
      </c>
      <c r="C7">
        <v>-0.88018600453290541</v>
      </c>
      <c r="D7">
        <v>0.24950756892874115</v>
      </c>
      <c r="F7" s="3"/>
      <c r="G7" s="43" t="s">
        <v>220</v>
      </c>
      <c r="H7" s="43">
        <v>0.24521515042803668</v>
      </c>
      <c r="I7" s="3"/>
      <c r="J7" s="3"/>
      <c r="K7" s="3"/>
      <c r="L7" s="3"/>
      <c r="M7" s="3"/>
      <c r="N7" s="3"/>
      <c r="O7" s="3"/>
      <c r="P7" s="3"/>
      <c r="Q7">
        <v>1955</v>
      </c>
      <c r="R7">
        <v>2.0391880915069129</v>
      </c>
      <c r="S7">
        <v>-3.8918806415777961E-2</v>
      </c>
      <c r="T7">
        <v>5.9640104804045073E-2</v>
      </c>
      <c r="U7">
        <v>-0.88018600453290541</v>
      </c>
      <c r="V7">
        <v>0.24950756892874115</v>
      </c>
      <c r="W7">
        <v>2.8992097239702874E-2</v>
      </c>
      <c r="X7">
        <f t="shared" si="0"/>
        <v>1.4582230515307186</v>
      </c>
      <c r="Z7" s="48" t="s">
        <v>221</v>
      </c>
      <c r="AA7" s="48">
        <v>0.81083181515450142</v>
      </c>
      <c r="AK7" s="48" t="s">
        <v>221</v>
      </c>
      <c r="AL7" s="48">
        <v>9.2570842532343711E-2</v>
      </c>
      <c r="AW7" s="48" t="s">
        <v>221</v>
      </c>
      <c r="AX7" s="52">
        <v>0.97489386907223829</v>
      </c>
      <c r="BJ7" s="48" t="s">
        <v>221</v>
      </c>
      <c r="BK7" s="52">
        <v>4.3086132815544721E-2</v>
      </c>
      <c r="BT7" s="48" t="s">
        <v>221</v>
      </c>
      <c r="BU7" s="52">
        <v>3.291603576214679E-3</v>
      </c>
      <c r="CD7" s="48" t="s">
        <v>221</v>
      </c>
      <c r="CE7" s="52">
        <v>3.5048085441556909E-2</v>
      </c>
      <c r="CN7" s="48" t="s">
        <v>221</v>
      </c>
      <c r="CO7" s="57">
        <v>6.0130469999444963E-2</v>
      </c>
      <c r="CX7" s="48" t="s">
        <v>221</v>
      </c>
      <c r="CY7" s="52">
        <v>4.8663620568351974E-2</v>
      </c>
    </row>
    <row r="8" spans="1:107" ht="15.6">
      <c r="B8">
        <v>1956</v>
      </c>
      <c r="C8">
        <v>-0.60645059017224334</v>
      </c>
      <c r="D8">
        <v>0.22299429971405627</v>
      </c>
      <c r="F8" s="3"/>
      <c r="G8" s="43" t="s">
        <v>221</v>
      </c>
      <c r="H8" s="43">
        <v>6.0130469999444658E-2</v>
      </c>
      <c r="I8" s="3"/>
      <c r="J8" s="3"/>
      <c r="K8" s="3"/>
      <c r="L8" s="3"/>
      <c r="M8" s="3"/>
      <c r="N8" s="3"/>
      <c r="O8" s="3"/>
      <c r="P8" s="3"/>
      <c r="Q8">
        <v>1956</v>
      </c>
      <c r="R8">
        <v>1.9365093401145357</v>
      </c>
      <c r="S8">
        <v>-3.7972523076269339E-2</v>
      </c>
      <c r="T8">
        <v>5.6176728301276548E-2</v>
      </c>
      <c r="U8">
        <v>-0.60645059017224334</v>
      </c>
      <c r="V8">
        <v>0.22299429971405627</v>
      </c>
      <c r="W8">
        <v>2.8271257909226622E-2</v>
      </c>
      <c r="X8">
        <f t="shared" si="0"/>
        <v>1.5995285127905823</v>
      </c>
      <c r="Z8" s="48" t="s">
        <v>222</v>
      </c>
      <c r="AA8" s="48">
        <v>0.80778071539892893</v>
      </c>
      <c r="AK8" s="48" t="s">
        <v>222</v>
      </c>
      <c r="AL8" s="48">
        <v>7.7934888379639577E-2</v>
      </c>
      <c r="AW8" s="48" t="s">
        <v>222</v>
      </c>
      <c r="AX8" s="48">
        <v>0.97448893147662918</v>
      </c>
      <c r="BJ8" s="48" t="s">
        <v>222</v>
      </c>
      <c r="BK8" s="48">
        <v>2.765203818353738E-2</v>
      </c>
      <c r="BT8" s="48" t="s">
        <v>222</v>
      </c>
      <c r="BU8" s="48">
        <v>-1.2784338301588311E-2</v>
      </c>
      <c r="CD8" s="48" t="s">
        <v>222</v>
      </c>
      <c r="CE8" s="48">
        <v>1.9484344884162667E-2</v>
      </c>
      <c r="CN8" s="48" t="s">
        <v>222</v>
      </c>
      <c r="CO8" s="48">
        <v>4.4971284031694071E-2</v>
      </c>
      <c r="CX8" s="48" t="s">
        <v>222</v>
      </c>
      <c r="CY8" s="48">
        <v>3.3319485416228617E-2</v>
      </c>
    </row>
    <row r="9" spans="1:107" ht="15.6">
      <c r="B9">
        <v>1957</v>
      </c>
      <c r="C9">
        <v>-0.21093821012837666</v>
      </c>
      <c r="D9">
        <v>0.1803734846738653</v>
      </c>
      <c r="F9" s="3"/>
      <c r="G9" s="43" t="s">
        <v>222</v>
      </c>
      <c r="H9" s="43">
        <v>4.4971284031693766E-2</v>
      </c>
      <c r="I9" s="3"/>
      <c r="J9" s="3"/>
      <c r="K9" s="3"/>
      <c r="L9" s="3"/>
      <c r="M9" s="3"/>
      <c r="N9" s="3"/>
      <c r="O9" s="3"/>
      <c r="P9" s="3"/>
      <c r="Q9">
        <v>1957</v>
      </c>
      <c r="R9">
        <v>1.7630673271570356</v>
      </c>
      <c r="S9">
        <v>-3.8252628091190413E-2</v>
      </c>
      <c r="T9">
        <v>5.5092045575887441E-2</v>
      </c>
      <c r="U9">
        <v>-0.21093821012837666</v>
      </c>
      <c r="V9">
        <v>0.1803734846738653</v>
      </c>
      <c r="W9">
        <v>2.8578254550426948E-2</v>
      </c>
      <c r="X9">
        <f t="shared" si="0"/>
        <v>1.7779202737376485</v>
      </c>
      <c r="Z9" s="48" t="s">
        <v>223</v>
      </c>
      <c r="AA9" s="48">
        <v>0.54357111223655952</v>
      </c>
      <c r="AK9" s="48" t="s">
        <v>223</v>
      </c>
      <c r="AL9" s="48">
        <v>1.1905254532449223</v>
      </c>
      <c r="AW9" s="48" t="s">
        <v>223</v>
      </c>
      <c r="AX9" s="48">
        <v>9.2472666787327181E-3</v>
      </c>
      <c r="BJ9" s="48" t="s">
        <v>223</v>
      </c>
      <c r="BK9" s="48">
        <v>5.7089982743388251E-2</v>
      </c>
      <c r="BT9" s="48" t="s">
        <v>223</v>
      </c>
      <c r="BU9" s="48">
        <v>3.7237602004785868E-2</v>
      </c>
      <c r="CD9" s="48" t="s">
        <v>223</v>
      </c>
      <c r="CE9" s="48">
        <v>3.6639579732956153E-2</v>
      </c>
      <c r="CN9" s="48" t="s">
        <v>223</v>
      </c>
      <c r="CO9" s="48">
        <v>0.88234008743523729</v>
      </c>
      <c r="CX9" s="48" t="s">
        <v>223</v>
      </c>
      <c r="CY9" s="48">
        <v>0.46871395938639171</v>
      </c>
    </row>
    <row r="10" spans="1:107" ht="16.2" thickBot="1">
      <c r="B10">
        <v>1958</v>
      </c>
      <c r="C10">
        <v>-0.80808306582889122</v>
      </c>
      <c r="D10">
        <v>0.11447312770870513</v>
      </c>
      <c r="F10" s="3"/>
      <c r="G10" s="43" t="s">
        <v>223</v>
      </c>
      <c r="H10" s="43">
        <v>0.46588059431740164</v>
      </c>
      <c r="I10" s="3"/>
      <c r="J10" s="3"/>
      <c r="K10" s="3"/>
      <c r="L10" s="3"/>
      <c r="M10" s="3"/>
      <c r="N10" s="3"/>
      <c r="O10" s="3"/>
      <c r="P10" s="3"/>
      <c r="Q10">
        <v>1958</v>
      </c>
      <c r="R10">
        <v>1.6705482474635038</v>
      </c>
      <c r="S10">
        <v>-3.7213997737390002E-2</v>
      </c>
      <c r="T10">
        <v>5.2436059196472706E-2</v>
      </c>
      <c r="U10">
        <v>-0.80808306582889122</v>
      </c>
      <c r="V10">
        <v>0.11447312770870513</v>
      </c>
      <c r="W10">
        <v>2.7980558861345421E-2</v>
      </c>
      <c r="X10">
        <f t="shared" si="0"/>
        <v>1.0201409296637458</v>
      </c>
      <c r="Z10" s="49" t="s">
        <v>224</v>
      </c>
      <c r="AA10" s="49">
        <v>64</v>
      </c>
      <c r="AK10" s="49" t="s">
        <v>224</v>
      </c>
      <c r="AL10" s="49">
        <v>64</v>
      </c>
      <c r="AW10" s="49" t="s">
        <v>224</v>
      </c>
      <c r="AX10" s="49">
        <v>64</v>
      </c>
      <c r="BJ10" s="49" t="s">
        <v>224</v>
      </c>
      <c r="BK10" s="49">
        <v>64</v>
      </c>
      <c r="BT10" s="49" t="s">
        <v>224</v>
      </c>
      <c r="BU10" s="49">
        <v>64</v>
      </c>
      <c r="CD10" s="49" t="s">
        <v>224</v>
      </c>
      <c r="CE10" s="49">
        <v>64</v>
      </c>
      <c r="CN10" s="49" t="s">
        <v>224</v>
      </c>
      <c r="CO10" s="49">
        <v>64</v>
      </c>
      <c r="CX10" s="49" t="s">
        <v>224</v>
      </c>
      <c r="CY10" s="49">
        <v>64</v>
      </c>
    </row>
    <row r="11" spans="1:107" ht="16.2" thickBot="1">
      <c r="B11">
        <v>1959</v>
      </c>
      <c r="C11">
        <v>-0.23021663198095529</v>
      </c>
      <c r="D11">
        <v>0.27205352820597728</v>
      </c>
      <c r="F11" s="3"/>
      <c r="G11" s="44" t="s">
        <v>224</v>
      </c>
      <c r="H11" s="44">
        <v>64</v>
      </c>
      <c r="I11" s="3"/>
      <c r="J11" s="3"/>
      <c r="K11" s="3"/>
      <c r="L11" s="3"/>
      <c r="M11" s="3"/>
      <c r="N11" s="3"/>
      <c r="O11" s="3"/>
      <c r="P11" s="3"/>
      <c r="Q11">
        <v>1959</v>
      </c>
      <c r="R11">
        <v>1.7101729172211082</v>
      </c>
      <c r="S11">
        <v>-3.6630359508836308E-2</v>
      </c>
      <c r="T11">
        <v>5.0290106323807093E-2</v>
      </c>
      <c r="U11">
        <v>-0.23021663198095529</v>
      </c>
      <c r="V11">
        <v>0.27205352820597728</v>
      </c>
      <c r="W11">
        <v>2.7805529389740357E-2</v>
      </c>
      <c r="X11">
        <f t="shared" si="0"/>
        <v>1.7934750896508411</v>
      </c>
    </row>
    <row r="12" spans="1:107" ht="16.2" thickBot="1">
      <c r="B12">
        <v>1960</v>
      </c>
      <c r="C12">
        <v>5.7431911015002654E-2</v>
      </c>
      <c r="D12">
        <v>0.47615895780379719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>
        <v>1960</v>
      </c>
      <c r="R12">
        <v>1.8546849792077769</v>
      </c>
      <c r="S12">
        <v>-3.9469854984453025E-2</v>
      </c>
      <c r="T12">
        <v>5.2623149681069986E-2</v>
      </c>
      <c r="U12">
        <v>5.7431911015002654E-2</v>
      </c>
      <c r="V12">
        <v>0.47615895780379719</v>
      </c>
      <c r="W12">
        <v>3.0415786453925897E-2</v>
      </c>
      <c r="X12">
        <f t="shared" si="0"/>
        <v>2.4318449291771196</v>
      </c>
      <c r="Z12" t="s">
        <v>225</v>
      </c>
      <c r="AK12" t="s">
        <v>225</v>
      </c>
      <c r="AW12" t="s">
        <v>225</v>
      </c>
      <c r="BJ12" t="s">
        <v>225</v>
      </c>
      <c r="BT12" t="s">
        <v>225</v>
      </c>
      <c r="CD12" t="s">
        <v>225</v>
      </c>
      <c r="CN12" t="s">
        <v>225</v>
      </c>
      <c r="CX12" t="s">
        <v>225</v>
      </c>
    </row>
    <row r="13" spans="1:107" ht="16.2" thickBot="1">
      <c r="B13">
        <v>1961</v>
      </c>
      <c r="C13">
        <v>-0.29020076258435212</v>
      </c>
      <c r="D13">
        <v>0.22990069579563632</v>
      </c>
      <c r="F13" s="3"/>
      <c r="G13" s="3" t="s">
        <v>225</v>
      </c>
      <c r="H13" s="3"/>
      <c r="I13" s="3"/>
      <c r="J13" s="3"/>
      <c r="K13" s="3"/>
      <c r="L13" s="3"/>
      <c r="M13" s="3"/>
      <c r="N13" s="3"/>
      <c r="O13" s="3"/>
      <c r="P13" s="3"/>
      <c r="Q13">
        <v>1961</v>
      </c>
      <c r="R13">
        <v>2.1399362473756693</v>
      </c>
      <c r="S13">
        <v>-4.1638532439155683E-2</v>
      </c>
      <c r="T13">
        <v>5.454219326370438E-2</v>
      </c>
      <c r="U13">
        <v>-0.29020076258435212</v>
      </c>
      <c r="V13">
        <v>0.22990069579563632</v>
      </c>
      <c r="W13">
        <v>3.2806425271396544E-2</v>
      </c>
      <c r="X13">
        <f t="shared" si="0"/>
        <v>2.1253462666828988</v>
      </c>
      <c r="Z13" s="50"/>
      <c r="AA13" s="50" t="s">
        <v>230</v>
      </c>
      <c r="AB13" s="50" t="s">
        <v>231</v>
      </c>
      <c r="AC13" s="50" t="s">
        <v>232</v>
      </c>
      <c r="AD13" s="50" t="s">
        <v>233</v>
      </c>
      <c r="AE13" s="50" t="s">
        <v>234</v>
      </c>
      <c r="AK13" s="50"/>
      <c r="AL13" s="50" t="s">
        <v>230</v>
      </c>
      <c r="AM13" s="50" t="s">
        <v>231</v>
      </c>
      <c r="AN13" s="50" t="s">
        <v>232</v>
      </c>
      <c r="AO13" s="50" t="s">
        <v>233</v>
      </c>
      <c r="AP13" s="50" t="s">
        <v>234</v>
      </c>
      <c r="AW13" s="50"/>
      <c r="AX13" s="50" t="s">
        <v>230</v>
      </c>
      <c r="AY13" s="50" t="s">
        <v>231</v>
      </c>
      <c r="AZ13" s="50" t="s">
        <v>232</v>
      </c>
      <c r="BA13" s="50" t="s">
        <v>233</v>
      </c>
      <c r="BB13" s="50" t="s">
        <v>234</v>
      </c>
      <c r="BJ13" s="50"/>
      <c r="BK13" s="50" t="s">
        <v>230</v>
      </c>
      <c r="BL13" s="50" t="s">
        <v>231</v>
      </c>
      <c r="BM13" s="50" t="s">
        <v>232</v>
      </c>
      <c r="BN13" s="50" t="s">
        <v>233</v>
      </c>
      <c r="BO13" s="50" t="s">
        <v>234</v>
      </c>
      <c r="BT13" s="50"/>
      <c r="BU13" s="50" t="s">
        <v>230</v>
      </c>
      <c r="BV13" s="50" t="s">
        <v>231</v>
      </c>
      <c r="BW13" s="50" t="s">
        <v>232</v>
      </c>
      <c r="BX13" s="50" t="s">
        <v>233</v>
      </c>
      <c r="BY13" s="50" t="s">
        <v>234</v>
      </c>
      <c r="CD13" s="50"/>
      <c r="CE13" s="50" t="s">
        <v>230</v>
      </c>
      <c r="CF13" s="50" t="s">
        <v>231</v>
      </c>
      <c r="CG13" s="50" t="s">
        <v>232</v>
      </c>
      <c r="CH13" s="50" t="s">
        <v>233</v>
      </c>
      <c r="CI13" s="50" t="s">
        <v>234</v>
      </c>
      <c r="CN13" s="50"/>
      <c r="CO13" s="50" t="s">
        <v>230</v>
      </c>
      <c r="CP13" s="50" t="s">
        <v>231</v>
      </c>
      <c r="CQ13" s="50" t="s">
        <v>232</v>
      </c>
      <c r="CR13" s="50" t="s">
        <v>233</v>
      </c>
      <c r="CS13" s="50" t="s">
        <v>234</v>
      </c>
      <c r="CX13" s="50"/>
      <c r="CY13" s="50" t="s">
        <v>230</v>
      </c>
      <c r="CZ13" s="50" t="s">
        <v>231</v>
      </c>
      <c r="DA13" s="50" t="s">
        <v>232</v>
      </c>
      <c r="DB13" s="50" t="s">
        <v>233</v>
      </c>
      <c r="DC13" s="50" t="s">
        <v>234</v>
      </c>
    </row>
    <row r="14" spans="1:107" ht="15.6">
      <c r="B14">
        <v>1962</v>
      </c>
      <c r="C14">
        <v>0.25632461111899246</v>
      </c>
      <c r="D14">
        <v>-9.3993561444723397E-3</v>
      </c>
      <c r="F14" s="3"/>
      <c r="G14" s="45"/>
      <c r="H14" s="45" t="s">
        <v>230</v>
      </c>
      <c r="I14" s="45" t="s">
        <v>231</v>
      </c>
      <c r="J14" s="45" t="s">
        <v>232</v>
      </c>
      <c r="K14" s="45" t="s">
        <v>233</v>
      </c>
      <c r="L14" s="45" t="s">
        <v>234</v>
      </c>
      <c r="M14" s="3"/>
      <c r="N14" s="3"/>
      <c r="O14" s="3"/>
      <c r="P14" s="3"/>
      <c r="Q14">
        <v>1962</v>
      </c>
      <c r="R14">
        <v>2.0976752842227202</v>
      </c>
      <c r="S14">
        <v>-4.2684746775327284E-2</v>
      </c>
      <c r="T14">
        <v>5.5385878263673173E-2</v>
      </c>
      <c r="U14">
        <v>0.25632461111899246</v>
      </c>
      <c r="V14">
        <v>-9.3993561444723397E-3</v>
      </c>
      <c r="W14">
        <v>3.46118390523526E-2</v>
      </c>
      <c r="X14">
        <f t="shared" si="0"/>
        <v>2.3919135097379387</v>
      </c>
      <c r="Z14" s="48" t="s">
        <v>226</v>
      </c>
      <c r="AA14" s="48">
        <v>1</v>
      </c>
      <c r="AB14" s="48">
        <v>78.52123300860562</v>
      </c>
      <c r="AC14" s="48">
        <v>78.52123300860562</v>
      </c>
      <c r="AD14" s="48">
        <v>265.75067356404531</v>
      </c>
      <c r="AE14" s="48">
        <v>4.2682439738962985E-24</v>
      </c>
      <c r="AK14" s="48" t="s">
        <v>226</v>
      </c>
      <c r="AL14" s="48">
        <v>1</v>
      </c>
      <c r="AM14" s="48">
        <v>8.9645923611175249</v>
      </c>
      <c r="AN14" s="48">
        <v>8.9645923611175249</v>
      </c>
      <c r="AO14" s="48">
        <v>6.3248929018570585</v>
      </c>
      <c r="AP14" s="48">
        <v>1.4512657895455458E-2</v>
      </c>
      <c r="AW14" s="48" t="s">
        <v>226</v>
      </c>
      <c r="AX14" s="48">
        <v>1</v>
      </c>
      <c r="AY14" s="48">
        <v>0.20587139338071711</v>
      </c>
      <c r="AZ14" s="48">
        <v>0.20587139338071711</v>
      </c>
      <c r="BA14" s="48">
        <v>2407.5163176832648</v>
      </c>
      <c r="BB14" s="48">
        <v>2.5264651967822594E-51</v>
      </c>
      <c r="BJ14" s="48" t="s">
        <v>226</v>
      </c>
      <c r="BK14" s="48">
        <v>1</v>
      </c>
      <c r="BL14" s="48">
        <v>9.0986336867255047E-3</v>
      </c>
      <c r="BM14" s="48">
        <v>9.0986336867255047E-3</v>
      </c>
      <c r="BN14" s="48">
        <v>2.7916203601727547</v>
      </c>
      <c r="BO14" s="48">
        <v>9.9799362485413573E-2</v>
      </c>
      <c r="BT14" s="48" t="s">
        <v>226</v>
      </c>
      <c r="BU14" s="48">
        <v>1</v>
      </c>
      <c r="BV14" s="48">
        <v>2.839190347979359E-4</v>
      </c>
      <c r="BW14" s="48">
        <v>2.839190347979359E-4</v>
      </c>
      <c r="BX14" s="48">
        <v>0.20475338871183604</v>
      </c>
      <c r="BY14" s="48">
        <v>0.65249047129829685</v>
      </c>
      <c r="CD14" s="48" t="s">
        <v>226</v>
      </c>
      <c r="CE14" s="48">
        <v>1</v>
      </c>
      <c r="CF14" s="48">
        <v>3.0230914384671431E-3</v>
      </c>
      <c r="CG14" s="48">
        <v>3.0230914384671431E-3</v>
      </c>
      <c r="CH14" s="48">
        <v>2.2519063018501528</v>
      </c>
      <c r="CI14" s="48">
        <v>0.13852558272763307</v>
      </c>
      <c r="CN14" s="48" t="s">
        <v>226</v>
      </c>
      <c r="CO14" s="48">
        <v>1</v>
      </c>
      <c r="CP14" s="48">
        <v>3.0880956222220632</v>
      </c>
      <c r="CQ14" s="48">
        <v>3.0880956222220632</v>
      </c>
      <c r="CR14" s="48">
        <v>3.9666028325903766</v>
      </c>
      <c r="CS14" s="48">
        <v>5.082107490875671E-2</v>
      </c>
      <c r="CX14" s="48" t="s">
        <v>226</v>
      </c>
      <c r="CY14" s="48">
        <v>1</v>
      </c>
      <c r="CZ14" s="48">
        <v>0.69675128467212311</v>
      </c>
      <c r="DA14" s="48">
        <v>0.69675128467212311</v>
      </c>
      <c r="DB14" s="48">
        <v>3.1714801835291317</v>
      </c>
      <c r="DC14" s="48">
        <v>7.9833383046240783E-2</v>
      </c>
    </row>
    <row r="15" spans="1:107" ht="15.6">
      <c r="B15">
        <v>1963</v>
      </c>
      <c r="C15">
        <v>-0.58321999637645805</v>
      </c>
      <c r="D15">
        <v>0.38205131204221032</v>
      </c>
      <c r="F15" s="3"/>
      <c r="G15" s="43" t="s">
        <v>226</v>
      </c>
      <c r="H15" s="43">
        <v>1</v>
      </c>
      <c r="I15" s="43">
        <v>0.86093023352434983</v>
      </c>
      <c r="J15" s="43">
        <v>0.86093023352434983</v>
      </c>
      <c r="K15" s="43">
        <v>3.9666028325903553</v>
      </c>
      <c r="L15" s="43">
        <v>5.0821074908757362E-2</v>
      </c>
      <c r="M15" s="3"/>
      <c r="N15" s="3"/>
      <c r="O15" s="3"/>
      <c r="P15" s="3"/>
      <c r="Q15">
        <v>1963</v>
      </c>
      <c r="R15">
        <v>2.1852235253317511</v>
      </c>
      <c r="S15">
        <v>-4.3007093699558796E-2</v>
      </c>
      <c r="T15">
        <v>5.563666538086022E-2</v>
      </c>
      <c r="U15">
        <v>-0.58321999637645805</v>
      </c>
      <c r="V15">
        <v>0.38205131204221032</v>
      </c>
      <c r="W15">
        <v>3.6022743567353958E-2</v>
      </c>
      <c r="X15">
        <f t="shared" si="0"/>
        <v>2.0327071562461594</v>
      </c>
      <c r="Z15" s="48" t="s">
        <v>227</v>
      </c>
      <c r="AA15" s="48">
        <v>62</v>
      </c>
      <c r="AB15" s="48">
        <v>18.319112351601603</v>
      </c>
      <c r="AC15" s="48">
        <v>0.29546955405809039</v>
      </c>
      <c r="AD15" s="48"/>
      <c r="AE15" s="48"/>
      <c r="AK15" s="48" t="s">
        <v>227</v>
      </c>
      <c r="AL15" s="48">
        <v>62</v>
      </c>
      <c r="AM15" s="48">
        <v>87.875752999089698</v>
      </c>
      <c r="AN15" s="48">
        <v>1.4173508548240275</v>
      </c>
      <c r="AO15" s="48"/>
      <c r="AP15" s="48"/>
      <c r="AW15" s="48" t="s">
        <v>227</v>
      </c>
      <c r="AX15" s="48">
        <v>62</v>
      </c>
      <c r="AY15" s="48">
        <v>5.301740343711228E-3</v>
      </c>
      <c r="AZ15" s="48">
        <v>8.5511941027600449E-5</v>
      </c>
      <c r="BA15" s="48"/>
      <c r="BB15" s="48"/>
      <c r="BJ15" s="48" t="s">
        <v>227</v>
      </c>
      <c r="BK15" s="48">
        <v>62</v>
      </c>
      <c r="BL15" s="48">
        <v>0.20207450003770283</v>
      </c>
      <c r="BM15" s="48">
        <v>3.2592661296403681E-3</v>
      </c>
      <c r="BN15" s="48"/>
      <c r="BO15" s="48"/>
      <c r="BT15" s="48" t="s">
        <v>227</v>
      </c>
      <c r="BU15" s="48">
        <v>62</v>
      </c>
      <c r="BV15" s="48">
        <v>8.5971618190143595E-2</v>
      </c>
      <c r="BW15" s="48">
        <v>1.3866390030668322E-3</v>
      </c>
      <c r="BX15" s="48"/>
      <c r="BY15" s="48"/>
      <c r="CD15" s="48" t="s">
        <v>227</v>
      </c>
      <c r="CE15" s="48">
        <v>62</v>
      </c>
      <c r="CF15" s="48">
        <v>8.3232445786474388E-2</v>
      </c>
      <c r="CG15" s="48">
        <v>1.3424588030076514E-3</v>
      </c>
      <c r="CH15" s="48"/>
      <c r="CI15" s="48"/>
      <c r="CN15" s="48" t="s">
        <v>227</v>
      </c>
      <c r="CO15" s="48">
        <v>62</v>
      </c>
      <c r="CP15" s="48">
        <v>48.268489853503773</v>
      </c>
      <c r="CQ15" s="48">
        <v>0.77852402989522218</v>
      </c>
      <c r="CR15" s="48"/>
      <c r="CS15" s="48"/>
      <c r="CX15" s="48" t="s">
        <v>227</v>
      </c>
      <c r="CY15" s="48">
        <v>62</v>
      </c>
      <c r="CZ15" s="48">
        <v>13.62095209486742</v>
      </c>
      <c r="DA15" s="48">
        <v>0.21969277572366805</v>
      </c>
      <c r="DB15" s="48"/>
      <c r="DC15" s="48"/>
    </row>
    <row r="16" spans="1:107" ht="16.2" thickBot="1">
      <c r="B16">
        <v>1964</v>
      </c>
      <c r="C16">
        <v>1.663415811687307</v>
      </c>
      <c r="D16">
        <v>0.4971473483313803</v>
      </c>
      <c r="F16" s="3"/>
      <c r="G16" s="43" t="s">
        <v>227</v>
      </c>
      <c r="H16" s="43">
        <v>62</v>
      </c>
      <c r="I16" s="43">
        <v>13.456773146015193</v>
      </c>
      <c r="J16" s="43">
        <v>0.21704472816153536</v>
      </c>
      <c r="K16" s="43"/>
      <c r="L16" s="43"/>
      <c r="M16" s="3"/>
      <c r="N16" s="3"/>
      <c r="O16" s="3"/>
      <c r="P16" s="3"/>
      <c r="Q16">
        <v>1964</v>
      </c>
      <c r="R16">
        <v>2.9951550555723747</v>
      </c>
      <c r="S16">
        <v>-4.738200273735068E-2</v>
      </c>
      <c r="T16">
        <v>6.1929509383582014E-2</v>
      </c>
      <c r="U16">
        <v>1.663415811687307</v>
      </c>
      <c r="V16">
        <v>0.4971473483313803</v>
      </c>
      <c r="W16">
        <v>4.1158323391949372E-2</v>
      </c>
      <c r="X16">
        <f t="shared" si="0"/>
        <v>5.2114240456292427</v>
      </c>
      <c r="Z16" s="49" t="s">
        <v>228</v>
      </c>
      <c r="AA16" s="49">
        <v>63</v>
      </c>
      <c r="AB16" s="49">
        <v>96.840345360207223</v>
      </c>
      <c r="AC16" s="49"/>
      <c r="AD16" s="49"/>
      <c r="AE16" s="49"/>
      <c r="AK16" s="49" t="s">
        <v>228</v>
      </c>
      <c r="AL16" s="49">
        <v>63</v>
      </c>
      <c r="AM16" s="49">
        <v>96.840345360207223</v>
      </c>
      <c r="AN16" s="49"/>
      <c r="AO16" s="49"/>
      <c r="AP16" s="49"/>
      <c r="AW16" s="49" t="s">
        <v>228</v>
      </c>
      <c r="AX16" s="49">
        <v>63</v>
      </c>
      <c r="AY16" s="49">
        <v>0.21117313372442834</v>
      </c>
      <c r="AZ16" s="49"/>
      <c r="BA16" s="49"/>
      <c r="BB16" s="49"/>
      <c r="BJ16" s="49" t="s">
        <v>228</v>
      </c>
      <c r="BK16" s="49">
        <v>63</v>
      </c>
      <c r="BL16" s="49">
        <v>0.21117313372442834</v>
      </c>
      <c r="BM16" s="49"/>
      <c r="BN16" s="49"/>
      <c r="BO16" s="49"/>
      <c r="BT16" s="49" t="s">
        <v>228</v>
      </c>
      <c r="BU16" s="49">
        <v>63</v>
      </c>
      <c r="BV16" s="49">
        <v>8.6255537224941531E-2</v>
      </c>
      <c r="BW16" s="49"/>
      <c r="BX16" s="49"/>
      <c r="BY16" s="49"/>
      <c r="CD16" s="49" t="s">
        <v>228</v>
      </c>
      <c r="CE16" s="49">
        <v>63</v>
      </c>
      <c r="CF16" s="49">
        <v>8.6255537224941531E-2</v>
      </c>
      <c r="CG16" s="49"/>
      <c r="CH16" s="49"/>
      <c r="CI16" s="49"/>
      <c r="CN16" s="49" t="s">
        <v>228</v>
      </c>
      <c r="CO16" s="49">
        <v>63</v>
      </c>
      <c r="CP16" s="49">
        <v>51.356585475725836</v>
      </c>
      <c r="CQ16" s="49"/>
      <c r="CR16" s="49"/>
      <c r="CS16" s="49"/>
      <c r="CX16" s="49" t="s">
        <v>228</v>
      </c>
      <c r="CY16" s="49">
        <v>63</v>
      </c>
      <c r="CZ16" s="49">
        <v>14.317703379539543</v>
      </c>
      <c r="DA16" s="49"/>
      <c r="DB16" s="49"/>
      <c r="DC16" s="49"/>
    </row>
    <row r="17" spans="2:110" ht="16.2" thickBot="1">
      <c r="B17">
        <v>1965</v>
      </c>
      <c r="C17">
        <v>-0.12251270173096689</v>
      </c>
      <c r="D17">
        <v>0.31825594128273538</v>
      </c>
      <c r="F17" s="3"/>
      <c r="G17" s="44" t="s">
        <v>228</v>
      </c>
      <c r="H17" s="44">
        <v>63</v>
      </c>
      <c r="I17" s="44">
        <v>14.317703379539543</v>
      </c>
      <c r="J17" s="44"/>
      <c r="K17" s="44"/>
      <c r="L17" s="44"/>
      <c r="M17" s="3"/>
      <c r="N17" s="3"/>
      <c r="O17" s="3"/>
      <c r="P17" s="3"/>
      <c r="Q17">
        <v>1965</v>
      </c>
      <c r="R17">
        <v>3.5534414517707549</v>
      </c>
      <c r="S17">
        <v>-5.3199063656862361E-2</v>
      </c>
      <c r="T17">
        <v>6.9534003242646442E-2</v>
      </c>
      <c r="U17">
        <v>-0.12251270173096689</v>
      </c>
      <c r="V17">
        <v>0.31825594128273538</v>
      </c>
      <c r="W17">
        <v>4.8152408781524492E-2</v>
      </c>
      <c r="X17">
        <f t="shared" si="0"/>
        <v>3.8136720396898323</v>
      </c>
    </row>
    <row r="18" spans="2:110" ht="16.2" thickBot="1">
      <c r="B18">
        <v>1966</v>
      </c>
      <c r="C18">
        <v>-0.19674698437196148</v>
      </c>
      <c r="D18">
        <v>0.29821346752048405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>
        <v>1966</v>
      </c>
      <c r="R18">
        <v>3.4070515371043957</v>
      </c>
      <c r="S18">
        <v>-5.3807574642286964E-2</v>
      </c>
      <c r="T18">
        <v>7.056641300323023E-2</v>
      </c>
      <c r="U18">
        <v>-0.19674698437196148</v>
      </c>
      <c r="V18">
        <v>0.29821346752048405</v>
      </c>
      <c r="W18">
        <v>5.1021835698661845E-2</v>
      </c>
      <c r="X18">
        <f t="shared" si="0"/>
        <v>3.5762986943125235</v>
      </c>
      <c r="Z18" s="50"/>
      <c r="AA18" s="50" t="s">
        <v>235</v>
      </c>
      <c r="AB18" s="50" t="s">
        <v>223</v>
      </c>
      <c r="AC18" s="50" t="s">
        <v>236</v>
      </c>
      <c r="AD18" s="50" t="s">
        <v>237</v>
      </c>
      <c r="AE18" s="50" t="s">
        <v>238</v>
      </c>
      <c r="AF18" s="50" t="s">
        <v>239</v>
      </c>
      <c r="AG18" s="50" t="s">
        <v>240</v>
      </c>
      <c r="AH18" s="50" t="s">
        <v>241</v>
      </c>
      <c r="AK18" s="50"/>
      <c r="AL18" s="50" t="s">
        <v>235</v>
      </c>
      <c r="AM18" s="50" t="s">
        <v>223</v>
      </c>
      <c r="AN18" s="50" t="s">
        <v>236</v>
      </c>
      <c r="AO18" s="50" t="s">
        <v>237</v>
      </c>
      <c r="AP18" s="50" t="s">
        <v>238</v>
      </c>
      <c r="AQ18" s="50" t="s">
        <v>239</v>
      </c>
      <c r="AR18" s="50" t="s">
        <v>240</v>
      </c>
      <c r="AS18" s="50" t="s">
        <v>241</v>
      </c>
      <c r="AW18" s="50"/>
      <c r="AX18" s="50" t="s">
        <v>235</v>
      </c>
      <c r="AY18" s="50" t="s">
        <v>223</v>
      </c>
      <c r="AZ18" s="50" t="s">
        <v>236</v>
      </c>
      <c r="BA18" s="50" t="s">
        <v>237</v>
      </c>
      <c r="BB18" s="50" t="s">
        <v>238</v>
      </c>
      <c r="BC18" s="50" t="s">
        <v>239</v>
      </c>
      <c r="BD18" s="50" t="s">
        <v>240</v>
      </c>
      <c r="BE18" s="50" t="s">
        <v>241</v>
      </c>
      <c r="BJ18" s="50"/>
      <c r="BK18" s="50" t="s">
        <v>235</v>
      </c>
      <c r="BL18" s="50" t="s">
        <v>223</v>
      </c>
      <c r="BM18" s="50" t="s">
        <v>236</v>
      </c>
      <c r="BN18" s="50" t="s">
        <v>237</v>
      </c>
      <c r="BO18" s="50" t="s">
        <v>238</v>
      </c>
      <c r="BP18" s="50" t="s">
        <v>239</v>
      </c>
      <c r="BQ18" s="50" t="s">
        <v>240</v>
      </c>
      <c r="BR18" s="50" t="s">
        <v>241</v>
      </c>
      <c r="BT18" s="50"/>
      <c r="BU18" s="50" t="s">
        <v>235</v>
      </c>
      <c r="BV18" s="50" t="s">
        <v>223</v>
      </c>
      <c r="BW18" s="50" t="s">
        <v>236</v>
      </c>
      <c r="BX18" s="50" t="s">
        <v>237</v>
      </c>
      <c r="BY18" s="50" t="s">
        <v>238</v>
      </c>
      <c r="BZ18" s="50" t="s">
        <v>239</v>
      </c>
      <c r="CA18" s="50" t="s">
        <v>240</v>
      </c>
      <c r="CB18" s="50" t="s">
        <v>241</v>
      </c>
      <c r="CD18" s="50"/>
      <c r="CE18" s="50" t="s">
        <v>235</v>
      </c>
      <c r="CF18" s="50" t="s">
        <v>223</v>
      </c>
      <c r="CG18" s="50" t="s">
        <v>236</v>
      </c>
      <c r="CH18" s="50" t="s">
        <v>237</v>
      </c>
      <c r="CI18" s="50" t="s">
        <v>238</v>
      </c>
      <c r="CJ18" s="50" t="s">
        <v>239</v>
      </c>
      <c r="CK18" s="50" t="s">
        <v>240</v>
      </c>
      <c r="CL18" s="50" t="s">
        <v>241</v>
      </c>
      <c r="CN18" s="50"/>
      <c r="CO18" s="50" t="s">
        <v>235</v>
      </c>
      <c r="CP18" s="50" t="s">
        <v>223</v>
      </c>
      <c r="CQ18" s="50" t="s">
        <v>236</v>
      </c>
      <c r="CR18" s="50" t="s">
        <v>237</v>
      </c>
      <c r="CS18" s="50" t="s">
        <v>238</v>
      </c>
      <c r="CT18" s="50" t="s">
        <v>239</v>
      </c>
      <c r="CU18" s="50" t="s">
        <v>240</v>
      </c>
      <c r="CV18" s="50" t="s">
        <v>241</v>
      </c>
      <c r="CX18" s="50"/>
      <c r="CY18" s="50" t="s">
        <v>235</v>
      </c>
      <c r="CZ18" s="50" t="s">
        <v>223</v>
      </c>
      <c r="DA18" s="50" t="s">
        <v>236</v>
      </c>
      <c r="DB18" s="50" t="s">
        <v>237</v>
      </c>
      <c r="DC18" s="50" t="s">
        <v>238</v>
      </c>
      <c r="DD18" s="50" t="s">
        <v>239</v>
      </c>
      <c r="DE18" s="50" t="s">
        <v>240</v>
      </c>
      <c r="DF18" s="50" t="s">
        <v>241</v>
      </c>
    </row>
    <row r="19" spans="2:110" ht="15.6">
      <c r="B19">
        <v>1967</v>
      </c>
      <c r="C19">
        <v>0.10943405189940551</v>
      </c>
      <c r="D19">
        <v>0.48222481183465032</v>
      </c>
      <c r="F19" s="3"/>
      <c r="G19" s="45"/>
      <c r="H19" s="45" t="s">
        <v>235</v>
      </c>
      <c r="I19" s="45" t="s">
        <v>223</v>
      </c>
      <c r="J19" s="45" t="s">
        <v>236</v>
      </c>
      <c r="K19" s="45" t="s">
        <v>237</v>
      </c>
      <c r="L19" s="45" t="s">
        <v>238</v>
      </c>
      <c r="M19" s="45" t="s">
        <v>239</v>
      </c>
      <c r="N19" s="45" t="s">
        <v>240</v>
      </c>
      <c r="O19" s="45" t="s">
        <v>241</v>
      </c>
      <c r="P19" s="47"/>
      <c r="Q19">
        <v>1967</v>
      </c>
      <c r="R19">
        <v>3.611064360356989</v>
      </c>
      <c r="S19">
        <v>-5.4133661976380566E-2</v>
      </c>
      <c r="T19">
        <v>7.256458982840433E-2</v>
      </c>
      <c r="U19">
        <v>0.10943405189940551</v>
      </c>
      <c r="V19">
        <v>0.48222481183465032</v>
      </c>
      <c r="W19">
        <v>5.4289651359557503E-2</v>
      </c>
      <c r="X19">
        <f t="shared" si="0"/>
        <v>4.2754438033026254</v>
      </c>
      <c r="Z19" s="48" t="s">
        <v>229</v>
      </c>
      <c r="AA19" s="48">
        <v>1.7675382400041704</v>
      </c>
      <c r="AB19" s="48">
        <v>7.2651428449265379E-2</v>
      </c>
      <c r="AC19" s="48">
        <v>24.329022535854119</v>
      </c>
      <c r="AD19" s="48">
        <v>2.033199141553021E-33</v>
      </c>
      <c r="AE19" s="48">
        <v>1.6223101038623002</v>
      </c>
      <c r="AF19" s="48">
        <v>1.9127663761460405</v>
      </c>
      <c r="AG19" s="48">
        <v>1.6223101038623002</v>
      </c>
      <c r="AH19" s="48">
        <v>1.9127663761460405</v>
      </c>
      <c r="AK19" s="48" t="s">
        <v>229</v>
      </c>
      <c r="AL19" s="48">
        <v>1.1640539021157317</v>
      </c>
      <c r="AM19" s="48">
        <v>0.16586318975117426</v>
      </c>
      <c r="AN19" s="48">
        <v>7.0181569754086475</v>
      </c>
      <c r="AO19" s="48">
        <v>2.0001060782231742E-9</v>
      </c>
      <c r="AP19" s="48">
        <v>0.83249811007883157</v>
      </c>
      <c r="AQ19" s="48">
        <v>1.4956096941526318</v>
      </c>
      <c r="AR19" s="48">
        <v>0.83249811007883157</v>
      </c>
      <c r="AS19" s="48">
        <v>1.4956096941526318</v>
      </c>
      <c r="AW19" s="48" t="s">
        <v>229</v>
      </c>
      <c r="AX19" s="48">
        <v>5.208462876640893E-2</v>
      </c>
      <c r="AY19" s="48">
        <v>1.3109148159005362E-3</v>
      </c>
      <c r="AZ19" s="48">
        <v>39.731512783787757</v>
      </c>
      <c r="BA19" s="48">
        <v>8.1509330927531517E-46</v>
      </c>
      <c r="BB19" s="48">
        <v>4.94641473881667E-2</v>
      </c>
      <c r="BC19" s="48">
        <v>5.470511014465116E-2</v>
      </c>
      <c r="BD19" s="48">
        <v>4.94641473881667E-2</v>
      </c>
      <c r="BE19" s="48">
        <v>5.470511014465116E-2</v>
      </c>
      <c r="BJ19" s="48" t="s">
        <v>229</v>
      </c>
      <c r="BK19" s="48">
        <v>2.7612040131309426E-2</v>
      </c>
      <c r="BL19" s="48">
        <v>7.9537372467330374E-3</v>
      </c>
      <c r="BM19" s="48">
        <v>3.4715806261579676</v>
      </c>
      <c r="BN19" s="48">
        <v>9.4823581190520221E-4</v>
      </c>
      <c r="BO19" s="48">
        <v>1.1712745921122591E-2</v>
      </c>
      <c r="BP19" s="48">
        <v>4.3511334341496261E-2</v>
      </c>
      <c r="BQ19" s="48">
        <v>1.1712745921122591E-2</v>
      </c>
      <c r="BR19" s="48">
        <v>4.3511334341496261E-2</v>
      </c>
      <c r="BT19" s="48" t="s">
        <v>229</v>
      </c>
      <c r="BU19" s="48">
        <v>1.870439679141709E-2</v>
      </c>
      <c r="BV19" s="48">
        <v>5.0925622677197267E-3</v>
      </c>
      <c r="BW19" s="48">
        <v>3.6728852408892139</v>
      </c>
      <c r="BX19" s="48">
        <v>5.0170120499891933E-4</v>
      </c>
      <c r="BY19" s="48">
        <v>8.5245098695264417E-3</v>
      </c>
      <c r="BZ19" s="48">
        <v>2.8884283713307736E-2</v>
      </c>
      <c r="CA19" s="48">
        <v>8.5245098695264417E-3</v>
      </c>
      <c r="CB19" s="48">
        <v>2.8884283713307736E-2</v>
      </c>
      <c r="CD19" s="48" t="s">
        <v>229</v>
      </c>
      <c r="CE19" s="48">
        <v>-8.3619602564361864E-3</v>
      </c>
      <c r="CF19" s="48">
        <v>1.9213394645947898E-2</v>
      </c>
      <c r="CG19" s="48">
        <v>-0.43521514081842494</v>
      </c>
      <c r="CH19" s="48">
        <v>0.66491758150937275</v>
      </c>
      <c r="CI19" s="48">
        <v>-4.6768988899207664E-2</v>
      </c>
      <c r="CJ19" s="48">
        <v>3.0045068386335291E-2</v>
      </c>
      <c r="CK19" s="48">
        <v>-4.6768988899207664E-2</v>
      </c>
      <c r="CL19" s="48">
        <v>3.0045068386335291E-2</v>
      </c>
      <c r="CN19" s="48" t="s">
        <v>229</v>
      </c>
      <c r="CO19" s="48">
        <v>-0.28947039090706334</v>
      </c>
      <c r="CP19" s="48">
        <v>0.12292701592263303</v>
      </c>
      <c r="CQ19" s="48">
        <v>-2.3548150805942303</v>
      </c>
      <c r="CR19" s="48">
        <v>2.1712359160226697E-2</v>
      </c>
      <c r="CS19" s="48">
        <v>-0.53519799441031546</v>
      </c>
      <c r="CT19" s="48">
        <v>-4.3742787403811212E-2</v>
      </c>
      <c r="CU19" s="48">
        <v>-0.53519799441031546</v>
      </c>
      <c r="CV19" s="48">
        <v>-4.3742787403811212E-2</v>
      </c>
      <c r="CX19" s="48" t="s">
        <v>229</v>
      </c>
      <c r="CY19" s="48">
        <v>-0.19230949731447103</v>
      </c>
      <c r="CZ19" s="48">
        <v>0.24578847092111419</v>
      </c>
      <c r="DA19" s="48">
        <v>-0.78241870578296069</v>
      </c>
      <c r="DB19" s="48">
        <v>0.43694670773562139</v>
      </c>
      <c r="DC19" s="48">
        <v>-0.68363364990096531</v>
      </c>
      <c r="DD19" s="48">
        <v>0.2990146552720232</v>
      </c>
      <c r="DE19" s="48">
        <v>-0.68363364990096531</v>
      </c>
      <c r="DF19" s="48">
        <v>0.2990146552720232</v>
      </c>
    </row>
    <row r="20" spans="2:110" ht="16.2" thickBot="1">
      <c r="B20">
        <v>1968</v>
      </c>
      <c r="C20">
        <v>-0.3156252910396285</v>
      </c>
      <c r="D20">
        <v>0.61516559142874261</v>
      </c>
      <c r="F20" s="3"/>
      <c r="G20" s="43" t="s">
        <v>229</v>
      </c>
      <c r="H20" s="43">
        <v>0.18131200195250716</v>
      </c>
      <c r="I20" s="43">
        <v>6.371317722281683E-2</v>
      </c>
      <c r="J20" s="43">
        <v>2.8457535765078137</v>
      </c>
      <c r="K20" s="43">
        <v>5.9980619687937699E-3</v>
      </c>
      <c r="L20" s="43">
        <v>5.3951175424396453E-2</v>
      </c>
      <c r="M20" s="43">
        <v>0.30867282848061783</v>
      </c>
      <c r="N20" s="43">
        <v>5.3951175424396453E-2</v>
      </c>
      <c r="O20" s="43">
        <v>0.30867282848061783</v>
      </c>
      <c r="P20" s="43"/>
      <c r="Q20">
        <v>1968</v>
      </c>
      <c r="R20">
        <v>3.9170819162132839</v>
      </c>
      <c r="S20">
        <v>-5.4494870238220687E-2</v>
      </c>
      <c r="T20">
        <v>7.4869470258955351E-2</v>
      </c>
      <c r="U20">
        <v>-0.3156252910396285</v>
      </c>
      <c r="V20">
        <v>0.61516559142874261</v>
      </c>
      <c r="W20">
        <v>5.8179826075599926E-2</v>
      </c>
      <c r="X20">
        <f t="shared" si="0"/>
        <v>4.295176642698733</v>
      </c>
      <c r="Z20" s="49" t="s">
        <v>242</v>
      </c>
      <c r="AA20" s="54">
        <v>-19.282983203656602</v>
      </c>
      <c r="AB20" s="49">
        <v>1.1828700508003349</v>
      </c>
      <c r="AC20" s="49">
        <v>-16.301861046029234</v>
      </c>
      <c r="AD20" s="49">
        <v>4.2682439738962684E-24</v>
      </c>
      <c r="AE20" s="49">
        <v>-21.647506743558299</v>
      </c>
      <c r="AF20" s="49">
        <v>-16.918459663754906</v>
      </c>
      <c r="AG20" s="49">
        <v>-21.647506743558299</v>
      </c>
      <c r="AH20" s="49">
        <v>-16.918459663754906</v>
      </c>
      <c r="AK20" s="49" t="s">
        <v>242</v>
      </c>
      <c r="AL20" s="49">
        <v>0.79127709163220461</v>
      </c>
      <c r="AM20" s="49">
        <v>0.31463135783874829</v>
      </c>
      <c r="AN20" s="49">
        <v>2.5149339756456888</v>
      </c>
      <c r="AO20" s="49">
        <v>1.4512657895455692E-2</v>
      </c>
      <c r="AP20" s="49">
        <v>0.16233796894700991</v>
      </c>
      <c r="AQ20" s="49">
        <v>1.4202162143173993</v>
      </c>
      <c r="AR20" s="49">
        <v>0.16233796894700991</v>
      </c>
      <c r="AS20" s="49">
        <v>1.4202162143173993</v>
      </c>
      <c r="AW20" s="49" t="s">
        <v>242</v>
      </c>
      <c r="AX20" s="49">
        <v>-1.5449147149503202</v>
      </c>
      <c r="AY20" s="49">
        <v>3.1486173922368098E-2</v>
      </c>
      <c r="AZ20" s="49">
        <v>-49.066447983151015</v>
      </c>
      <c r="BA20" s="49">
        <v>2.5264651967822594E-51</v>
      </c>
      <c r="BB20" s="49">
        <v>-1.6078546798014932</v>
      </c>
      <c r="BC20" s="49">
        <v>-1.4819747500991471</v>
      </c>
      <c r="BD20" s="49">
        <v>-1.6078546798014932</v>
      </c>
      <c r="BE20" s="49">
        <v>-1.4819747500991471</v>
      </c>
      <c r="BJ20" s="49" t="s">
        <v>242</v>
      </c>
      <c r="BK20" s="49">
        <v>-2.5208755720190427E-2</v>
      </c>
      <c r="BL20" s="49">
        <v>1.5087706642965524E-2</v>
      </c>
      <c r="BM20" s="49">
        <v>-1.6708142805748236</v>
      </c>
      <c r="BN20" s="54">
        <v>9.9799362485412713E-2</v>
      </c>
      <c r="BO20" s="49">
        <v>-5.536865155683382E-2</v>
      </c>
      <c r="BP20" s="49">
        <v>4.9511401164529616E-3</v>
      </c>
      <c r="BQ20" s="49">
        <v>-5.536865155683382E-2</v>
      </c>
      <c r="BR20" s="49">
        <v>4.9511401164529616E-3</v>
      </c>
      <c r="BT20" s="49" t="s">
        <v>242</v>
      </c>
      <c r="BU20" s="49">
        <v>-2.3512520344302029E-3</v>
      </c>
      <c r="BV20" s="49">
        <v>5.1961733987621354E-3</v>
      </c>
      <c r="BW20" s="49">
        <v>-0.45249683834460425</v>
      </c>
      <c r="BX20" s="49">
        <v>0.65249047129827542</v>
      </c>
      <c r="BY20" s="49">
        <v>-1.2738254656122239E-2</v>
      </c>
      <c r="BZ20" s="49">
        <v>8.0357505872618324E-3</v>
      </c>
      <c r="CA20" s="49">
        <v>-1.2738254656122239E-2</v>
      </c>
      <c r="CB20" s="49">
        <v>8.0357505872618324E-3</v>
      </c>
      <c r="CD20" s="49" t="s">
        <v>242</v>
      </c>
      <c r="CE20" s="49">
        <v>0.68309443517952673</v>
      </c>
      <c r="CF20" s="49">
        <v>0.45520349644303726</v>
      </c>
      <c r="CG20" s="49">
        <v>1.5006352994149443</v>
      </c>
      <c r="CH20" s="49">
        <v>0.13852558272763055</v>
      </c>
      <c r="CI20" s="49">
        <v>-0.22684438866410994</v>
      </c>
      <c r="CJ20" s="49">
        <v>1.5930332590231635</v>
      </c>
      <c r="CK20" s="49">
        <v>-0.22684438866410994</v>
      </c>
      <c r="CL20" s="49">
        <v>1.5930332590231635</v>
      </c>
      <c r="CN20" s="49" t="s">
        <v>242</v>
      </c>
      <c r="CO20" s="49">
        <v>-0.46441762097030398</v>
      </c>
      <c r="CP20" s="49">
        <v>0.23318431288356217</v>
      </c>
      <c r="CQ20" s="49">
        <v>-1.9916332073427487</v>
      </c>
      <c r="CR20" s="49">
        <v>5.082107490875714E-2</v>
      </c>
      <c r="CS20" s="49">
        <v>-0.93054642064354443</v>
      </c>
      <c r="CT20" s="49">
        <v>1.7111787029364667E-3</v>
      </c>
      <c r="CU20" s="49">
        <v>-0.93054642064354443</v>
      </c>
      <c r="CV20" s="49">
        <v>1.7111787029364667E-3</v>
      </c>
      <c r="CX20" s="49" t="s">
        <v>242</v>
      </c>
      <c r="CY20" s="49">
        <v>10.37036386560075</v>
      </c>
      <c r="CZ20" s="49">
        <v>5.8232172612076782</v>
      </c>
      <c r="DA20" s="49">
        <v>1.78086500991207</v>
      </c>
      <c r="DB20" s="54">
        <v>7.9833383046241532E-2</v>
      </c>
      <c r="DC20" s="49">
        <v>-1.2700815770505223</v>
      </c>
      <c r="DD20" s="49">
        <v>22.010809308252021</v>
      </c>
      <c r="DE20" s="49">
        <v>-1.2700815770505223</v>
      </c>
      <c r="DF20" s="49">
        <v>22.010809308252021</v>
      </c>
    </row>
    <row r="21" spans="2:110" ht="16.2" thickBot="1">
      <c r="B21">
        <v>1969</v>
      </c>
      <c r="C21">
        <v>-2.0769306445476197</v>
      </c>
      <c r="D21">
        <v>0.32172314232239946</v>
      </c>
      <c r="F21" s="3"/>
      <c r="G21" s="44" t="s">
        <v>242</v>
      </c>
      <c r="H21" s="44">
        <v>-0.12947499682250349</v>
      </c>
      <c r="I21" s="44">
        <v>6.5009458742280188E-2</v>
      </c>
      <c r="J21" s="44">
        <v>-1.9916332073427472</v>
      </c>
      <c r="K21" s="44">
        <v>5.0821074908757591E-2</v>
      </c>
      <c r="L21" s="44">
        <v>-0.25942705318607817</v>
      </c>
      <c r="M21" s="44">
        <v>4.7705954107121751E-4</v>
      </c>
      <c r="N21" s="44">
        <v>-0.25942705318607817</v>
      </c>
      <c r="O21" s="44">
        <v>4.7705954107121751E-4</v>
      </c>
      <c r="P21" s="43"/>
      <c r="Q21">
        <v>1969</v>
      </c>
      <c r="R21">
        <v>3.529882121493507</v>
      </c>
      <c r="S21">
        <v>-4.9708562892035325E-2</v>
      </c>
      <c r="T21">
        <v>7.0865216925618119E-2</v>
      </c>
      <c r="U21">
        <v>-2.0769306445476197</v>
      </c>
      <c r="V21">
        <v>0.32172314232239946</v>
      </c>
      <c r="W21">
        <v>5.7149299481377668E-2</v>
      </c>
      <c r="X21">
        <f t="shared" si="0"/>
        <v>1.8529805727832471</v>
      </c>
    </row>
    <row r="22" spans="2:110" ht="57.6">
      <c r="B22">
        <v>1970</v>
      </c>
      <c r="C22">
        <v>-1.4411344995527842</v>
      </c>
      <c r="D22">
        <v>0.79153398885574866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>
        <v>1970</v>
      </c>
      <c r="R22">
        <v>3.1420913430837785</v>
      </c>
      <c r="S22">
        <v>-4.2918239460396156E-2</v>
      </c>
      <c r="T22">
        <v>6.481237635660192E-2</v>
      </c>
      <c r="U22">
        <v>-1.4411344995527842</v>
      </c>
      <c r="V22">
        <v>0.79153398885574866</v>
      </c>
      <c r="W22">
        <v>5.3865584460387125E-2</v>
      </c>
      <c r="X22">
        <f t="shared" si="0"/>
        <v>2.568250553743336</v>
      </c>
      <c r="AW22" s="59" t="s">
        <v>252</v>
      </c>
      <c r="AX22" s="59" t="s">
        <v>245</v>
      </c>
      <c r="BJ22" s="59" t="s">
        <v>252</v>
      </c>
      <c r="BK22" s="59" t="s">
        <v>249</v>
      </c>
      <c r="BT22" s="60" t="s">
        <v>253</v>
      </c>
      <c r="BU22" s="60" t="s">
        <v>246</v>
      </c>
      <c r="CN22" s="61" t="s">
        <v>245</v>
      </c>
      <c r="CO22" s="61" t="s">
        <v>249</v>
      </c>
    </row>
    <row r="23" spans="2:110" ht="43.2">
      <c r="B23">
        <v>1971</v>
      </c>
      <c r="C23">
        <v>-0.35752573627730821</v>
      </c>
      <c r="D23">
        <v>0.38936148292513478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>
        <v>1971</v>
      </c>
      <c r="R23">
        <v>3.0151784387754037</v>
      </c>
      <c r="S23">
        <v>-3.9455211288800793E-2</v>
      </c>
      <c r="T23">
        <v>6.2653657777833119E-2</v>
      </c>
      <c r="U23">
        <v>-0.35752573627730821</v>
      </c>
      <c r="V23">
        <v>0.38936148292513478</v>
      </c>
      <c r="W23">
        <v>5.4563818052239747E-2</v>
      </c>
      <c r="X23">
        <f t="shared" si="0"/>
        <v>3.1247764499645019</v>
      </c>
      <c r="Z23" s="53" t="s">
        <v>251</v>
      </c>
      <c r="AA23" s="53" t="s">
        <v>253</v>
      </c>
      <c r="AK23" s="53" t="s">
        <v>251</v>
      </c>
      <c r="AL23" s="53" t="s">
        <v>249</v>
      </c>
      <c r="AW23" t="s">
        <v>218</v>
      </c>
      <c r="BJ23" t="s">
        <v>218</v>
      </c>
      <c r="BT23" t="s">
        <v>218</v>
      </c>
      <c r="CN23" t="s">
        <v>218</v>
      </c>
    </row>
    <row r="24" spans="2:110" ht="16.2" thickBot="1">
      <c r="B24">
        <v>1972</v>
      </c>
      <c r="C24">
        <v>-2.0751536777920703</v>
      </c>
      <c r="D24">
        <v>0.68440300736933524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>
        <v>1972</v>
      </c>
      <c r="R24">
        <v>3.0862329935312123</v>
      </c>
      <c r="S24">
        <v>-3.5151669481854539E-2</v>
      </c>
      <c r="T24">
        <v>5.843077069800507E-2</v>
      </c>
      <c r="U24">
        <v>-2.0751536777920703</v>
      </c>
      <c r="V24">
        <v>0.68440300736933524</v>
      </c>
      <c r="W24">
        <v>5.4269079025761321E-2</v>
      </c>
      <c r="X24">
        <f t="shared" si="0"/>
        <v>1.7730305033503893</v>
      </c>
    </row>
    <row r="25" spans="2:110">
      <c r="B25">
        <v>1973</v>
      </c>
      <c r="C25">
        <v>-1.9686402951851822</v>
      </c>
      <c r="D25">
        <v>0.83764707702787933</v>
      </c>
      <c r="Q25">
        <v>1973</v>
      </c>
      <c r="R25">
        <v>3.0927503900650759</v>
      </c>
      <c r="S25">
        <v>-2.9119312719748252E-2</v>
      </c>
      <c r="T25">
        <v>5.215853368512164E-2</v>
      </c>
      <c r="U25">
        <v>-1.9686402951851822</v>
      </c>
      <c r="V25">
        <v>0.83764707702787933</v>
      </c>
      <c r="W25">
        <v>5.1381848503038841E-2</v>
      </c>
      <c r="X25">
        <f t="shared" si="0"/>
        <v>2.0361782413761853</v>
      </c>
      <c r="Z25" t="s">
        <v>218</v>
      </c>
      <c r="AK25" t="s">
        <v>218</v>
      </c>
      <c r="AW25" s="51" t="s">
        <v>219</v>
      </c>
      <c r="AX25" s="51"/>
      <c r="BJ25" s="51" t="s">
        <v>219</v>
      </c>
      <c r="BK25" s="51"/>
      <c r="BT25" s="51" t="s">
        <v>219</v>
      </c>
      <c r="BU25" s="51"/>
      <c r="CN25" s="51" t="s">
        <v>219</v>
      </c>
      <c r="CO25" s="51"/>
    </row>
    <row r="26" spans="2:110" ht="15" thickBot="1">
      <c r="B26">
        <v>1974</v>
      </c>
      <c r="C26">
        <v>-0.89125176317398613</v>
      </c>
      <c r="D26">
        <v>-0.21825164949461406</v>
      </c>
      <c r="Q26">
        <v>1974</v>
      </c>
      <c r="R26">
        <v>2.6923144679558151</v>
      </c>
      <c r="S26">
        <v>-2.3355806324645338E-2</v>
      </c>
      <c r="T26">
        <v>4.6883179386859763E-2</v>
      </c>
      <c r="U26">
        <v>-0.89125176317398613</v>
      </c>
      <c r="V26">
        <v>-0.21825164949461406</v>
      </c>
      <c r="W26">
        <v>4.8564179767134223E-2</v>
      </c>
      <c r="X26">
        <f t="shared" si="0"/>
        <v>1.6549026081165634</v>
      </c>
      <c r="AD26" s="55"/>
      <c r="AW26" s="48" t="s">
        <v>220</v>
      </c>
      <c r="AX26" s="48">
        <v>3.3924213442859542E-2</v>
      </c>
      <c r="BJ26" s="48" t="s">
        <v>220</v>
      </c>
      <c r="BK26" s="48">
        <v>7.4206162704630707E-2</v>
      </c>
      <c r="BT26" s="48" t="s">
        <v>220</v>
      </c>
      <c r="BU26" s="48">
        <v>0.24387321565246331</v>
      </c>
      <c r="CN26" s="48" t="s">
        <v>220</v>
      </c>
      <c r="CO26" s="48">
        <v>0.31432334332455131</v>
      </c>
    </row>
    <row r="27" spans="2:110">
      <c r="B27">
        <v>1975</v>
      </c>
      <c r="C27">
        <v>1.8313375777271081</v>
      </c>
      <c r="D27">
        <v>-2.4823302774849787E-2</v>
      </c>
      <c r="Q27">
        <v>1975</v>
      </c>
      <c r="R27">
        <v>2.6020942377082523</v>
      </c>
      <c r="S27">
        <v>-1.9848098868536772E-2</v>
      </c>
      <c r="T27">
        <v>4.6957729830092679E-2</v>
      </c>
      <c r="U27">
        <v>1.8313375777271081</v>
      </c>
      <c r="V27">
        <v>-2.4823302774849787E-2</v>
      </c>
      <c r="W27">
        <v>5.0985677982077642E-2</v>
      </c>
      <c r="X27">
        <f t="shared" si="0"/>
        <v>4.4867038216041442</v>
      </c>
      <c r="Z27" s="51" t="s">
        <v>219</v>
      </c>
      <c r="AA27" s="51"/>
      <c r="AK27" s="51" t="s">
        <v>219</v>
      </c>
      <c r="AL27" s="51"/>
      <c r="AW27" s="48" t="s">
        <v>221</v>
      </c>
      <c r="AX27" s="52">
        <v>1.1508522577166919E-3</v>
      </c>
      <c r="BJ27" s="48" t="s">
        <v>221</v>
      </c>
      <c r="BK27" s="52">
        <v>5.5065545833461252E-3</v>
      </c>
      <c r="BT27" s="48" t="s">
        <v>221</v>
      </c>
      <c r="BU27" s="52">
        <v>5.947414531267288E-2</v>
      </c>
      <c r="CN27" s="48" t="s">
        <v>221</v>
      </c>
      <c r="CO27" s="48">
        <v>9.8799164158723737E-2</v>
      </c>
    </row>
    <row r="28" spans="2:110">
      <c r="B28">
        <v>1976</v>
      </c>
      <c r="C28">
        <v>-8.100784434421382E-2</v>
      </c>
      <c r="D28">
        <v>0.15652682331358042</v>
      </c>
      <c r="Q28">
        <v>1976</v>
      </c>
      <c r="R28">
        <v>2.5363638622312905</v>
      </c>
      <c r="S28">
        <v>-1.6437171600223396E-2</v>
      </c>
      <c r="T28">
        <v>4.8814676932029413E-2</v>
      </c>
      <c r="U28">
        <v>-8.100784434421382E-2</v>
      </c>
      <c r="V28">
        <v>0.15652682331358042</v>
      </c>
      <c r="W28">
        <v>5.5818419058487577E-2</v>
      </c>
      <c r="X28">
        <f t="shared" si="0"/>
        <v>2.7000787655909506</v>
      </c>
      <c r="Z28" s="48" t="s">
        <v>220</v>
      </c>
      <c r="AA28" s="48">
        <v>0.94057537129067514</v>
      </c>
      <c r="AK28" s="48" t="s">
        <v>220</v>
      </c>
      <c r="AL28" s="48">
        <v>0.45720264571486524</v>
      </c>
      <c r="AW28" s="48" t="s">
        <v>222</v>
      </c>
      <c r="AX28" s="48">
        <v>-1.4959617867158844E-2</v>
      </c>
      <c r="BJ28" s="48" t="s">
        <v>222</v>
      </c>
      <c r="BK28" s="48">
        <v>-1.0533662278212808E-2</v>
      </c>
      <c r="BT28" s="48" t="s">
        <v>222</v>
      </c>
      <c r="BU28" s="48">
        <v>4.4304373462877279E-2</v>
      </c>
      <c r="CN28" s="48" t="s">
        <v>222</v>
      </c>
      <c r="CO28" s="48">
        <v>8.4263666806445092E-2</v>
      </c>
    </row>
    <row r="29" spans="2:110">
      <c r="B29">
        <v>1977</v>
      </c>
      <c r="C29">
        <v>-0.56415413879288157</v>
      </c>
      <c r="D29">
        <v>4.1614673063182202E-3</v>
      </c>
      <c r="Q29">
        <v>1977</v>
      </c>
      <c r="R29">
        <v>2.3301497016632289</v>
      </c>
      <c r="S29">
        <v>-1.1661943265854331E-2</v>
      </c>
      <c r="T29">
        <v>4.5971729732422924E-2</v>
      </c>
      <c r="U29">
        <v>-0.56415413879288157</v>
      </c>
      <c r="V29">
        <v>4.1614673063182202E-3</v>
      </c>
      <c r="W29">
        <v>5.6978339011709497E-2</v>
      </c>
      <c r="X29">
        <f t="shared" si="0"/>
        <v>1.8614451556549438</v>
      </c>
      <c r="Z29" s="48" t="s">
        <v>221</v>
      </c>
      <c r="AA29" s="52">
        <v>0.88468202907859139</v>
      </c>
      <c r="AK29" s="48" t="s">
        <v>221</v>
      </c>
      <c r="AL29" s="52">
        <v>0.20903425924867258</v>
      </c>
      <c r="AW29" s="48" t="s">
        <v>223</v>
      </c>
      <c r="AX29" s="48">
        <v>5.832751033640772E-2</v>
      </c>
      <c r="BJ29" s="48" t="s">
        <v>223</v>
      </c>
      <c r="BK29" s="48">
        <v>5.8200196393782169E-2</v>
      </c>
      <c r="BT29" s="48" t="s">
        <v>223</v>
      </c>
      <c r="BU29" s="48">
        <v>3.6172874097642756E-2</v>
      </c>
      <c r="CN29" s="48" t="s">
        <v>223</v>
      </c>
      <c r="CO29" s="48">
        <v>0.86399856030232192</v>
      </c>
    </row>
    <row r="30" spans="2:110" ht="15" thickBot="1">
      <c r="B30">
        <v>1978</v>
      </c>
      <c r="C30">
        <v>-2.3224361937117894</v>
      </c>
      <c r="D30">
        <v>1.0607295481556271</v>
      </c>
      <c r="Q30">
        <v>1978</v>
      </c>
      <c r="R30">
        <v>2.1965522571466329</v>
      </c>
      <c r="S30">
        <v>-6.207252036800324E-3</v>
      </c>
      <c r="T30">
        <v>4.0999650411236079E-2</v>
      </c>
      <c r="U30">
        <v>-2.3224361937117894</v>
      </c>
      <c r="V30">
        <v>1.0607295481556271</v>
      </c>
      <c r="W30">
        <v>5.5449162729769623E-2</v>
      </c>
      <c r="X30">
        <f t="shared" si="0"/>
        <v>1.0250871726946762</v>
      </c>
      <c r="Z30" s="48" t="s">
        <v>222</v>
      </c>
      <c r="AA30" s="48">
        <v>0.88282206180566547</v>
      </c>
      <c r="AK30" s="48" t="s">
        <v>222</v>
      </c>
      <c r="AL30" s="48">
        <v>0.19627674730107053</v>
      </c>
      <c r="AW30" s="49" t="s">
        <v>224</v>
      </c>
      <c r="AX30" s="49">
        <v>64</v>
      </c>
      <c r="BJ30" s="49" t="s">
        <v>224</v>
      </c>
      <c r="BK30" s="49">
        <v>64</v>
      </c>
      <c r="BT30" s="49" t="s">
        <v>224</v>
      </c>
      <c r="BU30" s="49">
        <v>64</v>
      </c>
      <c r="CN30" s="49" t="s">
        <v>224</v>
      </c>
      <c r="CO30" s="49">
        <v>64</v>
      </c>
    </row>
    <row r="31" spans="2:110">
      <c r="B31">
        <v>1979</v>
      </c>
      <c r="C31">
        <v>-2.3116302442967491</v>
      </c>
      <c r="D31">
        <v>0.4770188351569099</v>
      </c>
      <c r="Q31">
        <v>1979</v>
      </c>
      <c r="R31">
        <v>1.904159297752531</v>
      </c>
      <c r="S31">
        <v>-5.5161932246410202E-4</v>
      </c>
      <c r="T31">
        <v>3.4783049055995656E-2</v>
      </c>
      <c r="U31">
        <v>-2.3116302442967491</v>
      </c>
      <c r="V31">
        <v>0.4770188351569099</v>
      </c>
      <c r="W31">
        <v>5.038009467459114E-2</v>
      </c>
      <c r="X31">
        <f t="shared" si="0"/>
        <v>0.15415941302081448</v>
      </c>
      <c r="Z31" s="48" t="s">
        <v>223</v>
      </c>
      <c r="AA31" s="48">
        <v>0.42440531696578837</v>
      </c>
      <c r="AK31" s="48" t="s">
        <v>223</v>
      </c>
      <c r="AL31" s="48">
        <v>1.1115043243023182</v>
      </c>
    </row>
    <row r="32" spans="2:110" ht="15" thickBot="1">
      <c r="B32">
        <v>1980</v>
      </c>
      <c r="C32">
        <v>-0.38219433384916895</v>
      </c>
      <c r="D32">
        <v>-0.15557964107665997</v>
      </c>
      <c r="Q32">
        <v>1980</v>
      </c>
      <c r="R32">
        <v>1.5411062516955507</v>
      </c>
      <c r="S32">
        <v>4.2355477161512651E-3</v>
      </c>
      <c r="T32">
        <v>2.9822719841462678E-2</v>
      </c>
      <c r="U32">
        <v>-0.38219433384916895</v>
      </c>
      <c r="V32">
        <v>-0.15557964107665997</v>
      </c>
      <c r="W32">
        <v>4.6935480448318259E-2</v>
      </c>
      <c r="X32">
        <f t="shared" si="0"/>
        <v>1.0843260247756541</v>
      </c>
      <c r="Z32" s="49" t="s">
        <v>224</v>
      </c>
      <c r="AA32" s="49">
        <v>64</v>
      </c>
      <c r="AK32" s="49" t="s">
        <v>224</v>
      </c>
      <c r="AL32" s="49">
        <v>64</v>
      </c>
      <c r="AW32" t="s">
        <v>225</v>
      </c>
      <c r="BJ32" t="s">
        <v>225</v>
      </c>
      <c r="BT32" t="s">
        <v>225</v>
      </c>
      <c r="CN32" t="s">
        <v>225</v>
      </c>
    </row>
    <row r="33" spans="2:100">
      <c r="B33">
        <v>1981</v>
      </c>
      <c r="C33">
        <v>-1.7897323763941926</v>
      </c>
      <c r="D33">
        <v>-2.6643879083273366E-2</v>
      </c>
      <c r="Q33">
        <v>1981</v>
      </c>
      <c r="R33">
        <v>1.1769264589259114</v>
      </c>
      <c r="S33">
        <v>8.3801087833586443E-3</v>
      </c>
      <c r="T33">
        <v>2.5189934861947687E-2</v>
      </c>
      <c r="U33">
        <v>-1.7897323763941926</v>
      </c>
      <c r="V33">
        <v>-2.6643879083273366E-2</v>
      </c>
      <c r="W33">
        <v>4.3123216165777023E-2</v>
      </c>
      <c r="X33">
        <f t="shared" si="0"/>
        <v>-0.56275653674047121</v>
      </c>
      <c r="AW33" s="50"/>
      <c r="AX33" s="50" t="s">
        <v>230</v>
      </c>
      <c r="AY33" s="50" t="s">
        <v>231</v>
      </c>
      <c r="AZ33" s="50" t="s">
        <v>232</v>
      </c>
      <c r="BA33" s="50" t="s">
        <v>233</v>
      </c>
      <c r="BB33" s="50" t="s">
        <v>234</v>
      </c>
      <c r="BJ33" s="50"/>
      <c r="BK33" s="50" t="s">
        <v>230</v>
      </c>
      <c r="BL33" s="50" t="s">
        <v>231</v>
      </c>
      <c r="BM33" s="50" t="s">
        <v>232</v>
      </c>
      <c r="BN33" s="50" t="s">
        <v>233</v>
      </c>
      <c r="BO33" s="50" t="s">
        <v>234</v>
      </c>
      <c r="BT33" s="50"/>
      <c r="BU33" s="50" t="s">
        <v>230</v>
      </c>
      <c r="BV33" s="50" t="s">
        <v>231</v>
      </c>
      <c r="BW33" s="50" t="s">
        <v>232</v>
      </c>
      <c r="BX33" s="50" t="s">
        <v>233</v>
      </c>
      <c r="BY33" s="50" t="s">
        <v>234</v>
      </c>
      <c r="CN33" s="50"/>
      <c r="CO33" s="50" t="s">
        <v>230</v>
      </c>
      <c r="CP33" s="50" t="s">
        <v>231</v>
      </c>
      <c r="CQ33" s="50" t="s">
        <v>232</v>
      </c>
      <c r="CR33" s="50" t="s">
        <v>233</v>
      </c>
      <c r="CS33" s="50" t="s">
        <v>234</v>
      </c>
    </row>
    <row r="34" spans="2:100" ht="15" thickBot="1">
      <c r="B34">
        <v>1982</v>
      </c>
      <c r="C34">
        <v>-1.2949062394506425</v>
      </c>
      <c r="D34">
        <v>3.6515392730733051E-2</v>
      </c>
      <c r="Q34">
        <v>1982</v>
      </c>
      <c r="R34">
        <v>1.1839257513318384</v>
      </c>
      <c r="S34">
        <v>1.1399073302790542E-2</v>
      </c>
      <c r="T34">
        <v>2.0398436037738495E-2</v>
      </c>
      <c r="U34">
        <v>-1.2949062394506425</v>
      </c>
      <c r="V34">
        <v>3.6515392730733051E-2</v>
      </c>
      <c r="W34">
        <v>3.7966410053869547E-2</v>
      </c>
      <c r="X34">
        <f t="shared" si="0"/>
        <v>-4.7011759936725836E-3</v>
      </c>
      <c r="Z34" t="s">
        <v>225</v>
      </c>
      <c r="AK34" t="s">
        <v>225</v>
      </c>
      <c r="AW34" s="48" t="s">
        <v>226</v>
      </c>
      <c r="AX34" s="48">
        <v>1</v>
      </c>
      <c r="AY34" s="48">
        <v>2.4302907771586724E-4</v>
      </c>
      <c r="AZ34" s="48">
        <v>2.4302907771586724E-4</v>
      </c>
      <c r="BA34" s="48">
        <v>7.1435051168352109E-2</v>
      </c>
      <c r="BB34" s="48">
        <v>0.79014576037530826</v>
      </c>
      <c r="BJ34" s="48" t="s">
        <v>226</v>
      </c>
      <c r="BK34" s="48">
        <v>1</v>
      </c>
      <c r="BL34" s="48">
        <v>1.1628363873898151E-3</v>
      </c>
      <c r="BM34" s="48">
        <v>1.1628363873898151E-3</v>
      </c>
      <c r="BN34" s="48">
        <v>0.34329676655075775</v>
      </c>
      <c r="BO34" s="48">
        <v>0.56005936776020393</v>
      </c>
      <c r="BT34" s="48" t="s">
        <v>226</v>
      </c>
      <c r="BU34" s="48">
        <v>1</v>
      </c>
      <c r="BV34" s="48">
        <v>5.1299743549388377E-3</v>
      </c>
      <c r="BW34" s="48">
        <v>5.1299743549388377E-3</v>
      </c>
      <c r="BX34" s="48">
        <v>3.9205695314049338</v>
      </c>
      <c r="BY34" s="48">
        <v>5.2141468659337935E-2</v>
      </c>
      <c r="CN34" s="48" t="s">
        <v>226</v>
      </c>
      <c r="CO34" s="48">
        <v>1</v>
      </c>
      <c r="CP34" s="48">
        <v>5.0739877190477642</v>
      </c>
      <c r="CQ34" s="48">
        <v>5.0739877190477642</v>
      </c>
      <c r="CR34" s="48">
        <v>6.7970955354503602</v>
      </c>
      <c r="CS34" s="48">
        <v>1.1422766969585113E-2</v>
      </c>
    </row>
    <row r="35" spans="2:100">
      <c r="B35">
        <v>1983</v>
      </c>
      <c r="C35">
        <v>0.82333633762419778</v>
      </c>
      <c r="D35">
        <v>0.50731877398752501</v>
      </c>
      <c r="Q35">
        <v>1983</v>
      </c>
      <c r="R35">
        <v>1.1434723695824327</v>
      </c>
      <c r="S35">
        <v>1.5766437020460836E-2</v>
      </c>
      <c r="T35">
        <v>1.8863354389931739E-2</v>
      </c>
      <c r="U35">
        <v>0.82333633762419778</v>
      </c>
      <c r="V35">
        <v>0.50731877398752501</v>
      </c>
      <c r="W35">
        <v>3.9089594798306426E-2</v>
      </c>
      <c r="X35">
        <f t="shared" si="0"/>
        <v>2.5478468674028543</v>
      </c>
      <c r="Z35" s="50"/>
      <c r="AA35" s="50" t="s">
        <v>230</v>
      </c>
      <c r="AB35" s="50" t="s">
        <v>231</v>
      </c>
      <c r="AC35" s="50" t="s">
        <v>232</v>
      </c>
      <c r="AD35" s="50" t="s">
        <v>233</v>
      </c>
      <c r="AE35" s="50" t="s">
        <v>234</v>
      </c>
      <c r="AK35" s="50"/>
      <c r="AL35" s="50" t="s">
        <v>230</v>
      </c>
      <c r="AM35" s="50" t="s">
        <v>231</v>
      </c>
      <c r="AN35" s="50" t="s">
        <v>232</v>
      </c>
      <c r="AO35" s="50" t="s">
        <v>233</v>
      </c>
      <c r="AP35" s="50" t="s">
        <v>234</v>
      </c>
      <c r="AW35" s="48" t="s">
        <v>227</v>
      </c>
      <c r="AX35" s="48">
        <v>62</v>
      </c>
      <c r="AY35" s="48">
        <v>0.21093010464671247</v>
      </c>
      <c r="AZ35" s="48">
        <v>3.4020984620437493E-3</v>
      </c>
      <c r="BA35" s="48"/>
      <c r="BB35" s="48"/>
      <c r="BJ35" s="48" t="s">
        <v>227</v>
      </c>
      <c r="BK35" s="48">
        <v>62</v>
      </c>
      <c r="BL35" s="48">
        <v>0.21001029733703852</v>
      </c>
      <c r="BM35" s="48">
        <v>3.3872628602748148E-3</v>
      </c>
      <c r="BN35" s="48"/>
      <c r="BO35" s="48"/>
      <c r="BT35" s="48" t="s">
        <v>227</v>
      </c>
      <c r="BU35" s="48">
        <v>62</v>
      </c>
      <c r="BV35" s="48">
        <v>8.1125562870002693E-2</v>
      </c>
      <c r="BW35" s="48">
        <v>1.3084768204839144E-3</v>
      </c>
      <c r="BX35" s="48"/>
      <c r="BY35" s="48"/>
      <c r="CN35" s="48" t="s">
        <v>227</v>
      </c>
      <c r="CO35" s="48">
        <v>62</v>
      </c>
      <c r="CP35" s="48">
        <v>46.282597756678072</v>
      </c>
      <c r="CQ35" s="48">
        <v>0.74649351220448501</v>
      </c>
      <c r="CR35" s="48"/>
      <c r="CS35" s="48"/>
    </row>
    <row r="36" spans="2:100" ht="15" thickBot="1">
      <c r="B36">
        <v>1984</v>
      </c>
      <c r="C36">
        <v>0.34680231798943101</v>
      </c>
      <c r="D36">
        <v>0.21466847296530478</v>
      </c>
      <c r="Q36">
        <v>1984</v>
      </c>
      <c r="R36">
        <v>1.2089090268193923</v>
      </c>
      <c r="S36">
        <v>2.2184714988621672E-2</v>
      </c>
      <c r="T36">
        <v>1.8747490517310953E-2</v>
      </c>
      <c r="U36">
        <v>0.34680231798943101</v>
      </c>
      <c r="V36">
        <v>0.21466847296530478</v>
      </c>
      <c r="W36">
        <v>4.3617197002162288E-2</v>
      </c>
      <c r="X36">
        <f t="shared" si="0"/>
        <v>1.8549292202822232</v>
      </c>
      <c r="Z36" s="48" t="s">
        <v>226</v>
      </c>
      <c r="AA36" s="48">
        <v>1</v>
      </c>
      <c r="AB36" s="48">
        <v>85.672913229939681</v>
      </c>
      <c r="AC36" s="48">
        <v>85.672913229939681</v>
      </c>
      <c r="AD36" s="48">
        <v>475.64386855414057</v>
      </c>
      <c r="AE36" s="48">
        <v>8.8823120351275205E-31</v>
      </c>
      <c r="AK36" s="48" t="s">
        <v>226</v>
      </c>
      <c r="AL36" s="48">
        <v>1</v>
      </c>
      <c r="AM36" s="48">
        <v>20.242949857756543</v>
      </c>
      <c r="AN36" s="48">
        <v>20.242949857756543</v>
      </c>
      <c r="AO36" s="48">
        <v>16.385190161469012</v>
      </c>
      <c r="AP36" s="48">
        <v>1.4588766150254361E-4</v>
      </c>
      <c r="AW36" s="49" t="s">
        <v>228</v>
      </c>
      <c r="AX36" s="49">
        <v>63</v>
      </c>
      <c r="AY36" s="49">
        <v>0.21117313372442834</v>
      </c>
      <c r="AZ36" s="49"/>
      <c r="BA36" s="49"/>
      <c r="BB36" s="49"/>
      <c r="BJ36" s="49" t="s">
        <v>228</v>
      </c>
      <c r="BK36" s="49">
        <v>63</v>
      </c>
      <c r="BL36" s="49">
        <v>0.21117313372442834</v>
      </c>
      <c r="BM36" s="49"/>
      <c r="BN36" s="49"/>
      <c r="BO36" s="49"/>
      <c r="BT36" s="49" t="s">
        <v>228</v>
      </c>
      <c r="BU36" s="49">
        <v>63</v>
      </c>
      <c r="BV36" s="49">
        <v>8.6255537224941531E-2</v>
      </c>
      <c r="BW36" s="49"/>
      <c r="BX36" s="49"/>
      <c r="BY36" s="49"/>
      <c r="CN36" s="49" t="s">
        <v>228</v>
      </c>
      <c r="CO36" s="49">
        <v>63</v>
      </c>
      <c r="CP36" s="49">
        <v>51.356585475725836</v>
      </c>
      <c r="CQ36" s="49"/>
      <c r="CR36" s="49"/>
      <c r="CS36" s="49"/>
    </row>
    <row r="37" spans="2:100" ht="15" thickBot="1">
      <c r="B37">
        <v>1985</v>
      </c>
      <c r="C37">
        <v>-1.0994104178260122</v>
      </c>
      <c r="D37">
        <v>0.36129274450750148</v>
      </c>
      <c r="Q37">
        <v>1985</v>
      </c>
      <c r="R37">
        <v>1.0604200052061177</v>
      </c>
      <c r="S37">
        <v>2.7035680778918731E-2</v>
      </c>
      <c r="T37">
        <v>1.6694685346287007E-2</v>
      </c>
      <c r="U37">
        <v>-1.0994104178260122</v>
      </c>
      <c r="V37">
        <v>0.36129274450750148</v>
      </c>
      <c r="W37">
        <v>4.3909048340964284E-2</v>
      </c>
      <c r="X37">
        <f t="shared" si="0"/>
        <v>0.40994174635377695</v>
      </c>
      <c r="Z37" s="48" t="s">
        <v>227</v>
      </c>
      <c r="AA37" s="48">
        <v>62</v>
      </c>
      <c r="AB37" s="48">
        <v>11.167432130267542</v>
      </c>
      <c r="AC37" s="48">
        <v>0.18011987306883132</v>
      </c>
      <c r="AD37" s="48"/>
      <c r="AE37" s="48"/>
      <c r="AK37" s="48" t="s">
        <v>227</v>
      </c>
      <c r="AL37" s="48">
        <v>62</v>
      </c>
      <c r="AM37" s="48">
        <v>76.597395502450681</v>
      </c>
      <c r="AN37" s="48">
        <v>1.2354418629427528</v>
      </c>
      <c r="AO37" s="48"/>
      <c r="AP37" s="48"/>
    </row>
    <row r="38" spans="2:100" ht="15" thickBot="1">
      <c r="B38">
        <v>1986</v>
      </c>
      <c r="C38">
        <v>6.1918876298426025E-2</v>
      </c>
      <c r="D38">
        <v>0.38699480042575102</v>
      </c>
      <c r="Q38">
        <v>1986</v>
      </c>
      <c r="R38">
        <v>0.98924242739376178</v>
      </c>
      <c r="S38">
        <v>3.1791554434272812E-2</v>
      </c>
      <c r="T38">
        <v>1.4439652420919982E-2</v>
      </c>
      <c r="U38">
        <v>6.1918876298426025E-2</v>
      </c>
      <c r="V38">
        <v>0.38699480042575102</v>
      </c>
      <c r="W38">
        <v>4.395917003866967E-2</v>
      </c>
      <c r="X38">
        <f t="shared" si="0"/>
        <v>1.5283464810118013</v>
      </c>
      <c r="Z38" s="49" t="s">
        <v>228</v>
      </c>
      <c r="AA38" s="49">
        <v>63</v>
      </c>
      <c r="AB38" s="49">
        <v>96.840345360207223</v>
      </c>
      <c r="AC38" s="49"/>
      <c r="AD38" s="49"/>
      <c r="AE38" s="49"/>
      <c r="AK38" s="49" t="s">
        <v>228</v>
      </c>
      <c r="AL38" s="49">
        <v>63</v>
      </c>
      <c r="AM38" s="49">
        <v>96.840345360207223</v>
      </c>
      <c r="AN38" s="49"/>
      <c r="AO38" s="49"/>
      <c r="AP38" s="49"/>
      <c r="AW38" s="50"/>
      <c r="AX38" s="50" t="s">
        <v>235</v>
      </c>
      <c r="AY38" s="50" t="s">
        <v>223</v>
      </c>
      <c r="AZ38" s="50" t="s">
        <v>236</v>
      </c>
      <c r="BA38" s="50" t="s">
        <v>237</v>
      </c>
      <c r="BB38" s="50" t="s">
        <v>238</v>
      </c>
      <c r="BC38" s="50" t="s">
        <v>239</v>
      </c>
      <c r="BD38" s="50" t="s">
        <v>240</v>
      </c>
      <c r="BE38" s="50" t="s">
        <v>241</v>
      </c>
      <c r="BJ38" s="50"/>
      <c r="BK38" s="50" t="s">
        <v>235</v>
      </c>
      <c r="BL38" s="50" t="s">
        <v>223</v>
      </c>
      <c r="BM38" s="50" t="s">
        <v>236</v>
      </c>
      <c r="BN38" s="50" t="s">
        <v>237</v>
      </c>
      <c r="BO38" s="50" t="s">
        <v>238</v>
      </c>
      <c r="BP38" s="50" t="s">
        <v>239</v>
      </c>
      <c r="BQ38" s="50" t="s">
        <v>240</v>
      </c>
      <c r="BR38" s="50" t="s">
        <v>241</v>
      </c>
      <c r="BT38" s="50"/>
      <c r="BU38" s="50" t="s">
        <v>235</v>
      </c>
      <c r="BV38" s="50" t="s">
        <v>223</v>
      </c>
      <c r="BW38" s="50" t="s">
        <v>236</v>
      </c>
      <c r="BX38" s="50" t="s">
        <v>237</v>
      </c>
      <c r="BY38" s="50" t="s">
        <v>238</v>
      </c>
      <c r="BZ38" s="50" t="s">
        <v>239</v>
      </c>
      <c r="CA38" s="50" t="s">
        <v>240</v>
      </c>
      <c r="CB38" s="50" t="s">
        <v>241</v>
      </c>
      <c r="CN38" s="50"/>
      <c r="CO38" s="50" t="s">
        <v>235</v>
      </c>
      <c r="CP38" s="50" t="s">
        <v>223</v>
      </c>
      <c r="CQ38" s="50" t="s">
        <v>236</v>
      </c>
      <c r="CR38" s="50" t="s">
        <v>237</v>
      </c>
      <c r="CS38" s="50" t="s">
        <v>238</v>
      </c>
      <c r="CT38" s="50" t="s">
        <v>239</v>
      </c>
      <c r="CU38" s="50" t="s">
        <v>240</v>
      </c>
      <c r="CV38" s="50" t="s">
        <v>241</v>
      </c>
    </row>
    <row r="39" spans="2:100" ht="15" thickBot="1">
      <c r="B39">
        <v>1987</v>
      </c>
      <c r="C39">
        <v>-0.27049666595679289</v>
      </c>
      <c r="D39">
        <v>0.75503654556105215</v>
      </c>
      <c r="Q39">
        <v>1987</v>
      </c>
      <c r="R39">
        <v>1.1477205777013377</v>
      </c>
      <c r="S39">
        <v>3.8550308934779731E-2</v>
      </c>
      <c r="T39">
        <v>1.2474734561507737E-2</v>
      </c>
      <c r="U39">
        <v>-0.27049666595679289</v>
      </c>
      <c r="V39">
        <v>0.75503654556105215</v>
      </c>
      <c r="W39">
        <v>4.6519041889026058E-2</v>
      </c>
      <c r="X39">
        <f t="shared" si="0"/>
        <v>1.7298045426909103</v>
      </c>
      <c r="AW39" s="48" t="s">
        <v>229</v>
      </c>
      <c r="AX39" s="48">
        <v>2.2608605037574225E-2</v>
      </c>
      <c r="AY39" s="48">
        <v>7.9767885770691271E-3</v>
      </c>
      <c r="AZ39" s="48">
        <v>2.8342991442154024</v>
      </c>
      <c r="BA39" s="48">
        <v>6.1912955991278674E-3</v>
      </c>
      <c r="BB39" s="48">
        <v>6.6632318746158228E-3</v>
      </c>
      <c r="BC39" s="48">
        <v>3.8553978200532628E-2</v>
      </c>
      <c r="BD39" s="48">
        <v>6.6632318746158228E-3</v>
      </c>
      <c r="BE39" s="48">
        <v>3.8553978200532628E-2</v>
      </c>
      <c r="BJ39" s="48" t="s">
        <v>229</v>
      </c>
      <c r="BK39" s="48">
        <v>3.9110124790705206E-2</v>
      </c>
      <c r="BL39" s="48">
        <v>3.0519546073821457E-2</v>
      </c>
      <c r="BM39" s="48">
        <v>1.2814779320801377</v>
      </c>
      <c r="BN39" s="48">
        <v>0.20479786779941078</v>
      </c>
      <c r="BO39" s="48">
        <v>-2.1897578523651789E-2</v>
      </c>
      <c r="BP39" s="48">
        <v>0.1001178281050622</v>
      </c>
      <c r="BQ39" s="48">
        <v>-2.1897578523651789E-2</v>
      </c>
      <c r="BR39" s="48">
        <v>0.1001178281050622</v>
      </c>
      <c r="BT39" s="48" t="s">
        <v>229</v>
      </c>
      <c r="BU39" s="48">
        <v>1.52328191876823E-2</v>
      </c>
      <c r="BV39" s="48">
        <v>5.0395800139758562E-3</v>
      </c>
      <c r="BW39" s="48">
        <v>3.0226366374654963</v>
      </c>
      <c r="BX39" s="48">
        <v>3.6402293233781541E-3</v>
      </c>
      <c r="BY39" s="48">
        <v>5.1588422819338845E-3</v>
      </c>
      <c r="BZ39" s="48">
        <v>2.5306796093430714E-2</v>
      </c>
      <c r="CA39" s="48">
        <v>5.1588422819338845E-3</v>
      </c>
      <c r="CB39" s="48">
        <v>2.5306796093430714E-2</v>
      </c>
      <c r="CN39" s="48" t="s">
        <v>229</v>
      </c>
      <c r="CO39" s="48">
        <v>0.74958171347746949</v>
      </c>
      <c r="CP39" s="48">
        <v>0.45307138983605294</v>
      </c>
      <c r="CQ39" s="48">
        <v>1.6544450395526209</v>
      </c>
      <c r="CR39" s="48">
        <v>0.10309153356208822</v>
      </c>
      <c r="CS39" s="48">
        <v>-0.15609508998752686</v>
      </c>
      <c r="CT39" s="48">
        <v>1.6552585169424658</v>
      </c>
      <c r="CU39" s="48">
        <v>-0.15609508998752686</v>
      </c>
      <c r="CV39" s="48">
        <v>1.6552585169424658</v>
      </c>
    </row>
    <row r="40" spans="2:100" ht="15" thickBot="1">
      <c r="B40">
        <v>1988</v>
      </c>
      <c r="C40">
        <v>2.4389744358129288E-2</v>
      </c>
      <c r="D40">
        <v>0.83201338657833035</v>
      </c>
      <c r="Q40">
        <v>1988</v>
      </c>
      <c r="R40">
        <v>1.7468555927611589</v>
      </c>
      <c r="S40">
        <v>4.6673842651070448E-2</v>
      </c>
      <c r="T40">
        <v>1.0442657963185531E-2</v>
      </c>
      <c r="U40">
        <v>2.4389744358129288E-2</v>
      </c>
      <c r="V40">
        <v>0.83201338657833035</v>
      </c>
      <c r="W40">
        <v>5.0030241967126014E-2</v>
      </c>
      <c r="X40">
        <f t="shared" si="0"/>
        <v>2.7104054662790005</v>
      </c>
      <c r="Z40" s="50"/>
      <c r="AA40" s="50" t="s">
        <v>235</v>
      </c>
      <c r="AB40" s="50" t="s">
        <v>223</v>
      </c>
      <c r="AC40" s="50" t="s">
        <v>236</v>
      </c>
      <c r="AD40" s="50" t="s">
        <v>237</v>
      </c>
      <c r="AE40" s="50" t="s">
        <v>238</v>
      </c>
      <c r="AF40" s="50" t="s">
        <v>239</v>
      </c>
      <c r="AG40" s="50" t="s">
        <v>240</v>
      </c>
      <c r="AH40" s="50" t="s">
        <v>241</v>
      </c>
      <c r="AK40" s="50"/>
      <c r="AL40" s="50" t="s">
        <v>235</v>
      </c>
      <c r="AM40" s="50" t="s">
        <v>223</v>
      </c>
      <c r="AN40" s="50" t="s">
        <v>236</v>
      </c>
      <c r="AO40" s="50" t="s">
        <v>237</v>
      </c>
      <c r="AP40" s="50" t="s">
        <v>238</v>
      </c>
      <c r="AQ40" s="50" t="s">
        <v>239</v>
      </c>
      <c r="AR40" s="50" t="s">
        <v>240</v>
      </c>
      <c r="AS40" s="50" t="s">
        <v>241</v>
      </c>
      <c r="AW40" s="49" t="s">
        <v>242</v>
      </c>
      <c r="AX40" s="49">
        <v>2.1753595501265454E-3</v>
      </c>
      <c r="AY40" s="49">
        <v>8.1390809641048532E-3</v>
      </c>
      <c r="AZ40" s="49">
        <v>0.26727336412063746</v>
      </c>
      <c r="BA40" s="54">
        <v>0.79014576037529283</v>
      </c>
      <c r="BB40" s="49">
        <v>-1.4094431471947633E-2</v>
      </c>
      <c r="BC40" s="49">
        <v>1.8445150572200725E-2</v>
      </c>
      <c r="BD40" s="49">
        <v>-1.4094431471947633E-2</v>
      </c>
      <c r="BE40" s="49">
        <v>1.8445150572200725E-2</v>
      </c>
      <c r="BJ40" s="49" t="s">
        <v>242</v>
      </c>
      <c r="BK40" s="49">
        <v>-0.42365702512096914</v>
      </c>
      <c r="BL40" s="49">
        <v>0.72306868924840662</v>
      </c>
      <c r="BM40" s="49">
        <v>-0.58591532370367083</v>
      </c>
      <c r="BN40" s="54">
        <v>0.56005936776019283</v>
      </c>
      <c r="BO40" s="49">
        <v>-1.8690507397871938</v>
      </c>
      <c r="BP40" s="49">
        <v>1.0217366895452553</v>
      </c>
      <c r="BQ40" s="49">
        <v>-1.8690507397871938</v>
      </c>
      <c r="BR40" s="49">
        <v>1.0217366895452553</v>
      </c>
      <c r="BT40" s="49" t="s">
        <v>242</v>
      </c>
      <c r="BU40" s="49">
        <v>1.8928705596904082E-2</v>
      </c>
      <c r="BV40" s="49">
        <v>9.5597456259761578E-3</v>
      </c>
      <c r="BW40" s="49">
        <v>1.9800428104980301</v>
      </c>
      <c r="BX40" s="54">
        <v>5.214146865933772E-2</v>
      </c>
      <c r="BY40" s="49">
        <v>-1.8095361950669006E-4</v>
      </c>
      <c r="BZ40" s="49">
        <v>3.8038364813314851E-2</v>
      </c>
      <c r="CA40" s="49">
        <v>-1.8095361950669006E-4</v>
      </c>
      <c r="CB40" s="49">
        <v>3.8038364813314851E-2</v>
      </c>
      <c r="CN40" s="49" t="s">
        <v>242</v>
      </c>
      <c r="CO40" s="49">
        <v>-27.985289992875511</v>
      </c>
      <c r="CP40" s="49">
        <v>10.734161484325396</v>
      </c>
      <c r="CQ40" s="49">
        <v>-2.6071239969457465</v>
      </c>
      <c r="CR40" s="49">
        <v>1.1422766969585061E-2</v>
      </c>
      <c r="CS40" s="49">
        <v>-49.442573059278715</v>
      </c>
      <c r="CT40" s="49">
        <v>-6.5280069264723046</v>
      </c>
      <c r="CU40" s="49">
        <v>-49.442573059278715</v>
      </c>
      <c r="CV40" s="49">
        <v>-6.5280069264723046</v>
      </c>
    </row>
    <row r="41" spans="2:100">
      <c r="B41">
        <v>1989</v>
      </c>
      <c r="C41">
        <v>-1.5951641767902307</v>
      </c>
      <c r="D41">
        <v>0.35500252478118161</v>
      </c>
      <c r="Q41">
        <v>1989</v>
      </c>
      <c r="R41">
        <v>1.9984969341595562</v>
      </c>
      <c r="S41">
        <v>5.1947141164508139E-2</v>
      </c>
      <c r="T41">
        <v>8.0791731431019594E-3</v>
      </c>
      <c r="U41">
        <v>-1.5951641767902307</v>
      </c>
      <c r="V41">
        <v>0.35500252478118161</v>
      </c>
      <c r="W41">
        <v>4.9989061812297564E-2</v>
      </c>
      <c r="X41">
        <f t="shared" si="0"/>
        <v>0.86835065827041502</v>
      </c>
      <c r="Z41" s="48" t="s">
        <v>229</v>
      </c>
      <c r="AA41" s="48">
        <v>0.72930903977086892</v>
      </c>
      <c r="AB41" s="48">
        <v>6.0164720807387904E-2</v>
      </c>
      <c r="AC41" s="48">
        <v>12.121871920684018</v>
      </c>
      <c r="AD41" s="48">
        <v>5.2614108763558018E-18</v>
      </c>
      <c r="AE41" s="48">
        <v>0.60904147654663499</v>
      </c>
      <c r="AF41" s="48">
        <v>0.84957660299510285</v>
      </c>
      <c r="AG41" s="48">
        <v>0.60904147654663499</v>
      </c>
      <c r="AH41" s="48">
        <v>0.84957660299510285</v>
      </c>
      <c r="AK41" s="48" t="s">
        <v>229</v>
      </c>
      <c r="AL41" s="48">
        <v>-0.94307464461598856</v>
      </c>
      <c r="AM41" s="48">
        <v>0.58286070389309752</v>
      </c>
      <c r="AN41" s="48">
        <v>-1.6180103381767146</v>
      </c>
      <c r="AO41" s="48">
        <v>0.1107371082183749</v>
      </c>
      <c r="AP41" s="48">
        <v>-2.1081965900963171</v>
      </c>
      <c r="AQ41" s="48">
        <v>0.22204730086433977</v>
      </c>
      <c r="AR41" s="48">
        <v>-2.1081965900963171</v>
      </c>
      <c r="AS41" s="48">
        <v>0.22204730086433977</v>
      </c>
    </row>
    <row r="42" spans="2:100" ht="15" thickBot="1">
      <c r="B42">
        <v>1990</v>
      </c>
      <c r="C42">
        <v>-1.0907993575981032</v>
      </c>
      <c r="D42">
        <v>-7.1583565023093154E-2</v>
      </c>
      <c r="Q42">
        <v>1990</v>
      </c>
      <c r="R42">
        <v>1.2858645202392396</v>
      </c>
      <c r="S42">
        <v>5.2642622963820614E-2</v>
      </c>
      <c r="T42">
        <v>5.4128904728027883E-3</v>
      </c>
      <c r="U42">
        <v>-1.0907993575981032</v>
      </c>
      <c r="V42">
        <v>-7.1583565023093154E-2</v>
      </c>
      <c r="W42">
        <v>4.581640469486252E-2</v>
      </c>
      <c r="X42">
        <f t="shared" si="0"/>
        <v>0.22735351574952917</v>
      </c>
      <c r="Z42" s="49" t="s">
        <v>242</v>
      </c>
      <c r="AA42" s="49">
        <v>31.515795608448236</v>
      </c>
      <c r="AB42" s="49">
        <v>1.4450648053975963</v>
      </c>
      <c r="AC42" s="49">
        <v>21.80926107308866</v>
      </c>
      <c r="AD42" s="54">
        <v>8.8823120351277727E-31</v>
      </c>
      <c r="AE42" s="49">
        <v>28.627152222191057</v>
      </c>
      <c r="AF42" s="49">
        <v>34.404438994705416</v>
      </c>
      <c r="AG42" s="49">
        <v>28.627152222191057</v>
      </c>
      <c r="AH42" s="49">
        <v>34.404438994705416</v>
      </c>
      <c r="AK42" s="49" t="s">
        <v>242</v>
      </c>
      <c r="AL42" s="49">
        <v>55.897451188363171</v>
      </c>
      <c r="AM42" s="49">
        <v>13.809128227496426</v>
      </c>
      <c r="AN42" s="49">
        <v>4.047862418792044</v>
      </c>
      <c r="AO42" s="49">
        <v>1.4588766150254464E-4</v>
      </c>
      <c r="AP42" s="49">
        <v>28.293397186536179</v>
      </c>
      <c r="AQ42" s="49">
        <v>83.501505190190159</v>
      </c>
      <c r="AR42" s="49">
        <v>28.293397186536179</v>
      </c>
      <c r="AS42" s="49">
        <v>83.501505190190159</v>
      </c>
    </row>
    <row r="43" spans="2:100">
      <c r="B43">
        <v>1991</v>
      </c>
      <c r="C43">
        <v>-0.59408259368566185</v>
      </c>
      <c r="D43">
        <v>-0.13566496613061285</v>
      </c>
      <c r="Q43">
        <v>1991</v>
      </c>
      <c r="R43">
        <v>0.74889027910866734</v>
      </c>
      <c r="S43">
        <v>5.3623834361523744E-2</v>
      </c>
      <c r="T43">
        <v>2.7309090199964139E-3</v>
      </c>
      <c r="U43">
        <v>-0.59408259368566185</v>
      </c>
      <c r="V43">
        <v>-0.13566496613061285</v>
      </c>
      <c r="W43">
        <v>4.265317443060547E-2</v>
      </c>
      <c r="X43">
        <f t="shared" si="0"/>
        <v>0.11815063710451824</v>
      </c>
    </row>
    <row r="44" spans="2:100">
      <c r="B44">
        <v>1992</v>
      </c>
      <c r="C44">
        <v>-0.70787436861497643</v>
      </c>
      <c r="D44">
        <v>-4.7129709696769218E-2</v>
      </c>
      <c r="Q44">
        <v>1992</v>
      </c>
      <c r="R44">
        <v>0.475252696281944</v>
      </c>
      <c r="S44">
        <v>5.4762592048645517E-2</v>
      </c>
      <c r="T44">
        <v>4.0554782198877102E-4</v>
      </c>
      <c r="U44">
        <v>-0.70787436861497643</v>
      </c>
      <c r="V44">
        <v>-4.7129709696769218E-2</v>
      </c>
      <c r="W44">
        <v>4.0315971064336466E-2</v>
      </c>
      <c r="X44">
        <f t="shared" si="0"/>
        <v>-0.1842672710948309</v>
      </c>
    </row>
    <row r="45" spans="2:100" ht="43.2">
      <c r="B45">
        <v>1993</v>
      </c>
      <c r="C45">
        <v>-1.5200429429416204E-2</v>
      </c>
      <c r="D45">
        <v>0.3825910722243126</v>
      </c>
      <c r="Q45">
        <v>1993</v>
      </c>
      <c r="R45">
        <v>0.44631438546645286</v>
      </c>
      <c r="S45">
        <v>5.8025476313842035E-2</v>
      </c>
      <c r="T45">
        <v>-1.5386137529532949E-3</v>
      </c>
      <c r="U45">
        <v>-1.5200429429416204E-2</v>
      </c>
      <c r="V45">
        <v>0.3825910722243126</v>
      </c>
      <c r="W45">
        <v>3.9663032222997323E-2</v>
      </c>
      <c r="X45">
        <f t="shared" si="0"/>
        <v>0.9098549230452353</v>
      </c>
      <c r="Z45" s="53" t="s">
        <v>247</v>
      </c>
      <c r="AA45" s="53" t="s">
        <v>250</v>
      </c>
    </row>
    <row r="46" spans="2:100">
      <c r="B46">
        <v>1994</v>
      </c>
      <c r="C46">
        <v>0.15318398135374806</v>
      </c>
      <c r="D46">
        <v>0.25256135448472289</v>
      </c>
      <c r="Q46">
        <v>1994</v>
      </c>
      <c r="R46">
        <v>0.58260773788201903</v>
      </c>
      <c r="S46">
        <v>6.4432066822322151E-2</v>
      </c>
      <c r="T46">
        <v>-3.828174002652421E-3</v>
      </c>
      <c r="U46">
        <v>0.15318398135374806</v>
      </c>
      <c r="V46">
        <v>0.25256135448472289</v>
      </c>
      <c r="W46">
        <v>4.1055353139310524E-2</v>
      </c>
      <c r="X46">
        <f t="shared" si="0"/>
        <v>1.0900123196794702</v>
      </c>
    </row>
    <row r="47" spans="2:100">
      <c r="B47">
        <v>1995</v>
      </c>
      <c r="C47">
        <v>0.247086843747855</v>
      </c>
      <c r="D47">
        <v>0.10357240217732942</v>
      </c>
      <c r="Q47">
        <v>1995</v>
      </c>
      <c r="R47">
        <v>0.4665621125893768</v>
      </c>
      <c r="S47">
        <v>7.1088383744777037E-2</v>
      </c>
      <c r="T47">
        <v>-6.1949158626035134E-3</v>
      </c>
      <c r="U47">
        <v>0.247086843747855</v>
      </c>
      <c r="V47">
        <v>0.10357240217732942</v>
      </c>
      <c r="W47">
        <v>4.2546834775952322E-2</v>
      </c>
      <c r="X47">
        <f t="shared" si="0"/>
        <v>0.924661661172687</v>
      </c>
      <c r="Z47" t="s">
        <v>218</v>
      </c>
    </row>
    <row r="48" spans="2:100" ht="15" thickBot="1">
      <c r="B48">
        <v>1996</v>
      </c>
      <c r="C48">
        <v>-1.1627412041807925</v>
      </c>
      <c r="D48">
        <v>0.48537534941830113</v>
      </c>
      <c r="Q48">
        <v>1996</v>
      </c>
      <c r="R48">
        <v>0.46947512438122574</v>
      </c>
      <c r="S48">
        <v>7.4499989610876893E-2</v>
      </c>
      <c r="T48">
        <v>-8.4402606333085772E-3</v>
      </c>
      <c r="U48">
        <v>-1.1627412041807925</v>
      </c>
      <c r="V48">
        <v>0.48537534941830113</v>
      </c>
      <c r="W48">
        <v>4.2280506293473699E-2</v>
      </c>
      <c r="X48">
        <f t="shared" si="0"/>
        <v>-9.9550495110223666E-2</v>
      </c>
    </row>
    <row r="49" spans="2:34">
      <c r="B49">
        <v>1997</v>
      </c>
      <c r="C49">
        <v>1.2845476000939997</v>
      </c>
      <c r="D49">
        <v>-1.1830717240250059</v>
      </c>
      <c r="Q49">
        <v>1997</v>
      </c>
      <c r="R49">
        <v>0.44796936652019675</v>
      </c>
      <c r="S49">
        <v>7.7144959506959224E-2</v>
      </c>
      <c r="T49">
        <v>-1.0592382114356579E-2</v>
      </c>
      <c r="U49">
        <v>1.2845476000939997</v>
      </c>
      <c r="V49">
        <v>-1.1830717240250059</v>
      </c>
      <c r="W49">
        <v>4.170775423821433E-2</v>
      </c>
      <c r="X49">
        <f t="shared" si="0"/>
        <v>0.65770557422000764</v>
      </c>
      <c r="Z49" s="51" t="s">
        <v>219</v>
      </c>
      <c r="AA49" s="51"/>
    </row>
    <row r="50" spans="2:34">
      <c r="B50">
        <v>1998</v>
      </c>
      <c r="C50">
        <v>-1.1485398115051717</v>
      </c>
      <c r="D50">
        <v>0.46846757982734771</v>
      </c>
      <c r="Q50">
        <v>1998</v>
      </c>
      <c r="R50">
        <v>0.34505525082703298</v>
      </c>
      <c r="S50">
        <v>7.9711415117195025E-2</v>
      </c>
      <c r="T50">
        <v>-1.2593237572030768E-2</v>
      </c>
      <c r="U50">
        <v>-1.1485398115051717</v>
      </c>
      <c r="V50">
        <v>0.46846757982734771</v>
      </c>
      <c r="W50">
        <v>4.1052762371864324E-2</v>
      </c>
      <c r="X50">
        <f t="shared" si="0"/>
        <v>-0.22684604093376248</v>
      </c>
      <c r="Z50" s="48" t="s">
        <v>220</v>
      </c>
      <c r="AA50" s="48">
        <v>0.12431844477228118</v>
      </c>
    </row>
    <row r="51" spans="2:34">
      <c r="B51">
        <v>1999</v>
      </c>
      <c r="C51">
        <v>-0.1338808476767458</v>
      </c>
      <c r="D51">
        <v>0.16828203916980908</v>
      </c>
      <c r="Q51">
        <v>1999</v>
      </c>
      <c r="R51">
        <v>0.32062465488244052</v>
      </c>
      <c r="S51">
        <v>8.1222656266773052E-2</v>
      </c>
      <c r="T51">
        <v>-1.4461555701843579E-2</v>
      </c>
      <c r="U51">
        <v>-0.1338808476767458</v>
      </c>
      <c r="V51">
        <v>0.16828203916980908</v>
      </c>
      <c r="W51">
        <v>3.9899243734252327E-2</v>
      </c>
      <c r="X51">
        <f t="shared" si="0"/>
        <v>0.46168619067468564</v>
      </c>
      <c r="Z51" s="48" t="s">
        <v>221</v>
      </c>
      <c r="AA51" s="52">
        <v>1.5455075710598728E-2</v>
      </c>
    </row>
    <row r="52" spans="2:34">
      <c r="B52">
        <v>2000</v>
      </c>
      <c r="C52">
        <v>-1.4499791566151645</v>
      </c>
      <c r="D52">
        <v>1.0891775729247037</v>
      </c>
      <c r="Q52">
        <v>2000</v>
      </c>
      <c r="R52">
        <v>0.28402133583338735</v>
      </c>
      <c r="S52">
        <v>8.3256182555843536E-2</v>
      </c>
      <c r="T52">
        <v>-1.6297905449337315E-2</v>
      </c>
      <c r="U52">
        <v>-1.4499791566151645</v>
      </c>
      <c r="V52">
        <v>1.0891775729247037</v>
      </c>
      <c r="W52">
        <v>3.9295817598879845E-2</v>
      </c>
      <c r="X52">
        <f t="shared" si="0"/>
        <v>2.9473846848312724E-2</v>
      </c>
      <c r="Z52" s="48" t="s">
        <v>222</v>
      </c>
      <c r="AA52" s="48">
        <v>-4.246811327787112E-4</v>
      </c>
    </row>
    <row r="53" spans="2:34">
      <c r="B53">
        <v>2001</v>
      </c>
      <c r="C53">
        <v>-0.32205660430867816</v>
      </c>
      <c r="D53">
        <v>0.12806878862091473</v>
      </c>
      <c r="Q53">
        <v>2001</v>
      </c>
      <c r="R53">
        <v>0.18752629442108054</v>
      </c>
      <c r="S53">
        <v>8.4404571215257768E-2</v>
      </c>
      <c r="T53">
        <v>-1.7747103627159828E-2</v>
      </c>
      <c r="U53">
        <v>-0.32205660430867816</v>
      </c>
      <c r="V53">
        <v>0.12806878862091473</v>
      </c>
      <c r="W53">
        <v>3.8604437997590342E-2</v>
      </c>
      <c r="X53">
        <f t="shared" si="0"/>
        <v>9.8800384319005369E-2</v>
      </c>
      <c r="Z53" s="48" t="s">
        <v>223</v>
      </c>
      <c r="AA53" s="48">
        <v>1.2400811009562178</v>
      </c>
    </row>
    <row r="54" spans="2:34" ht="15" thickBot="1">
      <c r="B54">
        <v>2002</v>
      </c>
      <c r="C54">
        <v>-0.8026463838261757</v>
      </c>
      <c r="D54">
        <v>1.2661676191544313</v>
      </c>
      <c r="Q54">
        <v>2002</v>
      </c>
      <c r="R54">
        <v>0.16668663601971428</v>
      </c>
      <c r="S54">
        <v>8.8715135319056768E-2</v>
      </c>
      <c r="T54">
        <v>-2.0001772963036041E-2</v>
      </c>
      <c r="U54">
        <v>-0.8026463838261757</v>
      </c>
      <c r="V54">
        <v>1.2661676191544313</v>
      </c>
      <c r="W54">
        <v>3.9172316910750855E-2</v>
      </c>
      <c r="X54">
        <f t="shared" si="0"/>
        <v>0.73809355061474147</v>
      </c>
      <c r="Z54" s="49" t="s">
        <v>224</v>
      </c>
      <c r="AA54" s="49">
        <v>64</v>
      </c>
    </row>
    <row r="55" spans="2:34">
      <c r="B55">
        <v>2003</v>
      </c>
      <c r="C55">
        <v>0.33082234958094514</v>
      </c>
      <c r="D55">
        <v>0.17520893714935915</v>
      </c>
      <c r="Q55">
        <v>2003</v>
      </c>
      <c r="R55">
        <v>0.1293294749906356</v>
      </c>
      <c r="S55">
        <v>9.6262667438400992E-2</v>
      </c>
      <c r="T55">
        <v>-2.355027191662442E-2</v>
      </c>
      <c r="U55">
        <v>0.33082234958094514</v>
      </c>
      <c r="V55">
        <v>0.17520893714935915</v>
      </c>
      <c r="W55">
        <v>4.1021877700618818E-2</v>
      </c>
      <c r="X55">
        <f t="shared" si="0"/>
        <v>0.74909503494333529</v>
      </c>
    </row>
    <row r="56" spans="2:34" ht="15" thickBot="1">
      <c r="B56">
        <v>2004</v>
      </c>
      <c r="C56">
        <v>0.70769568717430364</v>
      </c>
      <c r="D56">
        <v>8.8651753568703501E-2</v>
      </c>
      <c r="Q56">
        <v>2004</v>
      </c>
      <c r="R56">
        <v>5.2910072727148892E-2</v>
      </c>
      <c r="S56">
        <v>0.1050698933411672</v>
      </c>
      <c r="T56">
        <v>-2.762582252202693E-2</v>
      </c>
      <c r="U56">
        <v>0.70769568717430364</v>
      </c>
      <c r="V56">
        <v>8.8651753568703501E-2</v>
      </c>
      <c r="W56">
        <v>4.3384442265374627E-2</v>
      </c>
      <c r="X56">
        <f t="shared" si="0"/>
        <v>0.97008602655467091</v>
      </c>
      <c r="Z56" t="s">
        <v>225</v>
      </c>
    </row>
    <row r="57" spans="2:34">
      <c r="B57">
        <v>2005</v>
      </c>
      <c r="C57">
        <v>-0.84228241338088783</v>
      </c>
      <c r="D57">
        <v>0.92420427153949714</v>
      </c>
      <c r="Q57">
        <v>2005</v>
      </c>
      <c r="R57">
        <v>-0.17401386887666023</v>
      </c>
      <c r="S57">
        <v>0.11239081823783981</v>
      </c>
      <c r="T57">
        <v>-3.1764536007733442E-2</v>
      </c>
      <c r="U57">
        <v>-0.84228241338088783</v>
      </c>
      <c r="V57">
        <v>0.92420427153949714</v>
      </c>
      <c r="W57">
        <v>4.4825054483273251E-2</v>
      </c>
      <c r="X57">
        <f t="shared" si="0"/>
        <v>3.3359325995328669E-2</v>
      </c>
      <c r="Z57" s="50"/>
      <c r="AA57" s="50" t="s">
        <v>230</v>
      </c>
      <c r="AB57" s="50" t="s">
        <v>231</v>
      </c>
      <c r="AC57" s="50" t="s">
        <v>232</v>
      </c>
      <c r="AD57" s="50" t="s">
        <v>233</v>
      </c>
      <c r="AE57" s="50" t="s">
        <v>234</v>
      </c>
    </row>
    <row r="58" spans="2:34">
      <c r="B58">
        <v>2006</v>
      </c>
      <c r="C58">
        <v>-0.32007191591823303</v>
      </c>
      <c r="D58">
        <v>0.48520848588553578</v>
      </c>
      <c r="Q58">
        <v>2006</v>
      </c>
      <c r="R58">
        <v>-0.20966695095293883</v>
      </c>
      <c r="S58">
        <v>0.1167248849203799</v>
      </c>
      <c r="T58">
        <v>-3.5182710896621651E-2</v>
      </c>
      <c r="U58">
        <v>-0.32007191591823303</v>
      </c>
      <c r="V58">
        <v>0.48520848588553578</v>
      </c>
      <c r="W58">
        <v>4.5135408132745941E-2</v>
      </c>
      <c r="X58">
        <f t="shared" si="0"/>
        <v>8.2147201170868128E-2</v>
      </c>
      <c r="Z58" s="48" t="s">
        <v>226</v>
      </c>
      <c r="AA58" s="48">
        <v>1</v>
      </c>
      <c r="AB58" s="48">
        <v>1.4966748693825309</v>
      </c>
      <c r="AC58" s="48">
        <v>1.4966748693825309</v>
      </c>
      <c r="AD58" s="48">
        <v>0.97325644611769846</v>
      </c>
      <c r="AE58" s="48">
        <v>0.32770381180145902</v>
      </c>
    </row>
    <row r="59" spans="2:34">
      <c r="B59">
        <v>2007</v>
      </c>
      <c r="C59">
        <v>0.52133601187235723</v>
      </c>
      <c r="D59">
        <v>0.33544428119596464</v>
      </c>
      <c r="Q59">
        <v>2007</v>
      </c>
      <c r="R59">
        <v>-0.16764802840838547</v>
      </c>
      <c r="S59">
        <v>0.12435741859156763</v>
      </c>
      <c r="T59">
        <v>-4.0028001893959338E-2</v>
      </c>
      <c r="U59">
        <v>0.52133601187235723</v>
      </c>
      <c r="V59">
        <v>0.33544428119596464</v>
      </c>
      <c r="W59">
        <v>4.6767985796523658E-2</v>
      </c>
      <c r="X59">
        <f t="shared" si="0"/>
        <v>0.82022966715406842</v>
      </c>
      <c r="Z59" s="48" t="s">
        <v>227</v>
      </c>
      <c r="AA59" s="48">
        <v>62</v>
      </c>
      <c r="AB59" s="48">
        <v>95.343670490824692</v>
      </c>
      <c r="AC59" s="48">
        <v>1.5378011369487854</v>
      </c>
      <c r="AD59" s="48"/>
      <c r="AE59" s="48"/>
    </row>
    <row r="60" spans="2:34" ht="15" thickBot="1">
      <c r="B60">
        <v>2008</v>
      </c>
      <c r="C60">
        <v>-1.0460435254483205</v>
      </c>
      <c r="D60">
        <v>-1.3132587862560079</v>
      </c>
      <c r="Q60">
        <v>2008</v>
      </c>
      <c r="R60">
        <v>-0.43227695679551226</v>
      </c>
      <c r="S60">
        <v>0.12042501535985911</v>
      </c>
      <c r="T60">
        <v>-4.1305710370757608E-2</v>
      </c>
      <c r="U60">
        <v>-1.0460435254483205</v>
      </c>
      <c r="V60">
        <v>-1.3132587862560079</v>
      </c>
      <c r="W60">
        <v>4.3968336043248214E-2</v>
      </c>
      <c r="X60">
        <f t="shared" si="0"/>
        <v>-2.6684916274674908</v>
      </c>
      <c r="Z60" s="49" t="s">
        <v>228</v>
      </c>
      <c r="AA60" s="49">
        <v>63</v>
      </c>
      <c r="AB60" s="49">
        <v>96.840345360207223</v>
      </c>
      <c r="AC60" s="49"/>
      <c r="AD60" s="49"/>
      <c r="AE60" s="49"/>
    </row>
    <row r="61" spans="2:34" ht="15" thickBot="1">
      <c r="B61">
        <v>2009</v>
      </c>
      <c r="C61">
        <v>-0.3919085960836145</v>
      </c>
      <c r="D61">
        <v>-1.5708944877512863</v>
      </c>
      <c r="Q61">
        <v>2009</v>
      </c>
      <c r="R61">
        <v>-0.6129811348839701</v>
      </c>
      <c r="S61">
        <v>0.10252003611831081</v>
      </c>
      <c r="T61">
        <v>-3.6824669055152422E-2</v>
      </c>
      <c r="U61">
        <v>-0.3919085960836145</v>
      </c>
      <c r="V61">
        <v>-1.5708944877512863</v>
      </c>
      <c r="W61">
        <v>3.6519657158932635E-2</v>
      </c>
      <c r="X61">
        <f t="shared" si="0"/>
        <v>-2.4735691944967799</v>
      </c>
    </row>
    <row r="62" spans="2:34">
      <c r="B62">
        <v>2010</v>
      </c>
      <c r="C62">
        <v>-1.3157947220613146</v>
      </c>
      <c r="D62">
        <v>-3.4897363092431098E-2</v>
      </c>
      <c r="Q62">
        <v>2010</v>
      </c>
      <c r="R62">
        <v>-0.54277256784780825</v>
      </c>
      <c r="S62">
        <v>8.794478501973238E-2</v>
      </c>
      <c r="T62">
        <v>-3.3027977917532952E-2</v>
      </c>
      <c r="U62">
        <v>-1.3157947220613146</v>
      </c>
      <c r="V62">
        <v>-3.4897363092431098E-2</v>
      </c>
      <c r="W62">
        <v>3.0580811239864471E-2</v>
      </c>
      <c r="X62">
        <f t="shared" si="0"/>
        <v>-1.8079670346594903</v>
      </c>
      <c r="Z62" s="50"/>
      <c r="AA62" s="50" t="s">
        <v>235</v>
      </c>
      <c r="AB62" s="50" t="s">
        <v>223</v>
      </c>
      <c r="AC62" s="50" t="s">
        <v>236</v>
      </c>
      <c r="AD62" s="50" t="s">
        <v>237</v>
      </c>
      <c r="AE62" s="50" t="s">
        <v>238</v>
      </c>
      <c r="AF62" s="50" t="s">
        <v>239</v>
      </c>
      <c r="AG62" s="50" t="s">
        <v>240</v>
      </c>
      <c r="AH62" s="50" t="s">
        <v>241</v>
      </c>
    </row>
    <row r="63" spans="2:34">
      <c r="B63">
        <v>2011</v>
      </c>
      <c r="C63">
        <v>0.22072831009480717</v>
      </c>
      <c r="D63">
        <v>1.4845888456365934E-2</v>
      </c>
      <c r="Q63">
        <v>2011</v>
      </c>
      <c r="R63">
        <v>-0.65039589290832045</v>
      </c>
      <c r="S63">
        <v>8.3928699178802302E-2</v>
      </c>
      <c r="T63">
        <v>-3.2892856188855707E-2</v>
      </c>
      <c r="U63">
        <v>0.22072831009480717</v>
      </c>
      <c r="V63">
        <v>1.4845888456365934E-2</v>
      </c>
      <c r="W63">
        <v>2.8458525257058498E-2</v>
      </c>
      <c r="X63">
        <f t="shared" si="0"/>
        <v>-0.33532732611014227</v>
      </c>
      <c r="Z63" s="48" t="s">
        <v>229</v>
      </c>
      <c r="AA63" s="48">
        <v>1.2803822031985326</v>
      </c>
      <c r="AB63" s="48">
        <v>0.16959175359439982</v>
      </c>
      <c r="AC63" s="48">
        <v>7.5497904589201248</v>
      </c>
      <c r="AD63" s="48">
        <v>2.3932706507875798E-10</v>
      </c>
      <c r="AE63" s="48">
        <v>0.94137311823958414</v>
      </c>
      <c r="AF63" s="48">
        <v>1.619391288157481</v>
      </c>
      <c r="AG63" s="48">
        <v>0.94137311823958414</v>
      </c>
      <c r="AH63" s="48">
        <v>1.619391288157481</v>
      </c>
    </row>
    <row r="64" spans="2:34" ht="15" thickBot="1">
      <c r="B64">
        <v>2012</v>
      </c>
      <c r="C64">
        <v>0.14060862219865772</v>
      </c>
      <c r="D64">
        <v>-0.12132290088942724</v>
      </c>
      <c r="Q64">
        <v>2012</v>
      </c>
      <c r="R64">
        <v>-0.48963067816920713</v>
      </c>
      <c r="S64">
        <v>8.6987371473263492E-2</v>
      </c>
      <c r="T64">
        <v>-3.5745064424323597E-2</v>
      </c>
      <c r="U64">
        <v>0.14060862219865772</v>
      </c>
      <c r="V64">
        <v>-0.12132290088942724</v>
      </c>
      <c r="W64">
        <v>2.8817190193209767E-2</v>
      </c>
      <c r="X64">
        <f t="shared" si="0"/>
        <v>-0.39028545961782696</v>
      </c>
      <c r="Z64" s="49" t="s">
        <v>242</v>
      </c>
      <c r="AA64" s="49">
        <v>-0.1707126337261079</v>
      </c>
      <c r="AB64" s="49">
        <v>0.17304219611854182</v>
      </c>
      <c r="AC64" s="49">
        <v>-0.98653760501954058</v>
      </c>
      <c r="AD64" s="54">
        <v>0.32770381180146069</v>
      </c>
      <c r="AE64" s="49">
        <v>-0.51661905501197691</v>
      </c>
      <c r="AF64" s="49">
        <v>0.17519378755976117</v>
      </c>
      <c r="AG64" s="49">
        <v>-0.51661905501197691</v>
      </c>
      <c r="AH64" s="49">
        <v>0.17519378755976117</v>
      </c>
    </row>
    <row r="65" spans="2:24">
      <c r="B65">
        <v>2013</v>
      </c>
      <c r="C65">
        <v>-0.48157594102696955</v>
      </c>
      <c r="D65">
        <v>9.6618608893584632E-2</v>
      </c>
      <c r="Q65">
        <v>2013</v>
      </c>
      <c r="R65">
        <v>-0.38999410032659448</v>
      </c>
      <c r="S65">
        <v>8.5906825189003222E-2</v>
      </c>
      <c r="T65">
        <v>-3.6771012455700233E-2</v>
      </c>
      <c r="U65">
        <v>-0.48157594102696955</v>
      </c>
      <c r="V65">
        <v>9.6618608893584632E-2</v>
      </c>
      <c r="W65">
        <v>2.7878841327505385E-2</v>
      </c>
      <c r="X65">
        <f t="shared" si="0"/>
        <v>-0.69793677839917101</v>
      </c>
    </row>
    <row r="66" spans="2:24">
      <c r="B66">
        <v>2014</v>
      </c>
      <c r="C66">
        <v>0.21342229704413934</v>
      </c>
      <c r="D66">
        <v>0.3273130041577767</v>
      </c>
      <c r="Q66">
        <v>2014</v>
      </c>
      <c r="R66">
        <v>-0.30370489966397163</v>
      </c>
      <c r="S66">
        <v>8.7452250736401851E-2</v>
      </c>
      <c r="T66">
        <v>-3.8524776474833045E-2</v>
      </c>
      <c r="U66">
        <v>0.21342229704413934</v>
      </c>
      <c r="V66">
        <v>0.3273130041577767</v>
      </c>
      <c r="W66">
        <v>2.7851877805777577E-2</v>
      </c>
      <c r="X66">
        <f t="shared" si="0"/>
        <v>0.31380975360529079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21CB-1052-4BAB-8498-8C05627FF75E}">
  <dimension ref="A1:AG72"/>
  <sheetViews>
    <sheetView zoomScale="55" zoomScaleNormal="55" workbookViewId="0"/>
  </sheetViews>
  <sheetFormatPr defaultColWidth="8.77734375" defaultRowHeight="15.6"/>
  <cols>
    <col min="1" max="1" width="15.77734375" style="6" customWidth="1"/>
    <col min="2" max="17" width="8.77734375" style="6"/>
    <col min="18" max="18" width="14.5546875" style="6" customWidth="1"/>
    <col min="19" max="16384" width="8.77734375" style="6"/>
  </cols>
  <sheetData>
    <row r="1" spans="1:33">
      <c r="A1" s="9" t="s">
        <v>142</v>
      </c>
      <c r="I1" s="10" t="s">
        <v>141</v>
      </c>
      <c r="R1" s="15" t="s">
        <v>143</v>
      </c>
      <c r="Z1" s="15" t="s">
        <v>144</v>
      </c>
    </row>
    <row r="2" spans="1:33" ht="31.2">
      <c r="I2" s="6" t="s">
        <v>0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24</v>
      </c>
      <c r="Q2" s="4"/>
      <c r="Z2" s="6" t="s">
        <v>0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24</v>
      </c>
    </row>
    <row r="3" spans="1:33" ht="31.2"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I3" s="6">
        <v>1950</v>
      </c>
      <c r="J3" s="6">
        <v>9.1161547342968149E-2</v>
      </c>
      <c r="K3" s="6">
        <v>9.5932112778966599E-2</v>
      </c>
      <c r="L3" s="6">
        <v>0.4477686432878677</v>
      </c>
      <c r="M3" s="6">
        <v>1.1320216873710367E-2</v>
      </c>
      <c r="N3" s="6">
        <v>0.15791349208812563</v>
      </c>
      <c r="O3" s="6">
        <v>1.7591457419349473E-2</v>
      </c>
      <c r="P3" s="6">
        <v>0.16984177995965993</v>
      </c>
      <c r="R3" s="4"/>
      <c r="S3" s="4" t="s">
        <v>31</v>
      </c>
      <c r="T3" s="4" t="s">
        <v>32</v>
      </c>
      <c r="U3" s="4" t="s">
        <v>33</v>
      </c>
      <c r="V3" s="4" t="s">
        <v>34</v>
      </c>
      <c r="W3" s="4" t="s">
        <v>35</v>
      </c>
      <c r="X3" s="4" t="s">
        <v>36</v>
      </c>
      <c r="Y3" s="4"/>
      <c r="Z3" s="6">
        <v>1950</v>
      </c>
      <c r="AA3" s="6">
        <v>0.1974796655085363</v>
      </c>
      <c r="AB3" s="6">
        <v>0.19923649134245669</v>
      </c>
      <c r="AC3" s="6">
        <v>0.30835770908684984</v>
      </c>
      <c r="AD3" s="6">
        <v>1.1293198557425967E-3</v>
      </c>
      <c r="AE3" s="6">
        <v>0.15169363716403805</v>
      </c>
      <c r="AF3" s="6">
        <v>1.5758343725783771E-2</v>
      </c>
      <c r="AG3" s="6">
        <v>0.12355214503331158</v>
      </c>
    </row>
    <row r="4" spans="1:33">
      <c r="A4" s="6" t="s">
        <v>25</v>
      </c>
      <c r="B4" s="12">
        <v>0.09</v>
      </c>
      <c r="C4" s="12">
        <v>9.5000000000000001E-2</v>
      </c>
      <c r="D4" s="12">
        <v>0.118784664271294</v>
      </c>
      <c r="E4" s="12">
        <v>9.5763269902120099E-2</v>
      </c>
      <c r="F4" s="12">
        <v>0.12</v>
      </c>
      <c r="G4" s="12">
        <v>0.145928874928029</v>
      </c>
      <c r="I4" s="6">
        <v>1951</v>
      </c>
      <c r="J4" s="6">
        <v>9.1176055932758612E-2</v>
      </c>
      <c r="K4" s="6">
        <v>9.6690084746099067E-2</v>
      </c>
      <c r="L4" s="6">
        <v>0.43473878284831063</v>
      </c>
      <c r="M4" s="6">
        <v>2.3935643676447349E-2</v>
      </c>
      <c r="N4" s="6">
        <v>0.15836722517786786</v>
      </c>
      <c r="O4" s="6">
        <v>1.7347090539762126E-2</v>
      </c>
      <c r="P4" s="6">
        <v>0.1699834447142464</v>
      </c>
      <c r="R4" s="4" t="s">
        <v>25</v>
      </c>
      <c r="S4" s="13">
        <v>0.16880733944954129</v>
      </c>
      <c r="T4" s="13">
        <v>0.15922330097087378</v>
      </c>
      <c r="U4" s="13">
        <v>0.15922330097087378</v>
      </c>
      <c r="V4" s="13">
        <v>6.3467492260061917E-2</v>
      </c>
      <c r="W4" s="13">
        <v>6.3467492260061917E-2</v>
      </c>
      <c r="X4" s="13">
        <v>6.3467492260061917E-2</v>
      </c>
      <c r="Y4" s="11"/>
      <c r="Z4" s="6">
        <v>1951</v>
      </c>
      <c r="AA4" s="6">
        <v>0.19444139097523272</v>
      </c>
      <c r="AB4" s="6">
        <v>0.19612435879930326</v>
      </c>
      <c r="AC4" s="6">
        <v>0.30244300263579976</v>
      </c>
      <c r="AD4" s="6">
        <v>1.4937807897943496E-2</v>
      </c>
      <c r="AE4" s="6">
        <v>0.15292363570045156</v>
      </c>
      <c r="AF4" s="6">
        <v>1.5595050897951955E-2</v>
      </c>
      <c r="AG4" s="6">
        <v>0.12097922497808061</v>
      </c>
    </row>
    <row r="5" spans="1:33">
      <c r="A5" s="6" t="s">
        <v>26</v>
      </c>
      <c r="B5" s="12">
        <v>9.6292379850154999E-2</v>
      </c>
      <c r="C5" s="12">
        <v>0.11</v>
      </c>
      <c r="D5" s="12">
        <v>0.11758262776390301</v>
      </c>
      <c r="E5" s="12">
        <v>0.103003715660595</v>
      </c>
      <c r="F5" s="12">
        <v>9.9000000000000005E-2</v>
      </c>
      <c r="G5" s="12">
        <v>0.103864652494365</v>
      </c>
      <c r="I5" s="6">
        <v>1952</v>
      </c>
      <c r="J5" s="6">
        <v>9.121998414299505E-2</v>
      </c>
      <c r="K5" s="6">
        <v>9.7424629840472482E-2</v>
      </c>
      <c r="L5" s="6">
        <v>0.42197041300026006</v>
      </c>
      <c r="M5" s="6">
        <v>3.6242623651661823E-2</v>
      </c>
      <c r="N5" s="6">
        <v>0.15872940860901907</v>
      </c>
      <c r="O5" s="6">
        <v>1.7102723660174776E-2</v>
      </c>
      <c r="P5" s="6">
        <v>0.17023564461331195</v>
      </c>
      <c r="R5" s="4" t="s">
        <v>26</v>
      </c>
      <c r="S5" s="13">
        <v>0.17064220183486239</v>
      </c>
      <c r="T5" s="13">
        <v>0.15922330097087378</v>
      </c>
      <c r="U5" s="13">
        <v>0.15922330097087378</v>
      </c>
      <c r="V5" s="13">
        <v>6.5015479876160992E-2</v>
      </c>
      <c r="W5" s="13">
        <v>6.5015479876160992E-2</v>
      </c>
      <c r="X5" s="13">
        <v>6.5015479876160992E-2</v>
      </c>
      <c r="Y5" s="11"/>
      <c r="Z5" s="6">
        <v>1952</v>
      </c>
      <c r="AA5" s="6">
        <v>0.19142324494689933</v>
      </c>
      <c r="AB5" s="6">
        <v>0.19303494628568932</v>
      </c>
      <c r="AC5" s="6">
        <v>0.29661906894208356</v>
      </c>
      <c r="AD5" s="6">
        <v>2.8507324166827358E-2</v>
      </c>
      <c r="AE5" s="6">
        <v>0.15420521246709906</v>
      </c>
      <c r="AF5" s="6">
        <v>1.5431758070120141E-2</v>
      </c>
      <c r="AG5" s="6">
        <v>0.1184526996549605</v>
      </c>
    </row>
    <row r="6" spans="1:33">
      <c r="A6" s="6" t="s">
        <v>27</v>
      </c>
      <c r="B6" s="12">
        <v>0.4</v>
      </c>
      <c r="C6" s="12">
        <v>0.22</v>
      </c>
      <c r="D6" s="12">
        <v>0.135543395563579</v>
      </c>
      <c r="E6" s="12">
        <v>0.18539252646422699</v>
      </c>
      <c r="F6" s="12">
        <v>0.14626462332825901</v>
      </c>
      <c r="G6" s="12">
        <v>0.113090745931636</v>
      </c>
      <c r="I6" s="6">
        <v>1953</v>
      </c>
      <c r="J6" s="6">
        <v>9.1293331973677491E-2</v>
      </c>
      <c r="K6" s="6">
        <v>9.8135748062086831E-2</v>
      </c>
      <c r="L6" s="6">
        <v>0.40946353374371597</v>
      </c>
      <c r="M6" s="6">
        <v>4.8241156799353799E-2</v>
      </c>
      <c r="N6" s="6">
        <v>0.1590000423815793</v>
      </c>
      <c r="O6" s="6">
        <v>1.6858356780587429E-2</v>
      </c>
      <c r="P6" s="6">
        <v>0.17059837965685656</v>
      </c>
      <c r="R6" s="4" t="s">
        <v>27</v>
      </c>
      <c r="S6" s="13">
        <v>0.27155963302752295</v>
      </c>
      <c r="T6" s="13">
        <v>0.21359223300970873</v>
      </c>
      <c r="U6" s="13">
        <v>0.21359223300970873</v>
      </c>
      <c r="V6" s="13">
        <v>0.12229102167182662</v>
      </c>
      <c r="W6" s="13">
        <v>0.12229102167182662</v>
      </c>
      <c r="X6" s="13">
        <v>0.12229102167182662</v>
      </c>
      <c r="Y6" s="11"/>
      <c r="Z6" s="6">
        <v>1953</v>
      </c>
      <c r="AA6" s="6">
        <v>0.18842522742353618</v>
      </c>
      <c r="AB6" s="6">
        <v>0.18996825380161492</v>
      </c>
      <c r="AC6" s="6">
        <v>0.29088590800570113</v>
      </c>
      <c r="AD6" s="6">
        <v>4.1837868662394168E-2</v>
      </c>
      <c r="AE6" s="6">
        <v>0.15553836746398059</v>
      </c>
      <c r="AF6" s="6">
        <v>1.5268465242288327E-2</v>
      </c>
      <c r="AG6" s="6">
        <v>0.11597256906395123</v>
      </c>
    </row>
    <row r="7" spans="1:33">
      <c r="A7" s="6" t="s">
        <v>28</v>
      </c>
      <c r="B7" s="12">
        <v>0.1</v>
      </c>
      <c r="C7" s="12">
        <v>0.158420899271284</v>
      </c>
      <c r="D7" s="12">
        <v>0.21618442734026899</v>
      </c>
      <c r="E7" s="12">
        <v>0.27244153540576899</v>
      </c>
      <c r="F7" s="12">
        <v>0.35534810275568401</v>
      </c>
      <c r="G7" s="12">
        <v>0.18718233675148199</v>
      </c>
      <c r="I7" s="6">
        <v>1954</v>
      </c>
      <c r="J7" s="6">
        <v>9.1396099424805907E-2</v>
      </c>
      <c r="K7" s="6">
        <v>9.8823439410942154E-2</v>
      </c>
      <c r="L7" s="6">
        <v>0.39721814507867836</v>
      </c>
      <c r="M7" s="6">
        <v>5.9931243119523261E-2</v>
      </c>
      <c r="N7" s="6">
        <v>0.15917912649554858</v>
      </c>
      <c r="O7" s="6">
        <v>1.6613989901000083E-2</v>
      </c>
      <c r="P7" s="6">
        <v>0.1710716498448803</v>
      </c>
      <c r="R7" s="4" t="s">
        <v>28</v>
      </c>
      <c r="S7" s="13">
        <v>7.7064220183486243E-2</v>
      </c>
      <c r="T7" s="13">
        <v>0.23300970873786409</v>
      </c>
      <c r="U7" s="13">
        <v>0.23300970873786409</v>
      </c>
      <c r="V7" s="13">
        <v>0.39628482972136225</v>
      </c>
      <c r="W7" s="13">
        <v>0.39628482972136225</v>
      </c>
      <c r="X7" s="13">
        <v>0.39628482972136225</v>
      </c>
      <c r="Y7" s="11"/>
      <c r="Z7" s="6">
        <v>1954</v>
      </c>
      <c r="AA7" s="6">
        <v>0.18544733840514324</v>
      </c>
      <c r="AB7" s="6">
        <v>0.18692428134708006</v>
      </c>
      <c r="AC7" s="6">
        <v>0.28524351982665264</v>
      </c>
      <c r="AD7" s="6">
        <v>5.4929441384643944E-2</v>
      </c>
      <c r="AE7" s="6">
        <v>0.15692310069109605</v>
      </c>
      <c r="AF7" s="6">
        <v>1.5105172414456511E-2</v>
      </c>
      <c r="AG7" s="6">
        <v>0.11353883320505281</v>
      </c>
    </row>
    <row r="8" spans="1:33">
      <c r="A8" s="6" t="s">
        <v>37</v>
      </c>
      <c r="B8" s="12">
        <v>0.141585723252102</v>
      </c>
      <c r="C8" s="12">
        <v>0.208002154757021</v>
      </c>
      <c r="D8" s="12">
        <v>0.104564328887087</v>
      </c>
      <c r="E8" s="12">
        <v>0.10971128232753299</v>
      </c>
      <c r="F8" s="12">
        <v>7.9878523101861706E-2</v>
      </c>
      <c r="G8" s="12">
        <v>3.1244619285075301E-2</v>
      </c>
      <c r="I8" s="6">
        <v>1955</v>
      </c>
      <c r="J8" s="6">
        <v>9.1528286496380326E-2</v>
      </c>
      <c r="K8" s="6">
        <v>9.9487703887038412E-2</v>
      </c>
      <c r="L8" s="6">
        <v>0.38523424700514725</v>
      </c>
      <c r="M8" s="6">
        <v>7.1312882612170225E-2</v>
      </c>
      <c r="N8" s="6">
        <v>0.15926666095092684</v>
      </c>
      <c r="O8" s="6">
        <v>1.6369623021412736E-2</v>
      </c>
      <c r="P8" s="6">
        <v>0.17165545517738307</v>
      </c>
      <c r="R8" s="4" t="s">
        <v>37</v>
      </c>
      <c r="S8" s="13">
        <v>0.1853211009174312</v>
      </c>
      <c r="T8" s="13">
        <v>0.1436893203883495</v>
      </c>
      <c r="U8" s="13">
        <v>0.1436893203883495</v>
      </c>
      <c r="V8" s="13">
        <v>0.29256965944272445</v>
      </c>
      <c r="W8" s="13">
        <v>0.29256965944272445</v>
      </c>
      <c r="X8" s="13">
        <v>0.29256965944272445</v>
      </c>
      <c r="Y8" s="11"/>
      <c r="Z8" s="6">
        <v>1955</v>
      </c>
      <c r="AA8" s="6">
        <v>0.18248957789172046</v>
      </c>
      <c r="AB8" s="6">
        <v>0.18390302892208471</v>
      </c>
      <c r="AC8" s="6">
        <v>0.27969190440493791</v>
      </c>
      <c r="AD8" s="6">
        <v>6.7782042333576681E-2</v>
      </c>
      <c r="AE8" s="6">
        <v>0.15835941214844551</v>
      </c>
      <c r="AF8" s="6">
        <v>1.4941879586624697E-2</v>
      </c>
      <c r="AG8" s="6">
        <v>0.11115149207826522</v>
      </c>
    </row>
    <row r="9" spans="1:33">
      <c r="A9" s="6" t="s">
        <v>38</v>
      </c>
      <c r="B9" s="12">
        <v>1.8371518196993598E-2</v>
      </c>
      <c r="C9" s="12">
        <v>1.26828389112272E-2</v>
      </c>
      <c r="D9" s="12">
        <v>7.3315796475179997E-3</v>
      </c>
      <c r="E9" s="12">
        <v>0.01</v>
      </c>
      <c r="F9" s="12">
        <v>5.0000000000000001E-3</v>
      </c>
      <c r="G9" s="12">
        <v>5.0000000000000001E-3</v>
      </c>
      <c r="I9" s="6">
        <v>1956</v>
      </c>
      <c r="J9" s="6">
        <v>9.1689893188400734E-2</v>
      </c>
      <c r="K9" s="6">
        <v>0.10012854149037563</v>
      </c>
      <c r="L9" s="6">
        <v>0.37351183952312261</v>
      </c>
      <c r="M9" s="6">
        <v>8.2386075277294676E-2</v>
      </c>
      <c r="N9" s="6">
        <v>0.15926264574771418</v>
      </c>
      <c r="O9" s="6">
        <v>1.6125256141825389E-2</v>
      </c>
      <c r="P9" s="6">
        <v>0.17234979565436495</v>
      </c>
      <c r="R9" s="4" t="s">
        <v>38</v>
      </c>
      <c r="S9" s="13">
        <v>1.6513761467889909E-2</v>
      </c>
      <c r="T9" s="13">
        <v>1.1650485436893201E-2</v>
      </c>
      <c r="U9" s="13">
        <v>1.1650485436893204E-2</v>
      </c>
      <c r="V9" s="13">
        <v>7.7399380804953561E-3</v>
      </c>
      <c r="W9" s="13">
        <v>7.7399380804953561E-3</v>
      </c>
      <c r="X9" s="13">
        <v>7.7399380804953561E-3</v>
      </c>
      <c r="Y9" s="11"/>
      <c r="Z9" s="6">
        <v>1956</v>
      </c>
      <c r="AA9" s="6">
        <v>0.17955194588326795</v>
      </c>
      <c r="AB9" s="6">
        <v>0.18090449652662891</v>
      </c>
      <c r="AC9" s="6">
        <v>0.274231061740557</v>
      </c>
      <c r="AD9" s="6">
        <v>8.0395671509192371E-2</v>
      </c>
      <c r="AE9" s="6">
        <v>0.15984730183602897</v>
      </c>
      <c r="AF9" s="6">
        <v>1.4778586758792882E-2</v>
      </c>
      <c r="AG9" s="6">
        <v>0.10881054568358849</v>
      </c>
    </row>
    <row r="10" spans="1:33" ht="31.2">
      <c r="A10" s="6" t="s">
        <v>39</v>
      </c>
      <c r="B10" s="12">
        <v>0.15</v>
      </c>
      <c r="C10" s="12">
        <v>0.2</v>
      </c>
      <c r="D10" s="12">
        <v>0.29926336261265402</v>
      </c>
      <c r="E10" s="12">
        <v>0.22377171053848799</v>
      </c>
      <c r="F10" s="12">
        <v>0.19768067945727899</v>
      </c>
      <c r="G10" s="12">
        <v>0.41041094802095202</v>
      </c>
      <c r="I10" s="6">
        <v>1957</v>
      </c>
      <c r="J10" s="6">
        <v>9.1880919500867117E-2</v>
      </c>
      <c r="K10" s="6">
        <v>0.10074595222095378</v>
      </c>
      <c r="L10" s="6">
        <v>0.36205092263260447</v>
      </c>
      <c r="M10" s="6">
        <v>9.3150821114896629E-2</v>
      </c>
      <c r="N10" s="6">
        <v>0.1591670808859105</v>
      </c>
      <c r="O10" s="6">
        <v>1.5880889262238039E-2</v>
      </c>
      <c r="P10" s="6">
        <v>0.1731546712758259</v>
      </c>
      <c r="R10" s="4" t="s">
        <v>39</v>
      </c>
      <c r="S10" s="13">
        <v>0.11009174311926606</v>
      </c>
      <c r="T10" s="13">
        <v>7.9611650485436891E-2</v>
      </c>
      <c r="U10" s="13">
        <v>7.9611650485436891E-2</v>
      </c>
      <c r="V10" s="13">
        <v>5.2631578947368418E-2</v>
      </c>
      <c r="W10" s="13">
        <v>5.2631578947368418E-2</v>
      </c>
      <c r="X10" s="13">
        <v>5.2631578947368418E-2</v>
      </c>
      <c r="Y10" s="11"/>
      <c r="Z10" s="6">
        <v>1957</v>
      </c>
      <c r="AA10" s="6">
        <v>0.17663444237978565</v>
      </c>
      <c r="AB10" s="6">
        <v>0.17792868416071261</v>
      </c>
      <c r="AC10" s="6">
        <v>0.26886099183350998</v>
      </c>
      <c r="AD10" s="6">
        <v>9.2770328911491021E-2</v>
      </c>
      <c r="AE10" s="6">
        <v>0.16138676975384639</v>
      </c>
      <c r="AF10" s="6">
        <v>1.4615293930961067E-2</v>
      </c>
      <c r="AG10" s="6">
        <v>0.10651599402102259</v>
      </c>
    </row>
    <row r="11" spans="1:33">
      <c r="I11" s="6">
        <v>1958</v>
      </c>
      <c r="J11" s="6">
        <v>9.2101365433779489E-2</v>
      </c>
      <c r="K11" s="6">
        <v>0.1013399360787729</v>
      </c>
      <c r="L11" s="6">
        <v>0.3508514963335928</v>
      </c>
      <c r="M11" s="6">
        <v>0.10360712012497608</v>
      </c>
      <c r="N11" s="6">
        <v>0.15897996636551584</v>
      </c>
      <c r="O11" s="6">
        <v>1.5636522382650692E-2</v>
      </c>
      <c r="P11" s="6">
        <v>0.17407008204176594</v>
      </c>
      <c r="S11" s="7"/>
      <c r="Z11" s="6">
        <v>1958</v>
      </c>
      <c r="AA11" s="6">
        <v>0.17373706738127354</v>
      </c>
      <c r="AB11" s="6">
        <v>0.17497559182433589</v>
      </c>
      <c r="AC11" s="6">
        <v>0.26358169468379683</v>
      </c>
      <c r="AD11" s="6">
        <v>0.10490601454047262</v>
      </c>
      <c r="AE11" s="6">
        <v>0.1629778159018978</v>
      </c>
      <c r="AF11" s="6">
        <v>1.4452001103129252E-2</v>
      </c>
      <c r="AG11" s="6">
        <v>0.10426783709056754</v>
      </c>
    </row>
    <row r="12" spans="1:33">
      <c r="A12" s="6" t="s">
        <v>136</v>
      </c>
      <c r="B12" s="8" t="s">
        <v>139</v>
      </c>
      <c r="I12" s="6">
        <v>1959</v>
      </c>
      <c r="J12" s="6">
        <v>9.2351230987137864E-2</v>
      </c>
      <c r="K12" s="6">
        <v>0.10191049306383294</v>
      </c>
      <c r="L12" s="6">
        <v>0.33991356062608757</v>
      </c>
      <c r="M12" s="6">
        <v>0.11375497230753301</v>
      </c>
      <c r="N12" s="6">
        <v>0.15870130218653022</v>
      </c>
      <c r="O12" s="6">
        <v>1.5392155503063346E-2</v>
      </c>
      <c r="P12" s="6">
        <v>0.17509602795218504</v>
      </c>
      <c r="R12" s="6" t="s">
        <v>136</v>
      </c>
      <c r="S12" s="8" t="s">
        <v>138</v>
      </c>
      <c r="Z12" s="6">
        <v>1959</v>
      </c>
      <c r="AA12" s="6">
        <v>0.17085982088773166</v>
      </c>
      <c r="AB12" s="6">
        <v>0.17204521951749865</v>
      </c>
      <c r="AC12" s="6">
        <v>0.25839317029141745</v>
      </c>
      <c r="AD12" s="6">
        <v>0.11680272839613719</v>
      </c>
      <c r="AE12" s="6">
        <v>0.16462044028018324</v>
      </c>
      <c r="AF12" s="6">
        <v>1.4288708275297438E-2</v>
      </c>
      <c r="AG12" s="6">
        <v>0.10206607489222333</v>
      </c>
    </row>
    <row r="13" spans="1:33">
      <c r="I13" s="6">
        <v>1960</v>
      </c>
      <c r="J13" s="6">
        <v>9.2630516160942228E-2</v>
      </c>
      <c r="K13" s="6">
        <v>0.10245762317613395</v>
      </c>
      <c r="L13" s="6">
        <v>0.32923711551008894</v>
      </c>
      <c r="M13" s="6">
        <v>0.12359437766256746</v>
      </c>
      <c r="N13" s="6">
        <v>0.15833108834895362</v>
      </c>
      <c r="O13" s="6">
        <v>1.5147788623475999E-2</v>
      </c>
      <c r="P13" s="6">
        <v>0.17623250900708326</v>
      </c>
      <c r="Z13" s="6">
        <v>1960</v>
      </c>
      <c r="AA13" s="6">
        <v>0.16800270289916</v>
      </c>
      <c r="AB13" s="6">
        <v>0.16913756724020096</v>
      </c>
      <c r="AC13" s="6">
        <v>0.2532954186563719</v>
      </c>
      <c r="AD13" s="6">
        <v>0.12846047047848469</v>
      </c>
      <c r="AE13" s="6">
        <v>0.16631464288870262</v>
      </c>
      <c r="AF13" s="6">
        <v>1.4125415447465622E-2</v>
      </c>
      <c r="AG13" s="6">
        <v>9.9910707425989981E-2</v>
      </c>
    </row>
    <row r="14" spans="1:33">
      <c r="I14" s="6">
        <v>1961</v>
      </c>
      <c r="J14" s="6">
        <v>9.2939220955192581E-2</v>
      </c>
      <c r="K14" s="6">
        <v>0.10298132641567591</v>
      </c>
      <c r="L14" s="6">
        <v>0.31882216098559674</v>
      </c>
      <c r="M14" s="6">
        <v>0.13312533619007938</v>
      </c>
      <c r="N14" s="6">
        <v>0.15786932485278601</v>
      </c>
      <c r="O14" s="6">
        <v>1.4903421743888652E-2</v>
      </c>
      <c r="P14" s="6">
        <v>0.17747952520646051</v>
      </c>
      <c r="Z14" s="6">
        <v>1961</v>
      </c>
      <c r="AA14" s="6">
        <v>0.16516571341555855</v>
      </c>
      <c r="AB14" s="6">
        <v>0.16625263499244283</v>
      </c>
      <c r="AC14" s="6">
        <v>0.24828843977866025</v>
      </c>
      <c r="AD14" s="6">
        <v>0.13987924078751518</v>
      </c>
      <c r="AE14" s="6">
        <v>0.168060423727456</v>
      </c>
      <c r="AF14" s="6">
        <v>1.3962122619633808E-2</v>
      </c>
      <c r="AG14" s="6">
        <v>9.7801734691867467E-2</v>
      </c>
    </row>
    <row r="15" spans="1:33">
      <c r="I15" s="6">
        <v>1962</v>
      </c>
      <c r="J15" s="6">
        <v>9.3277345369888923E-2</v>
      </c>
      <c r="K15" s="6">
        <v>0.10348160278245883</v>
      </c>
      <c r="L15" s="6">
        <v>0.30866869705261102</v>
      </c>
      <c r="M15" s="6">
        <v>0.14234784789006882</v>
      </c>
      <c r="N15" s="6">
        <v>0.15731601169802747</v>
      </c>
      <c r="O15" s="6">
        <v>1.4659054864301304E-2</v>
      </c>
      <c r="P15" s="6">
        <v>0.17883707655031689</v>
      </c>
      <c r="Z15" s="6">
        <v>1962</v>
      </c>
      <c r="AA15" s="6">
        <v>0.16234885243692732</v>
      </c>
      <c r="AB15" s="6">
        <v>0.16339042277422416</v>
      </c>
      <c r="AC15" s="6">
        <v>0.24337223365828237</v>
      </c>
      <c r="AD15" s="6">
        <v>0.15105903932322862</v>
      </c>
      <c r="AE15" s="6">
        <v>0.16985778279644337</v>
      </c>
      <c r="AF15" s="6">
        <v>1.3798829791801994E-2</v>
      </c>
      <c r="AG15" s="6">
        <v>9.5739156689855789E-2</v>
      </c>
    </row>
    <row r="16" spans="1:33">
      <c r="A16" s="16" t="s">
        <v>145</v>
      </c>
      <c r="I16" s="6">
        <v>1963</v>
      </c>
      <c r="J16" s="6">
        <v>9.3644889405031254E-2</v>
      </c>
      <c r="K16" s="6">
        <v>0.10395845227648266</v>
      </c>
      <c r="L16" s="6">
        <v>0.29877672371113179</v>
      </c>
      <c r="M16" s="6">
        <v>0.15126191276253573</v>
      </c>
      <c r="N16" s="6">
        <v>0.15667114888467795</v>
      </c>
      <c r="O16" s="6">
        <v>1.4414687984713957E-2</v>
      </c>
      <c r="P16" s="6">
        <v>0.18030516303865232</v>
      </c>
      <c r="R16" s="14" t="s">
        <v>146</v>
      </c>
      <c r="Z16" s="6">
        <v>1963</v>
      </c>
      <c r="AA16" s="6">
        <v>0.15955211996326626</v>
      </c>
      <c r="AB16" s="6">
        <v>0.16055093058554509</v>
      </c>
      <c r="AC16" s="6">
        <v>0.23854680029523836</v>
      </c>
      <c r="AD16" s="6">
        <v>0.16199986608562503</v>
      </c>
      <c r="AE16" s="6">
        <v>0.17170672009566471</v>
      </c>
      <c r="AF16" s="6">
        <v>1.3635536963970178E-2</v>
      </c>
      <c r="AG16" s="6">
        <v>9.3722973419954961E-2</v>
      </c>
    </row>
    <row r="17" spans="1:33">
      <c r="A17" s="8" t="s">
        <v>152</v>
      </c>
      <c r="I17" s="6">
        <v>1964</v>
      </c>
      <c r="J17" s="6">
        <v>9.4041853060619574E-2</v>
      </c>
      <c r="K17" s="6">
        <v>0.10441187489774748</v>
      </c>
      <c r="L17" s="6">
        <v>0.28914624096115904</v>
      </c>
      <c r="M17" s="6">
        <v>0.15986753080748017</v>
      </c>
      <c r="N17" s="6">
        <v>0.15593473641273739</v>
      </c>
      <c r="O17" s="6">
        <v>1.4170321105126608E-2</v>
      </c>
      <c r="P17" s="6">
        <v>0.18188378467146682</v>
      </c>
      <c r="R17" s="8" t="s">
        <v>151</v>
      </c>
      <c r="Z17" s="6">
        <v>1964</v>
      </c>
      <c r="AA17" s="6">
        <v>0.15677551599457545</v>
      </c>
      <c r="AB17" s="6">
        <v>0.15773415842640551</v>
      </c>
      <c r="AC17" s="6">
        <v>0.23381213968952819</v>
      </c>
      <c r="AD17" s="6">
        <v>0.17270172107470436</v>
      </c>
      <c r="AE17" s="6">
        <v>0.17360723562512004</v>
      </c>
      <c r="AF17" s="6">
        <v>1.3472244136138364E-2</v>
      </c>
      <c r="AG17" s="6">
        <v>9.1753184882164968E-2</v>
      </c>
    </row>
    <row r="18" spans="1:33">
      <c r="I18" s="6">
        <v>1965</v>
      </c>
      <c r="J18" s="6">
        <v>9.4468236336653869E-2</v>
      </c>
      <c r="K18" s="6">
        <v>0.10484187064625322</v>
      </c>
      <c r="L18" s="6">
        <v>0.27977724880269278</v>
      </c>
      <c r="M18" s="6">
        <v>0.16816470202490208</v>
      </c>
      <c r="N18" s="6">
        <v>0.1551067742822059</v>
      </c>
      <c r="O18" s="6">
        <v>1.3925954225539262E-2</v>
      </c>
      <c r="P18" s="6">
        <v>0.18357294144876043</v>
      </c>
      <c r="Z18" s="6">
        <v>1965</v>
      </c>
      <c r="AA18" s="6">
        <v>0.15401904053085486</v>
      </c>
      <c r="AB18" s="6">
        <v>0.15494010629680546</v>
      </c>
      <c r="AC18" s="6">
        <v>0.22916825184115189</v>
      </c>
      <c r="AD18" s="6">
        <v>0.18316460429046666</v>
      </c>
      <c r="AE18" s="6">
        <v>0.17555932938480937</v>
      </c>
      <c r="AF18" s="6">
        <v>1.330895130830655E-2</v>
      </c>
      <c r="AG18" s="6">
        <v>8.9829791076485838E-2</v>
      </c>
    </row>
    <row r="19" spans="1:33">
      <c r="I19" s="6">
        <v>1966</v>
      </c>
      <c r="J19" s="6">
        <v>9.4924039233134166E-2</v>
      </c>
      <c r="K19" s="6">
        <v>0.10524843952199993</v>
      </c>
      <c r="L19" s="6">
        <v>0.270669747235733</v>
      </c>
      <c r="M19" s="6">
        <v>0.17615342641480147</v>
      </c>
      <c r="N19" s="6">
        <v>0.15418726249308343</v>
      </c>
      <c r="O19" s="6">
        <v>1.3681587345951915E-2</v>
      </c>
      <c r="P19" s="6">
        <v>0.18537263337053309</v>
      </c>
      <c r="Z19" s="6">
        <v>1966</v>
      </c>
      <c r="AA19" s="6">
        <v>0.15128269357210447</v>
      </c>
      <c r="AB19" s="6">
        <v>0.15216877419674493</v>
      </c>
      <c r="AC19" s="6">
        <v>0.22461513675010938</v>
      </c>
      <c r="AD19" s="6">
        <v>0.19338851573291194</v>
      </c>
      <c r="AE19" s="6">
        <v>0.17756300137473266</v>
      </c>
      <c r="AF19" s="6">
        <v>1.3145658480474736E-2</v>
      </c>
      <c r="AG19" s="6">
        <v>8.7952792002917543E-2</v>
      </c>
    </row>
    <row r="20" spans="1:33">
      <c r="A20" s="5"/>
      <c r="I20" s="6">
        <v>1967</v>
      </c>
      <c r="J20" s="6">
        <v>9.5409261750060453E-2</v>
      </c>
      <c r="K20" s="6">
        <v>0.10563158152498757</v>
      </c>
      <c r="L20" s="6">
        <v>0.26182373626027966</v>
      </c>
      <c r="M20" s="6">
        <v>0.18383370397717841</v>
      </c>
      <c r="N20" s="6">
        <v>0.15317620104536997</v>
      </c>
      <c r="O20" s="6">
        <v>1.3437220466364568E-2</v>
      </c>
      <c r="P20" s="6">
        <v>0.18728286043678488</v>
      </c>
      <c r="Q20"/>
      <c r="R20"/>
      <c r="S20"/>
      <c r="T20"/>
      <c r="U20"/>
      <c r="V20"/>
      <c r="W20"/>
      <c r="X20"/>
      <c r="Z20" s="6">
        <v>1967</v>
      </c>
      <c r="AA20" s="6">
        <v>0.1485664751183243</v>
      </c>
      <c r="AB20" s="6">
        <v>0.14942016212622397</v>
      </c>
      <c r="AC20" s="6">
        <v>0.2201527944164007</v>
      </c>
      <c r="AD20" s="6">
        <v>0.20337345540204016</v>
      </c>
      <c r="AE20" s="6">
        <v>0.17961825159488995</v>
      </c>
      <c r="AF20" s="6">
        <v>1.298236565264292E-2</v>
      </c>
      <c r="AG20" s="6">
        <v>8.6122187661460098E-2</v>
      </c>
    </row>
    <row r="21" spans="1:33">
      <c r="A21" s="3"/>
      <c r="I21" s="6">
        <v>1968</v>
      </c>
      <c r="J21" s="6">
        <v>9.5923903887432743E-2</v>
      </c>
      <c r="K21" s="6">
        <v>0.10599129665521617</v>
      </c>
      <c r="L21" s="6">
        <v>0.25323921587633286</v>
      </c>
      <c r="M21" s="6">
        <v>0.1912055347120328</v>
      </c>
      <c r="N21" s="6">
        <v>0.15207358993906556</v>
      </c>
      <c r="O21" s="6">
        <v>1.319285358677722E-2</v>
      </c>
      <c r="P21" s="6">
        <v>0.18930362264751571</v>
      </c>
      <c r="Z21" s="6">
        <v>1968</v>
      </c>
      <c r="AA21" s="6">
        <v>0.14587038516951434</v>
      </c>
      <c r="AB21" s="6">
        <v>0.14669427008524252</v>
      </c>
      <c r="AC21" s="6">
        <v>0.2157812248400259</v>
      </c>
      <c r="AD21" s="6">
        <v>0.2131194232978513</v>
      </c>
      <c r="AE21" s="6">
        <v>0.18172508004528121</v>
      </c>
      <c r="AF21" s="6">
        <v>1.2819072824811106E-2</v>
      </c>
      <c r="AG21" s="6">
        <v>8.4337978052113488E-2</v>
      </c>
    </row>
    <row r="22" spans="1:33">
      <c r="I22" s="6">
        <v>1969</v>
      </c>
      <c r="J22" s="6">
        <v>9.6467965645251008E-2</v>
      </c>
      <c r="K22" s="6">
        <v>0.10632758491268572</v>
      </c>
      <c r="L22" s="6">
        <v>0.24491618608389254</v>
      </c>
      <c r="M22" s="6">
        <v>0.19826891861936466</v>
      </c>
      <c r="N22" s="6">
        <v>0.1508794291741701</v>
      </c>
      <c r="O22" s="6">
        <v>1.2948486707189873E-2</v>
      </c>
      <c r="P22" s="6">
        <v>0.19143492000272563</v>
      </c>
      <c r="Z22" s="6">
        <v>1969</v>
      </c>
      <c r="AA22" s="6">
        <v>0.14319442372567459</v>
      </c>
      <c r="AB22" s="6">
        <v>0.14399109807380059</v>
      </c>
      <c r="AC22" s="6">
        <v>0.2115004280209849</v>
      </c>
      <c r="AD22" s="6">
        <v>0.22262641942034544</v>
      </c>
      <c r="AE22" s="6">
        <v>0.18388348672590651</v>
      </c>
      <c r="AF22" s="6">
        <v>1.2655779996979291E-2</v>
      </c>
      <c r="AG22" s="6">
        <v>8.2600163174877728E-2</v>
      </c>
    </row>
    <row r="23" spans="1:33">
      <c r="I23" s="6">
        <v>1970</v>
      </c>
      <c r="J23" s="6">
        <v>9.7041447023515262E-2</v>
      </c>
      <c r="K23" s="6">
        <v>0.10664044629739622</v>
      </c>
      <c r="L23" s="6">
        <v>0.23685464688295871</v>
      </c>
      <c r="M23" s="6">
        <v>0.20502385569917406</v>
      </c>
      <c r="N23" s="6">
        <v>0.14959371875068372</v>
      </c>
      <c r="O23" s="6">
        <v>1.2704119827602525E-2</v>
      </c>
      <c r="P23" s="6">
        <v>0.19367675250241462</v>
      </c>
      <c r="Z23" s="6">
        <v>1970</v>
      </c>
      <c r="AA23" s="6">
        <v>0.14053859078680506</v>
      </c>
      <c r="AB23" s="6">
        <v>0.14131064609189817</v>
      </c>
      <c r="AC23" s="6">
        <v>0.20731040395927774</v>
      </c>
      <c r="AD23" s="6">
        <v>0.23189444376952256</v>
      </c>
      <c r="AE23" s="6">
        <v>0.18609347163676573</v>
      </c>
      <c r="AF23" s="6">
        <v>1.2492487169147477E-2</v>
      </c>
      <c r="AG23" s="6">
        <v>8.0908743029752817E-2</v>
      </c>
    </row>
    <row r="24" spans="1:33">
      <c r="I24" s="6">
        <v>1971</v>
      </c>
      <c r="J24" s="6">
        <v>9.7644348022225505E-2</v>
      </c>
      <c r="K24" s="6">
        <v>0.10692988080934766</v>
      </c>
      <c r="L24" s="6">
        <v>0.22905459827353136</v>
      </c>
      <c r="M24" s="6">
        <v>0.21147034595146097</v>
      </c>
      <c r="N24" s="6">
        <v>0.14821645866860636</v>
      </c>
      <c r="O24" s="6">
        <v>1.2459752948015178E-2</v>
      </c>
      <c r="P24" s="6">
        <v>0.19602912014658272</v>
      </c>
      <c r="Z24" s="6">
        <v>1971</v>
      </c>
      <c r="AA24" s="6">
        <v>0.13790288635290573</v>
      </c>
      <c r="AB24" s="6">
        <v>0.13865291413953534</v>
      </c>
      <c r="AC24" s="6">
        <v>0.20321115265490444</v>
      </c>
      <c r="AD24" s="6">
        <v>0.24092349634538263</v>
      </c>
      <c r="AE24" s="6">
        <v>0.18835503477785898</v>
      </c>
      <c r="AF24" s="6">
        <v>1.2329194341315661E-2</v>
      </c>
      <c r="AG24" s="6">
        <v>7.9263717616738727E-2</v>
      </c>
    </row>
    <row r="25" spans="1:33">
      <c r="I25" s="6">
        <v>1972</v>
      </c>
      <c r="J25" s="6">
        <v>9.8276668641381737E-2</v>
      </c>
      <c r="K25" s="6">
        <v>0.10719588844854007</v>
      </c>
      <c r="L25" s="6">
        <v>0.22151604025561053</v>
      </c>
      <c r="M25" s="6">
        <v>0.21760838937622534</v>
      </c>
      <c r="N25" s="6">
        <v>0.14674764892793801</v>
      </c>
      <c r="O25" s="6">
        <v>1.2215386068427831E-2</v>
      </c>
      <c r="P25" s="6">
        <v>0.19849202293522988</v>
      </c>
      <c r="Z25" s="6">
        <v>1972</v>
      </c>
      <c r="AA25" s="6">
        <v>0.13528731042397663</v>
      </c>
      <c r="AB25" s="6">
        <v>0.13601790221671201</v>
      </c>
      <c r="AC25" s="6">
        <v>0.19920267410786496</v>
      </c>
      <c r="AD25" s="6">
        <v>0.24971357714792561</v>
      </c>
      <c r="AE25" s="6">
        <v>0.19066817614918621</v>
      </c>
      <c r="AF25" s="6">
        <v>1.2165901513483847E-2</v>
      </c>
      <c r="AG25" s="6">
        <v>7.7665086935835514E-2</v>
      </c>
    </row>
    <row r="26" spans="1:33">
      <c r="I26" s="6">
        <v>1973</v>
      </c>
      <c r="J26" s="6">
        <v>9.8938408880983958E-2</v>
      </c>
      <c r="K26" s="6">
        <v>0.10743846921497341</v>
      </c>
      <c r="L26" s="6">
        <v>0.21423897282919613</v>
      </c>
      <c r="M26" s="6">
        <v>0.22343798597346723</v>
      </c>
      <c r="N26" s="6">
        <v>0.14518728952867868</v>
      </c>
      <c r="O26" s="6">
        <v>1.1971019188840484E-2</v>
      </c>
      <c r="P26" s="6">
        <v>0.20106546086835614</v>
      </c>
      <c r="Z26" s="6">
        <v>1973</v>
      </c>
      <c r="AA26" s="6">
        <v>0.13269186300001776</v>
      </c>
      <c r="AB26" s="6">
        <v>0.13340561032342818</v>
      </c>
      <c r="AC26" s="6">
        <v>0.19528496831815934</v>
      </c>
      <c r="AD26" s="6">
        <v>0.25826468617715159</v>
      </c>
      <c r="AE26" s="6">
        <v>0.19303289575074739</v>
      </c>
      <c r="AF26" s="6">
        <v>1.2002608685652033E-2</v>
      </c>
      <c r="AG26" s="6">
        <v>7.6112850987043124E-2</v>
      </c>
    </row>
    <row r="27" spans="1:33">
      <c r="I27" s="6">
        <v>1974</v>
      </c>
      <c r="J27" s="6">
        <v>9.9629568741032168E-2</v>
      </c>
      <c r="K27" s="6">
        <v>0.10765762310864771</v>
      </c>
      <c r="L27" s="6">
        <v>0.20722339599428824</v>
      </c>
      <c r="M27" s="6">
        <v>0.22895913574318655</v>
      </c>
      <c r="N27" s="6">
        <v>0.14353538047082837</v>
      </c>
      <c r="O27" s="6">
        <v>1.1726652309253136E-2</v>
      </c>
      <c r="P27" s="6">
        <v>0.20374943394596146</v>
      </c>
      <c r="Z27" s="6">
        <v>1974</v>
      </c>
      <c r="AA27" s="6">
        <v>0.13011654408102905</v>
      </c>
      <c r="AB27" s="6">
        <v>0.1308160384596839</v>
      </c>
      <c r="AC27" s="6">
        <v>0.19145803528578753</v>
      </c>
      <c r="AD27" s="6">
        <v>0.26657682343306055</v>
      </c>
      <c r="AE27" s="6">
        <v>0.19544919358254259</v>
      </c>
      <c r="AF27" s="6">
        <v>1.1839315857820217E-2</v>
      </c>
      <c r="AG27" s="6">
        <v>7.4607009770361582E-2</v>
      </c>
    </row>
    <row r="28" spans="1:33">
      <c r="I28" s="6">
        <v>1975</v>
      </c>
      <c r="J28" s="6">
        <v>0.10035014822152638</v>
      </c>
      <c r="K28" s="6">
        <v>0.10785335012956294</v>
      </c>
      <c r="L28" s="6">
        <v>0.20046930975088684</v>
      </c>
      <c r="M28" s="6">
        <v>0.23417183868538344</v>
      </c>
      <c r="N28" s="6">
        <v>0.1417919217543871</v>
      </c>
      <c r="O28" s="6">
        <v>1.1482285429665787E-2</v>
      </c>
      <c r="P28" s="6">
        <v>0.20654394216804589</v>
      </c>
      <c r="Z28" s="6">
        <v>1975</v>
      </c>
      <c r="AA28" s="6">
        <v>0.1275613536670106</v>
      </c>
      <c r="AB28" s="6">
        <v>0.12824918662547916</v>
      </c>
      <c r="AC28" s="6">
        <v>0.18772187501074958</v>
      </c>
      <c r="AD28" s="6">
        <v>0.2746499889156524</v>
      </c>
      <c r="AE28" s="6">
        <v>0.19791706964457179</v>
      </c>
      <c r="AF28" s="6">
        <v>1.1676023029988403E-2</v>
      </c>
      <c r="AG28" s="6">
        <v>7.3147563285790904E-2</v>
      </c>
    </row>
    <row r="29" spans="1:33">
      <c r="I29" s="6">
        <v>1976</v>
      </c>
      <c r="J29" s="6">
        <v>0.10110014732246655</v>
      </c>
      <c r="K29" s="6">
        <v>0.10802565027771914</v>
      </c>
      <c r="L29" s="6">
        <v>0.19397671409899189</v>
      </c>
      <c r="M29" s="6">
        <v>0.23907609480005781</v>
      </c>
      <c r="N29" s="6">
        <v>0.13995691337935484</v>
      </c>
      <c r="O29" s="6">
        <v>1.1237918550078441E-2</v>
      </c>
      <c r="P29" s="6">
        <v>0.20944898553460936</v>
      </c>
      <c r="Z29" s="6">
        <v>1976</v>
      </c>
      <c r="AA29" s="6">
        <v>0.12502629175796234</v>
      </c>
      <c r="AB29" s="6">
        <v>0.12570505482081393</v>
      </c>
      <c r="AC29" s="6">
        <v>0.18407648749304545</v>
      </c>
      <c r="AD29" s="6">
        <v>0.28248418262492725</v>
      </c>
      <c r="AE29" s="6">
        <v>0.20043652393683495</v>
      </c>
      <c r="AF29" s="6">
        <v>1.1512730202156589E-2</v>
      </c>
      <c r="AG29" s="6">
        <v>7.1734511533331047E-2</v>
      </c>
    </row>
    <row r="30" spans="1:33">
      <c r="I30" s="6">
        <v>1977</v>
      </c>
      <c r="J30" s="6">
        <v>0.10187956604385273</v>
      </c>
      <c r="K30" s="6">
        <v>0.10817452355311627</v>
      </c>
      <c r="L30" s="6">
        <v>0.18774560903860343</v>
      </c>
      <c r="M30" s="6">
        <v>0.24367190408720968</v>
      </c>
      <c r="N30" s="6">
        <v>0.1380303553457316</v>
      </c>
      <c r="O30" s="6">
        <v>1.0993551670491094E-2</v>
      </c>
      <c r="P30" s="6">
        <v>0.21246456404565195</v>
      </c>
      <c r="Z30" s="6">
        <v>1977</v>
      </c>
      <c r="AA30" s="6">
        <v>0.1225113583538843</v>
      </c>
      <c r="AB30" s="6">
        <v>0.12318364304568825</v>
      </c>
      <c r="AC30" s="6">
        <v>0.18052187273267517</v>
      </c>
      <c r="AD30" s="6">
        <v>0.29007940456088505</v>
      </c>
      <c r="AE30" s="6">
        <v>0.20300755645933208</v>
      </c>
      <c r="AF30" s="6">
        <v>1.1349437374324773E-2</v>
      </c>
      <c r="AG30" s="6">
        <v>7.0367854512982039E-2</v>
      </c>
    </row>
    <row r="31" spans="1:33">
      <c r="I31" s="6">
        <v>1978</v>
      </c>
      <c r="J31" s="6">
        <v>0.1026884043856849</v>
      </c>
      <c r="K31" s="6">
        <v>0.10829996995575437</v>
      </c>
      <c r="L31" s="6">
        <v>0.18177599456972149</v>
      </c>
      <c r="M31" s="6">
        <v>0.24795926654683897</v>
      </c>
      <c r="N31" s="6">
        <v>0.13601224765351738</v>
      </c>
      <c r="O31" s="6">
        <v>1.0749184790903747E-2</v>
      </c>
      <c r="P31" s="6">
        <v>0.21559067770117357</v>
      </c>
      <c r="Z31" s="6">
        <v>1978</v>
      </c>
      <c r="AA31" s="6">
        <v>0.12001655345477646</v>
      </c>
      <c r="AB31" s="6">
        <v>0.12068495130010209</v>
      </c>
      <c r="AC31" s="6">
        <v>0.17705803072963872</v>
      </c>
      <c r="AD31" s="6">
        <v>0.29743565472352584</v>
      </c>
      <c r="AE31" s="6">
        <v>0.20563016721206323</v>
      </c>
      <c r="AF31" s="6">
        <v>1.1186144546492959E-2</v>
      </c>
      <c r="AG31" s="6">
        <v>6.9047592224743867E-2</v>
      </c>
    </row>
    <row r="32" spans="1:33">
      <c r="I32" s="6">
        <v>1979</v>
      </c>
      <c r="J32" s="6">
        <v>0.10352666234796307</v>
      </c>
      <c r="K32" s="6">
        <v>0.1084019894856334</v>
      </c>
      <c r="L32" s="6">
        <v>0.17606787069234603</v>
      </c>
      <c r="M32" s="6">
        <v>0.25193818217894581</v>
      </c>
      <c r="N32" s="6">
        <v>0.13390259030271218</v>
      </c>
      <c r="O32" s="6">
        <v>1.05048179113164E-2</v>
      </c>
      <c r="P32" s="6">
        <v>0.21882732650117431</v>
      </c>
      <c r="Z32" s="6">
        <v>1979</v>
      </c>
      <c r="AA32" s="6">
        <v>0.11754187706063886</v>
      </c>
      <c r="AB32" s="6">
        <v>0.11820897958405546</v>
      </c>
      <c r="AC32" s="6">
        <v>0.17368496148393611</v>
      </c>
      <c r="AD32" s="6">
        <v>0.30455293311284948</v>
      </c>
      <c r="AE32" s="6">
        <v>0.20830435619502835</v>
      </c>
      <c r="AF32" s="6">
        <v>1.1022851718661145E-2</v>
      </c>
      <c r="AG32" s="6">
        <v>6.7773724668616558E-2</v>
      </c>
    </row>
    <row r="33" spans="9:33">
      <c r="I33" s="6">
        <v>1980</v>
      </c>
      <c r="J33" s="6">
        <v>0.10439433993068721</v>
      </c>
      <c r="K33" s="6">
        <v>0.1084805821427534</v>
      </c>
      <c r="L33" s="6">
        <v>0.17062123740647703</v>
      </c>
      <c r="M33" s="6">
        <v>0.25560865098353019</v>
      </c>
      <c r="N33" s="6">
        <v>0.13170138329331599</v>
      </c>
      <c r="O33" s="6">
        <v>1.0260451031729052E-2</v>
      </c>
      <c r="P33" s="6">
        <v>0.22217451044565412</v>
      </c>
      <c r="Z33" s="6">
        <v>1980</v>
      </c>
      <c r="AA33" s="6">
        <v>0.11508732917147146</v>
      </c>
      <c r="AB33" s="6">
        <v>0.11575572789754837</v>
      </c>
      <c r="AC33" s="6">
        <v>0.17040266499556733</v>
      </c>
      <c r="AD33" s="6">
        <v>0.31143123972885617</v>
      </c>
      <c r="AE33" s="6">
        <v>0.21103012340822744</v>
      </c>
      <c r="AF33" s="6">
        <v>1.0859558890829329E-2</v>
      </c>
      <c r="AG33" s="6">
        <v>6.6546251844600085E-2</v>
      </c>
    </row>
    <row r="34" spans="9:33">
      <c r="I34" s="6">
        <v>1981</v>
      </c>
      <c r="J34" s="6">
        <v>0.10529143713385736</v>
      </c>
      <c r="K34" s="6">
        <v>0.10853574792711433</v>
      </c>
      <c r="L34" s="6">
        <v>0.16543609471211451</v>
      </c>
      <c r="M34" s="6">
        <v>0.25897067296059206</v>
      </c>
      <c r="N34" s="6">
        <v>0.12940862662532884</v>
      </c>
      <c r="O34" s="6">
        <v>1.0016084152141705E-2</v>
      </c>
      <c r="P34" s="6">
        <v>0.22563222953461301</v>
      </c>
      <c r="Z34" s="6">
        <v>1981</v>
      </c>
      <c r="AA34" s="6">
        <v>0.11265290978727428</v>
      </c>
      <c r="AB34" s="6">
        <v>0.11332519624058079</v>
      </c>
      <c r="AC34" s="6">
        <v>0.1672111412645324</v>
      </c>
      <c r="AD34" s="6">
        <v>0.31807057457154581</v>
      </c>
      <c r="AE34" s="6">
        <v>0.21380746885166055</v>
      </c>
      <c r="AF34" s="6">
        <v>1.0696266062997515E-2</v>
      </c>
      <c r="AG34" s="6">
        <v>6.5365173752694461E-2</v>
      </c>
    </row>
    <row r="35" spans="9:33">
      <c r="I35" s="6">
        <v>1982</v>
      </c>
      <c r="J35" s="6">
        <v>0.10621795395747348</v>
      </c>
      <c r="K35" s="6">
        <v>0.10856748683871623</v>
      </c>
      <c r="L35" s="6">
        <v>0.16051244260925851</v>
      </c>
      <c r="M35" s="6">
        <v>0.26202424811013136</v>
      </c>
      <c r="N35" s="6">
        <v>0.12702432029875071</v>
      </c>
      <c r="O35" s="6">
        <v>9.7717172725543568E-3</v>
      </c>
      <c r="P35" s="6">
        <v>0.22920048376805099</v>
      </c>
      <c r="Z35" s="6">
        <v>1982</v>
      </c>
      <c r="AA35" s="6">
        <v>0.11023861890804731</v>
      </c>
      <c r="AB35" s="6">
        <v>0.11091738461315274</v>
      </c>
      <c r="AC35" s="6">
        <v>0.1641103902908313</v>
      </c>
      <c r="AD35" s="6">
        <v>0.32447093764091839</v>
      </c>
      <c r="AE35" s="6">
        <v>0.21663639252532763</v>
      </c>
      <c r="AF35" s="6">
        <v>1.05329732351657E-2</v>
      </c>
      <c r="AG35" s="6">
        <v>6.4230490392899686E-2</v>
      </c>
    </row>
    <row r="36" spans="9:33">
      <c r="I36" s="6">
        <v>1983</v>
      </c>
      <c r="J36" s="6">
        <v>0.10717389040153559</v>
      </c>
      <c r="K36" s="6">
        <v>0.10857579887755905</v>
      </c>
      <c r="L36" s="6">
        <v>0.15585028109790897</v>
      </c>
      <c r="M36" s="6">
        <v>0.26476937643214815</v>
      </c>
      <c r="N36" s="6">
        <v>0.12454846431358157</v>
      </c>
      <c r="O36" s="6">
        <v>9.52735039296701E-3</v>
      </c>
      <c r="P36" s="6">
        <v>0.23287927314596804</v>
      </c>
      <c r="Z36" s="6">
        <v>1983</v>
      </c>
      <c r="AA36" s="6">
        <v>0.10784445653379054</v>
      </c>
      <c r="AB36" s="6">
        <v>0.10853229301526424</v>
      </c>
      <c r="AC36" s="6">
        <v>0.16110041207446404</v>
      </c>
      <c r="AD36" s="6">
        <v>0.33063232893697397</v>
      </c>
      <c r="AE36" s="6">
        <v>0.21951689442922867</v>
      </c>
      <c r="AF36" s="6">
        <v>1.0369680407333885E-2</v>
      </c>
      <c r="AG36" s="6">
        <v>6.3142201765215733E-2</v>
      </c>
    </row>
    <row r="37" spans="9:33">
      <c r="I37" s="6">
        <v>1984</v>
      </c>
      <c r="J37" s="6">
        <v>0.1081592464660437</v>
      </c>
      <c r="K37" s="6">
        <v>0.10856068404364284</v>
      </c>
      <c r="L37" s="6">
        <v>0.15144961017806594</v>
      </c>
      <c r="M37" s="6">
        <v>0.26720605792664254</v>
      </c>
      <c r="N37" s="6">
        <v>0.12198105866982151</v>
      </c>
      <c r="O37" s="6">
        <v>9.2829835133796633E-3</v>
      </c>
      <c r="P37" s="6">
        <v>0.23666859766836418</v>
      </c>
      <c r="Z37" s="6">
        <v>1984</v>
      </c>
      <c r="AA37" s="6">
        <v>0.105470422664504</v>
      </c>
      <c r="AB37" s="6">
        <v>0.10616992144691527</v>
      </c>
      <c r="AC37" s="6">
        <v>0.15818120661543061</v>
      </c>
      <c r="AD37" s="6">
        <v>0.33655474845971245</v>
      </c>
      <c r="AE37" s="6">
        <v>0.22244897456336374</v>
      </c>
      <c r="AF37" s="6">
        <v>1.0206387579502072E-2</v>
      </c>
      <c r="AG37" s="6">
        <v>6.2100307869642636E-2</v>
      </c>
    </row>
    <row r="38" spans="9:33">
      <c r="I38" s="6">
        <v>1985</v>
      </c>
      <c r="J38" s="6">
        <v>0.10917402215099779</v>
      </c>
      <c r="K38" s="6">
        <v>0.10852214233696757</v>
      </c>
      <c r="L38" s="6">
        <v>0.14731042984972936</v>
      </c>
      <c r="M38" s="6">
        <v>0.2693342925936143</v>
      </c>
      <c r="N38" s="6">
        <v>0.11932210336747041</v>
      </c>
      <c r="O38" s="6">
        <v>9.0386166337923148E-3</v>
      </c>
      <c r="P38" s="6">
        <v>0.24056845733523941</v>
      </c>
      <c r="Z38" s="6">
        <v>1985</v>
      </c>
      <c r="AA38" s="6">
        <v>0.10311651730018767</v>
      </c>
      <c r="AB38" s="6">
        <v>0.10383026990810582</v>
      </c>
      <c r="AC38" s="6">
        <v>0.15535277391373103</v>
      </c>
      <c r="AD38" s="6">
        <v>0.34223819620913387</v>
      </c>
      <c r="AE38" s="6">
        <v>0.22543263292773277</v>
      </c>
      <c r="AF38" s="6">
        <v>1.0043094751670256E-2</v>
      </c>
      <c r="AG38" s="6">
        <v>6.1104808706180382E-2</v>
      </c>
    </row>
    <row r="39" spans="9:33">
      <c r="I39" s="6">
        <v>1986</v>
      </c>
      <c r="J39" s="6">
        <v>0.11021821745639789</v>
      </c>
      <c r="K39" s="6">
        <v>0.10846017375753325</v>
      </c>
      <c r="L39" s="6">
        <v>0.14343274011289928</v>
      </c>
      <c r="M39" s="6">
        <v>0.27115408043306366</v>
      </c>
      <c r="N39" s="6">
        <v>0.11657159840652837</v>
      </c>
      <c r="O39" s="6">
        <v>8.7942497542049681E-3</v>
      </c>
      <c r="P39" s="6">
        <v>0.24457885214659369</v>
      </c>
      <c r="Z39" s="6">
        <v>1986</v>
      </c>
      <c r="AA39" s="6">
        <v>0.10078274044084155</v>
      </c>
      <c r="AB39" s="6">
        <v>0.10151333839883589</v>
      </c>
      <c r="AC39" s="6">
        <v>0.15261511396936528</v>
      </c>
      <c r="AD39" s="6">
        <v>0.3476826721852383</v>
      </c>
      <c r="AE39" s="6">
        <v>0.22846786952233578</v>
      </c>
      <c r="AF39" s="6">
        <v>9.8798019238384403E-3</v>
      </c>
      <c r="AG39" s="6">
        <v>6.0155704274828983E-2</v>
      </c>
    </row>
    <row r="40" spans="9:33">
      <c r="I40" s="6">
        <v>1987</v>
      </c>
      <c r="J40" s="6">
        <v>0.11129183238224395</v>
      </c>
      <c r="K40" s="6">
        <v>0.10837477830533987</v>
      </c>
      <c r="L40" s="6">
        <v>0.1398165409675757</v>
      </c>
      <c r="M40" s="6">
        <v>0.2726654214449904</v>
      </c>
      <c r="N40" s="6">
        <v>0.11372954378699536</v>
      </c>
      <c r="O40" s="6">
        <v>8.5498828746176214E-3</v>
      </c>
      <c r="P40" s="6">
        <v>0.24869978210242707</v>
      </c>
      <c r="Z40" s="6">
        <v>1987</v>
      </c>
      <c r="AA40" s="6">
        <v>9.8469092086465648E-2</v>
      </c>
      <c r="AB40" s="6">
        <v>9.9219126919105491E-2</v>
      </c>
      <c r="AC40" s="6">
        <v>0.14996822678233337</v>
      </c>
      <c r="AD40" s="6">
        <v>0.35288817638802567</v>
      </c>
      <c r="AE40" s="6">
        <v>0.2315546843471728</v>
      </c>
      <c r="AF40" s="6">
        <v>9.7165090960066279E-3</v>
      </c>
      <c r="AG40" s="6">
        <v>5.9252994575588414E-2</v>
      </c>
    </row>
    <row r="41" spans="9:33">
      <c r="I41" s="6">
        <v>1988</v>
      </c>
      <c r="J41" s="6">
        <v>0.11239486692853602</v>
      </c>
      <c r="K41" s="6">
        <v>0.10826595598038746</v>
      </c>
      <c r="L41" s="6">
        <v>0.13646183241375859</v>
      </c>
      <c r="M41" s="6">
        <v>0.27386831562939473</v>
      </c>
      <c r="N41" s="6">
        <v>0.11079593950887136</v>
      </c>
      <c r="O41" s="6">
        <v>8.3055159950302729E-3</v>
      </c>
      <c r="P41" s="6">
        <v>0.25293124720273952</v>
      </c>
      <c r="Z41" s="6">
        <v>1988</v>
      </c>
      <c r="AA41" s="6">
        <v>9.6175572237059956E-2</v>
      </c>
      <c r="AB41" s="6">
        <v>9.6947635468914634E-2</v>
      </c>
      <c r="AC41" s="6">
        <v>0.14741211235263529</v>
      </c>
      <c r="AD41" s="6">
        <v>0.35785470881749593</v>
      </c>
      <c r="AE41" s="6">
        <v>0.23469307740224379</v>
      </c>
      <c r="AF41" s="6">
        <v>9.553216268174812E-3</v>
      </c>
      <c r="AG41" s="6">
        <v>5.8396679608458693E-2</v>
      </c>
    </row>
    <row r="42" spans="9:33">
      <c r="I42" s="6">
        <v>1989</v>
      </c>
      <c r="J42" s="6">
        <v>0.11352732109527408</v>
      </c>
      <c r="K42" s="6">
        <v>0.108133706782676</v>
      </c>
      <c r="L42" s="6">
        <v>0.13336861445144796</v>
      </c>
      <c r="M42" s="6">
        <v>0.27476276298627655</v>
      </c>
      <c r="N42" s="6">
        <v>0.10777078557215636</v>
      </c>
      <c r="O42" s="6">
        <v>8.0611491154429261E-3</v>
      </c>
      <c r="P42" s="6">
        <v>0.25727324744753111</v>
      </c>
      <c r="Z42" s="6">
        <v>1989</v>
      </c>
      <c r="AA42" s="6">
        <v>9.3902180892624476E-2</v>
      </c>
      <c r="AB42" s="6">
        <v>9.4698864048263304E-2</v>
      </c>
      <c r="AC42" s="6">
        <v>0.14494677068027106</v>
      </c>
      <c r="AD42" s="6">
        <v>0.3625822694736493</v>
      </c>
      <c r="AE42" s="6">
        <v>0.23788304868754878</v>
      </c>
      <c r="AF42" s="6">
        <v>9.3899234403429978E-3</v>
      </c>
      <c r="AG42" s="6">
        <v>5.7586759373439829E-2</v>
      </c>
    </row>
    <row r="43" spans="9:33">
      <c r="I43" s="6">
        <v>1990</v>
      </c>
      <c r="J43" s="6">
        <v>0.11468919488245811</v>
      </c>
      <c r="K43" s="6">
        <v>0.10797803071220548</v>
      </c>
      <c r="L43" s="6">
        <v>0.13053688708064382</v>
      </c>
      <c r="M43" s="6">
        <v>0.27534876351563586</v>
      </c>
      <c r="N43" s="6">
        <v>0.1046540819768504</v>
      </c>
      <c r="O43" s="6">
        <v>7.8167822358555794E-3</v>
      </c>
      <c r="P43" s="6">
        <v>0.2617257828368017</v>
      </c>
      <c r="Z43" s="6">
        <v>1990</v>
      </c>
      <c r="AA43" s="6">
        <v>9.1648918053159223E-2</v>
      </c>
      <c r="AB43" s="6">
        <v>9.2472812657151487E-2</v>
      </c>
      <c r="AC43" s="6">
        <v>0.14257220176524066</v>
      </c>
      <c r="AD43" s="6">
        <v>0.36707085835648551</v>
      </c>
      <c r="AE43" s="6">
        <v>0.24112459820308774</v>
      </c>
      <c r="AF43" s="6">
        <v>9.2266306125111837E-3</v>
      </c>
      <c r="AG43" s="6">
        <v>5.68232338705318E-2</v>
      </c>
    </row>
    <row r="44" spans="9:33">
      <c r="I44" s="6">
        <v>1991</v>
      </c>
      <c r="J44" s="6">
        <v>0.11588048829008815</v>
      </c>
      <c r="K44" s="6">
        <v>0.10779892776897591</v>
      </c>
      <c r="L44" s="6">
        <v>0.12796665030134619</v>
      </c>
      <c r="M44" s="6">
        <v>0.27562631721747266</v>
      </c>
      <c r="N44" s="6">
        <v>0.10144582872295345</v>
      </c>
      <c r="O44" s="6">
        <v>7.5724153562682309E-3</v>
      </c>
      <c r="P44" s="6">
        <v>0.26628885337055141</v>
      </c>
      <c r="Z44" s="6">
        <v>1991</v>
      </c>
      <c r="AA44" s="6">
        <v>8.9415783718664169E-2</v>
      </c>
      <c r="AB44" s="6">
        <v>9.0269481295579226E-2</v>
      </c>
      <c r="AC44" s="6">
        <v>0.14028840560754413</v>
      </c>
      <c r="AD44" s="6">
        <v>0.37132047546600466</v>
      </c>
      <c r="AE44" s="6">
        <v>0.24441772594886069</v>
      </c>
      <c r="AF44" s="6">
        <v>9.0633377846793678E-3</v>
      </c>
      <c r="AG44" s="6">
        <v>5.6106103099734607E-2</v>
      </c>
    </row>
    <row r="45" spans="9:33">
      <c r="I45" s="6">
        <v>1992</v>
      </c>
      <c r="J45" s="6">
        <v>0.11710120131816418</v>
      </c>
      <c r="K45" s="6">
        <v>0.10759639795298728</v>
      </c>
      <c r="L45" s="6">
        <v>0.12565790411355499</v>
      </c>
      <c r="M45" s="6">
        <v>0.27559542409178694</v>
      </c>
      <c r="N45" s="6">
        <v>9.8146025810465526E-2</v>
      </c>
      <c r="O45" s="6">
        <v>7.3280484766808842E-3</v>
      </c>
      <c r="P45" s="6">
        <v>0.27096245904878019</v>
      </c>
      <c r="Z45" s="6">
        <v>1992</v>
      </c>
      <c r="AA45" s="6">
        <v>8.7202777889139327E-2</v>
      </c>
      <c r="AB45" s="6">
        <v>8.8088869963546465E-2</v>
      </c>
      <c r="AC45" s="6">
        <v>0.13809538220718137</v>
      </c>
      <c r="AD45" s="6">
        <v>0.37533112080220687</v>
      </c>
      <c r="AE45" s="6">
        <v>0.24776243192486763</v>
      </c>
      <c r="AF45" s="6">
        <v>8.9000449568475536E-3</v>
      </c>
      <c r="AG45" s="6">
        <v>5.5435367061048263E-2</v>
      </c>
    </row>
    <row r="46" spans="9:33">
      <c r="I46" s="6">
        <v>1993</v>
      </c>
      <c r="J46" s="6">
        <v>0.11835133396668618</v>
      </c>
      <c r="K46" s="6">
        <v>0.10737044126423961</v>
      </c>
      <c r="L46" s="6">
        <v>0.12361064851727033</v>
      </c>
      <c r="M46" s="6">
        <v>0.27525608413857872</v>
      </c>
      <c r="N46" s="6">
        <v>9.4754673239386647E-2</v>
      </c>
      <c r="O46" s="6">
        <v>7.0836815970935375E-3</v>
      </c>
      <c r="P46" s="6">
        <v>0.27574659987148809</v>
      </c>
      <c r="Z46" s="6">
        <v>1993</v>
      </c>
      <c r="AA46" s="6">
        <v>8.5009900564584712E-2</v>
      </c>
      <c r="AB46" s="6">
        <v>8.5930978661053259E-2</v>
      </c>
      <c r="AC46" s="6">
        <v>0.13599313156415249</v>
      </c>
      <c r="AD46" s="6">
        <v>0.37910279436509198</v>
      </c>
      <c r="AE46" s="6">
        <v>0.25115871613110857</v>
      </c>
      <c r="AF46" s="6">
        <v>8.7367521290157395E-3</v>
      </c>
      <c r="AG46" s="6">
        <v>5.4811025754472775E-2</v>
      </c>
    </row>
    <row r="47" spans="9:33">
      <c r="I47" s="6">
        <v>1994</v>
      </c>
      <c r="J47" s="6">
        <v>0.11963088623565417</v>
      </c>
      <c r="K47" s="6">
        <v>0.10712105770273289</v>
      </c>
      <c r="L47" s="6">
        <v>0.12182488351249215</v>
      </c>
      <c r="M47" s="6">
        <v>0.27460829735784803</v>
      </c>
      <c r="N47" s="6">
        <v>9.1271771009716743E-2</v>
      </c>
      <c r="O47" s="6">
        <v>6.839314717506189E-3</v>
      </c>
      <c r="P47" s="6">
        <v>0.28064127583867499</v>
      </c>
      <c r="Z47" s="6">
        <v>1994</v>
      </c>
      <c r="AA47" s="6">
        <v>8.2837151745000309E-2</v>
      </c>
      <c r="AB47" s="6">
        <v>8.379580738809958E-2</v>
      </c>
      <c r="AC47" s="6">
        <v>0.13398165367845746</v>
      </c>
      <c r="AD47" s="6">
        <v>0.38263549615466014</v>
      </c>
      <c r="AE47" s="6">
        <v>0.25460657856758345</v>
      </c>
      <c r="AF47" s="6">
        <v>8.5734593011839236E-3</v>
      </c>
      <c r="AG47" s="6">
        <v>5.4233079180008123E-2</v>
      </c>
    </row>
    <row r="48" spans="9:33">
      <c r="I48" s="6">
        <v>1995</v>
      </c>
      <c r="J48" s="6">
        <v>0.12093985812506816</v>
      </c>
      <c r="K48" s="6">
        <v>0.10684824726846709</v>
      </c>
      <c r="L48" s="6">
        <v>0.12030060909922041</v>
      </c>
      <c r="M48" s="6">
        <v>0.27365206374959478</v>
      </c>
      <c r="N48" s="6">
        <v>8.7697319121455897E-2</v>
      </c>
      <c r="O48" s="6">
        <v>6.5949478379188423E-3</v>
      </c>
      <c r="P48" s="6">
        <v>0.28564648695034101</v>
      </c>
      <c r="Z48" s="6">
        <v>1995</v>
      </c>
      <c r="AA48" s="6">
        <v>8.0684531430386119E-2</v>
      </c>
      <c r="AB48" s="6">
        <v>8.1683356144685415E-2</v>
      </c>
      <c r="AC48" s="6">
        <v>0.1320609485500962</v>
      </c>
      <c r="AD48" s="6">
        <v>0.38592922617091113</v>
      </c>
      <c r="AE48" s="6">
        <v>0.25810601923429233</v>
      </c>
      <c r="AF48" s="6">
        <v>8.4101664733521094E-3</v>
      </c>
      <c r="AG48" s="6">
        <v>5.370152733765432E-2</v>
      </c>
    </row>
    <row r="49" spans="9:33">
      <c r="I49" s="6">
        <v>1996</v>
      </c>
      <c r="J49" s="6">
        <v>0.12227824963492814</v>
      </c>
      <c r="K49" s="6">
        <v>0.10655200996144228</v>
      </c>
      <c r="L49" s="6">
        <v>0.11903782527745532</v>
      </c>
      <c r="M49" s="6">
        <v>0.27238738331381906</v>
      </c>
      <c r="N49" s="6">
        <v>8.4031317574604053E-2</v>
      </c>
      <c r="O49" s="6">
        <v>6.3505809583314955E-3</v>
      </c>
      <c r="P49" s="6">
        <v>0.29076223320648609</v>
      </c>
      <c r="Z49" s="6">
        <v>1996</v>
      </c>
      <c r="AA49" s="6">
        <v>7.8552039620742128E-2</v>
      </c>
      <c r="AB49" s="6">
        <v>7.9593624930810791E-2</v>
      </c>
      <c r="AC49" s="6">
        <v>0.13023101617906885</v>
      </c>
      <c r="AD49" s="6">
        <v>0.38898398441384507</v>
      </c>
      <c r="AE49" s="6">
        <v>0.26165703813123525</v>
      </c>
      <c r="AF49" s="6">
        <v>8.2468736455202953E-3</v>
      </c>
      <c r="AG49" s="6">
        <v>5.3216370227411353E-2</v>
      </c>
    </row>
    <row r="50" spans="9:33">
      <c r="I50" s="6">
        <v>1997</v>
      </c>
      <c r="J50" s="6">
        <v>0.1236460607652341</v>
      </c>
      <c r="K50" s="6">
        <v>0.10623234578165841</v>
      </c>
      <c r="L50" s="6">
        <v>0.11803653204719655</v>
      </c>
      <c r="M50" s="6">
        <v>0.27081425605052084</v>
      </c>
      <c r="N50" s="6">
        <v>8.0273766369161254E-2</v>
      </c>
      <c r="O50" s="6">
        <v>6.1062140787441471E-3</v>
      </c>
      <c r="P50" s="6">
        <v>0.29598851460711029</v>
      </c>
      <c r="Z50" s="6">
        <v>1997</v>
      </c>
      <c r="AA50" s="6">
        <v>7.6439676316068336E-2</v>
      </c>
      <c r="AB50" s="6">
        <v>7.7526613746475681E-2</v>
      </c>
      <c r="AC50" s="6">
        <v>0.12849185656537535</v>
      </c>
      <c r="AD50" s="6">
        <v>0.39179977088346207</v>
      </c>
      <c r="AE50" s="6">
        <v>0.26525963525841212</v>
      </c>
      <c r="AF50" s="6">
        <v>8.0835808176884794E-3</v>
      </c>
      <c r="AG50" s="6">
        <v>5.2777607849279234E-2</v>
      </c>
    </row>
    <row r="51" spans="9:33">
      <c r="I51" s="6">
        <v>1998</v>
      </c>
      <c r="J51" s="6">
        <v>0.12504329151598606</v>
      </c>
      <c r="K51" s="6">
        <v>0.10588925472911548</v>
      </c>
      <c r="L51" s="6">
        <v>0.11729672940844432</v>
      </c>
      <c r="M51" s="6">
        <v>0.2689326819597001</v>
      </c>
      <c r="N51" s="6">
        <v>7.642466550512747E-2</v>
      </c>
      <c r="O51" s="6">
        <v>5.8618471991568003E-3</v>
      </c>
      <c r="P51" s="6">
        <v>0.3013253311522136</v>
      </c>
      <c r="Z51" s="6">
        <v>1998</v>
      </c>
      <c r="AA51" s="6">
        <v>7.4347441516364784E-2</v>
      </c>
      <c r="AB51" s="6">
        <v>7.5482322591680126E-2</v>
      </c>
      <c r="AC51" s="6">
        <v>0.12684346970901561</v>
      </c>
      <c r="AD51" s="6">
        <v>0.39437658557976196</v>
      </c>
      <c r="AE51" s="6">
        <v>0.26891381061582292</v>
      </c>
      <c r="AF51" s="6">
        <v>7.9202879898566652E-3</v>
      </c>
      <c r="AG51" s="6">
        <v>5.2385240203257952E-2</v>
      </c>
    </row>
    <row r="52" spans="9:33">
      <c r="I52" s="6">
        <v>1999</v>
      </c>
      <c r="J52" s="6">
        <v>0.12646994188718402</v>
      </c>
      <c r="K52" s="6">
        <v>0.10552273680381352</v>
      </c>
      <c r="L52" s="6">
        <v>0.11681841736119858</v>
      </c>
      <c r="M52" s="6">
        <v>0.26674266104135663</v>
      </c>
      <c r="N52" s="6">
        <v>7.2484014982502704E-2</v>
      </c>
      <c r="O52" s="6">
        <v>5.6174803195694518E-3</v>
      </c>
      <c r="P52" s="6">
        <v>0.30677268284179593</v>
      </c>
      <c r="Z52" s="6">
        <v>1999</v>
      </c>
      <c r="AA52" s="6">
        <v>7.2275335221631445E-2</v>
      </c>
      <c r="AB52" s="6">
        <v>7.3460751466424071E-2</v>
      </c>
      <c r="AC52" s="6">
        <v>0.12528585560998978</v>
      </c>
      <c r="AD52" s="6">
        <v>0.3967144285027448</v>
      </c>
      <c r="AE52" s="6">
        <v>0.27261956420346778</v>
      </c>
      <c r="AF52" s="6">
        <v>7.756995162024851E-3</v>
      </c>
      <c r="AG52" s="6">
        <v>5.2039267289347518E-2</v>
      </c>
    </row>
    <row r="53" spans="9:33">
      <c r="I53" s="6">
        <v>2000</v>
      </c>
      <c r="J53" s="6">
        <v>0.12792601187882796</v>
      </c>
      <c r="K53" s="6">
        <v>0.10513279200575246</v>
      </c>
      <c r="L53" s="6">
        <v>0.11660159590545927</v>
      </c>
      <c r="M53" s="6">
        <v>0.26424419329549093</v>
      </c>
      <c r="N53" s="6">
        <v>6.8451814801286939E-2</v>
      </c>
      <c r="O53" s="6">
        <v>5.3731134399821051E-3</v>
      </c>
      <c r="P53" s="6">
        <v>0.31233056967585737</v>
      </c>
      <c r="Z53" s="6">
        <v>2000</v>
      </c>
      <c r="AA53" s="6">
        <v>7.0223357431868319E-2</v>
      </c>
      <c r="AB53" s="6">
        <v>7.1461900370707571E-2</v>
      </c>
      <c r="AC53" s="6">
        <v>0.12381901426829776</v>
      </c>
      <c r="AD53" s="6">
        <v>0.39881329965241069</v>
      </c>
      <c r="AE53" s="6">
        <v>0.27637689602134663</v>
      </c>
      <c r="AF53" s="6">
        <v>7.5937023341930369E-3</v>
      </c>
      <c r="AG53" s="6">
        <v>5.1739689107547934E-2</v>
      </c>
    </row>
    <row r="54" spans="9:33">
      <c r="I54" s="6">
        <v>2001</v>
      </c>
      <c r="J54" s="6">
        <v>0.12941150149091787</v>
      </c>
      <c r="K54" s="6">
        <v>0.10471942033493239</v>
      </c>
      <c r="L54" s="6">
        <v>0.11664626504122649</v>
      </c>
      <c r="M54" s="6">
        <v>0.26143727872210265</v>
      </c>
      <c r="N54" s="6">
        <v>6.4328064961480219E-2</v>
      </c>
      <c r="O54" s="6">
        <v>5.1287465603947584E-3</v>
      </c>
      <c r="P54" s="6">
        <v>0.31799899165439793</v>
      </c>
      <c r="Z54" s="6">
        <v>2001</v>
      </c>
      <c r="AA54" s="6">
        <v>6.8191508147075405E-2</v>
      </c>
      <c r="AB54" s="6">
        <v>6.9485769304530598E-2</v>
      </c>
      <c r="AC54" s="6">
        <v>0.12244294568393954</v>
      </c>
      <c r="AD54" s="6">
        <v>0.40067319902875942</v>
      </c>
      <c r="AE54" s="6">
        <v>0.28018580606945942</v>
      </c>
      <c r="AF54" s="6">
        <v>7.430409506361221E-3</v>
      </c>
      <c r="AG54" s="6">
        <v>5.1486505657859186E-2</v>
      </c>
    </row>
    <row r="55" spans="9:33">
      <c r="I55" s="6">
        <v>2002</v>
      </c>
      <c r="J55" s="6">
        <v>0.13092641072345379</v>
      </c>
      <c r="K55" s="6">
        <v>0.10428262179135327</v>
      </c>
      <c r="L55" s="6">
        <v>0.11695242476850015</v>
      </c>
      <c r="M55" s="6">
        <v>0.25832191732119192</v>
      </c>
      <c r="N55" s="6">
        <v>6.0112765463082501E-2</v>
      </c>
      <c r="O55" s="6">
        <v>4.8843796808074099E-3</v>
      </c>
      <c r="P55" s="6">
        <v>0.3237779487774175</v>
      </c>
      <c r="Z55" s="6">
        <v>2002</v>
      </c>
      <c r="AA55" s="6">
        <v>6.6179787367252704E-2</v>
      </c>
      <c r="AB55" s="6">
        <v>6.7532358267893139E-2</v>
      </c>
      <c r="AC55" s="6">
        <v>0.12115764985691521</v>
      </c>
      <c r="AD55" s="6">
        <v>0.40229412663179109</v>
      </c>
      <c r="AE55" s="6">
        <v>0.28404629434780621</v>
      </c>
      <c r="AF55" s="6">
        <v>7.2671166785294068E-3</v>
      </c>
      <c r="AG55" s="6">
        <v>5.1279716940281314E-2</v>
      </c>
    </row>
    <row r="56" spans="9:33">
      <c r="I56" s="6">
        <v>2003</v>
      </c>
      <c r="J56" s="6">
        <v>0.13247073957643568</v>
      </c>
      <c r="K56" s="6">
        <v>0.10382239637501506</v>
      </c>
      <c r="L56" s="6">
        <v>0.11752007508728035</v>
      </c>
      <c r="M56" s="6">
        <v>0.25489810909275867</v>
      </c>
      <c r="N56" s="6">
        <v>5.5805916306093828E-2</v>
      </c>
      <c r="O56" s="6">
        <v>4.6400128012200632E-3</v>
      </c>
      <c r="P56" s="6">
        <v>0.32966744104491619</v>
      </c>
      <c r="Z56" s="6">
        <v>2003</v>
      </c>
      <c r="AA56" s="6">
        <v>6.4188195092400216E-2</v>
      </c>
      <c r="AB56" s="6">
        <v>6.5601667260795221E-2</v>
      </c>
      <c r="AC56" s="6">
        <v>0.11996312678722471</v>
      </c>
      <c r="AD56" s="6">
        <v>0.40367608246150588</v>
      </c>
      <c r="AE56" s="6">
        <v>0.28795836085638699</v>
      </c>
      <c r="AF56" s="6">
        <v>7.1038238506975927E-3</v>
      </c>
      <c r="AG56" s="6">
        <v>5.111932295481425E-2</v>
      </c>
    </row>
    <row r="57" spans="9:33">
      <c r="I57" s="6">
        <v>2004</v>
      </c>
      <c r="J57" s="6">
        <v>0.13404448804986357</v>
      </c>
      <c r="K57" s="6">
        <v>0.10333874408591784</v>
      </c>
      <c r="L57" s="6">
        <v>0.11834921599756698</v>
      </c>
      <c r="M57" s="6">
        <v>0.25116585403680292</v>
      </c>
      <c r="N57" s="6">
        <v>5.1407517490514171E-2</v>
      </c>
      <c r="O57" s="6">
        <v>4.3956459216327164E-3</v>
      </c>
      <c r="P57" s="6">
        <v>0.33566746845689388</v>
      </c>
      <c r="Z57" s="6">
        <v>2004</v>
      </c>
      <c r="AA57" s="6">
        <v>6.2216731322517947E-2</v>
      </c>
      <c r="AB57" s="6">
        <v>6.3693696283236817E-2</v>
      </c>
      <c r="AC57" s="6">
        <v>0.11885937647486799</v>
      </c>
      <c r="AD57" s="6">
        <v>0.40481906651790345</v>
      </c>
      <c r="AE57" s="6">
        <v>0.29192200559520176</v>
      </c>
      <c r="AF57" s="6">
        <v>6.9405310228657768E-3</v>
      </c>
      <c r="AG57" s="6">
        <v>5.100532370145805E-2</v>
      </c>
    </row>
    <row r="58" spans="9:33">
      <c r="I58" s="6">
        <v>2005</v>
      </c>
      <c r="J58" s="6">
        <v>0.13564765614373747</v>
      </c>
      <c r="K58" s="6">
        <v>0.10283166492406157</v>
      </c>
      <c r="L58" s="6">
        <v>0.11943984749936015</v>
      </c>
      <c r="M58" s="6">
        <v>0.24712515215332465</v>
      </c>
      <c r="N58" s="6">
        <v>4.6917569016343502E-2</v>
      </c>
      <c r="O58" s="6">
        <v>4.151279042045368E-3</v>
      </c>
      <c r="P58" s="6">
        <v>0.34177803101335075</v>
      </c>
      <c r="Z58" s="6">
        <v>2005</v>
      </c>
      <c r="AA58" s="6">
        <v>6.0265396057605891E-2</v>
      </c>
      <c r="AB58" s="6">
        <v>6.1808445335217968E-2</v>
      </c>
      <c r="AC58" s="6">
        <v>0.11784639891984519</v>
      </c>
      <c r="AD58" s="6">
        <v>0.40572307880098402</v>
      </c>
      <c r="AE58" s="6">
        <v>0.29593722856425053</v>
      </c>
      <c r="AF58" s="6">
        <v>6.7772381950339626E-3</v>
      </c>
      <c r="AG58" s="6">
        <v>5.0937719180212671E-2</v>
      </c>
    </row>
    <row r="59" spans="9:33">
      <c r="I59" s="6">
        <v>2006</v>
      </c>
      <c r="J59" s="6">
        <v>0.13728024385805734</v>
      </c>
      <c r="K59" s="6">
        <v>0.10230115888944623</v>
      </c>
      <c r="L59" s="6">
        <v>0.12079196959265975</v>
      </c>
      <c r="M59" s="6">
        <v>0.24277600344232386</v>
      </c>
      <c r="N59" s="6">
        <v>4.2336070883581906E-2</v>
      </c>
      <c r="O59" s="6">
        <v>3.9069121624580212E-3</v>
      </c>
      <c r="P59" s="6">
        <v>0.34799912871428662</v>
      </c>
      <c r="Z59" s="6">
        <v>2006</v>
      </c>
      <c r="AA59" s="6">
        <v>5.8334189297664041E-2</v>
      </c>
      <c r="AB59" s="6">
        <v>5.9945914416738653E-2</v>
      </c>
      <c r="AC59" s="6">
        <v>0.11692419412215621</v>
      </c>
      <c r="AD59" s="6">
        <v>0.4063881193107477</v>
      </c>
      <c r="AE59" s="6">
        <v>0.30000402976353324</v>
      </c>
      <c r="AF59" s="6">
        <v>6.6139453672021484E-3</v>
      </c>
      <c r="AG59" s="6">
        <v>5.0916509391078155E-2</v>
      </c>
    </row>
    <row r="60" spans="9:33">
      <c r="I60" s="6">
        <v>2007</v>
      </c>
      <c r="J60" s="6">
        <v>0.13894225119282322</v>
      </c>
      <c r="K60" s="6">
        <v>0.10174722598207185</v>
      </c>
      <c r="L60" s="6">
        <v>0.1224055822774659</v>
      </c>
      <c r="M60" s="6">
        <v>0.23811840790380057</v>
      </c>
      <c r="N60" s="6">
        <v>3.7663023092229297E-2</v>
      </c>
      <c r="O60" s="6">
        <v>3.6625452828706745E-3</v>
      </c>
      <c r="P60" s="6">
        <v>0.35433076155970167</v>
      </c>
      <c r="Z60" s="6">
        <v>2007</v>
      </c>
      <c r="AA60" s="6">
        <v>5.6423111042692382E-2</v>
      </c>
      <c r="AB60" s="6">
        <v>5.8106103527798832E-2</v>
      </c>
      <c r="AC60" s="6">
        <v>0.11609276208180105</v>
      </c>
      <c r="AD60" s="6">
        <v>0.40681418804719416</v>
      </c>
      <c r="AE60" s="6">
        <v>0.30412240919304995</v>
      </c>
      <c r="AF60" s="6">
        <v>6.4506525393703325E-3</v>
      </c>
      <c r="AG60" s="6">
        <v>5.0941694334054474E-2</v>
      </c>
    </row>
    <row r="61" spans="9:33">
      <c r="I61" s="6">
        <v>2008</v>
      </c>
      <c r="J61" s="6">
        <v>0.14063367814803507</v>
      </c>
      <c r="K61" s="6">
        <v>0.10116986620193839</v>
      </c>
      <c r="L61" s="6">
        <v>0.12428068555377847</v>
      </c>
      <c r="M61" s="6">
        <v>0.23315236553775476</v>
      </c>
      <c r="N61" s="6">
        <v>3.2898425642285734E-2</v>
      </c>
      <c r="O61" s="6">
        <v>3.418178403283326E-3</v>
      </c>
      <c r="P61" s="6">
        <v>0.36077292954959572</v>
      </c>
      <c r="Z61" s="6">
        <v>2008</v>
      </c>
      <c r="AA61" s="6">
        <v>5.4532161292690964E-2</v>
      </c>
      <c r="AB61" s="6">
        <v>5.6289012668398572E-2</v>
      </c>
      <c r="AC61" s="6">
        <v>0.11535210279877969</v>
      </c>
      <c r="AD61" s="6">
        <v>0.40700128501032373</v>
      </c>
      <c r="AE61" s="6">
        <v>0.30829236685280065</v>
      </c>
      <c r="AF61" s="6">
        <v>6.2873597115385184E-3</v>
      </c>
      <c r="AG61" s="6">
        <v>5.1013274009141643E-2</v>
      </c>
    </row>
    <row r="62" spans="9:33">
      <c r="I62" s="6">
        <v>2009</v>
      </c>
      <c r="J62" s="6">
        <v>0.14235452472369289</v>
      </c>
      <c r="K62" s="6">
        <v>0.10056907954904591</v>
      </c>
      <c r="L62" s="6">
        <v>0.12641727942159758</v>
      </c>
      <c r="M62" s="6">
        <v>0.22787787634418655</v>
      </c>
      <c r="N62" s="6">
        <v>2.8042278533751186E-2</v>
      </c>
      <c r="O62" s="6">
        <v>3.1738115236959793E-3</v>
      </c>
      <c r="P62" s="6">
        <v>0.36732563268396889</v>
      </c>
      <c r="Z62" s="6">
        <v>2009</v>
      </c>
      <c r="AA62" s="6">
        <v>5.2661340047659759E-2</v>
      </c>
      <c r="AB62" s="6">
        <v>5.4494641838537812E-2</v>
      </c>
      <c r="AC62" s="6">
        <v>0.11470221627309224</v>
      </c>
      <c r="AD62" s="6">
        <v>0.40694941020013609</v>
      </c>
      <c r="AE62" s="6">
        <v>0.31251390274278534</v>
      </c>
      <c r="AF62" s="6">
        <v>6.1240668837067042E-3</v>
      </c>
      <c r="AG62" s="6">
        <v>5.1131248416339675E-2</v>
      </c>
    </row>
    <row r="63" spans="9:33">
      <c r="I63" s="6">
        <v>2010</v>
      </c>
      <c r="J63" s="6">
        <v>0.14410479091979672</v>
      </c>
      <c r="K63" s="6">
        <v>9.9944866023394377E-2</v>
      </c>
      <c r="L63" s="6">
        <v>0.12881536388092318</v>
      </c>
      <c r="M63" s="6">
        <v>0.22229494032309571</v>
      </c>
      <c r="N63" s="6">
        <v>2.3094581766625655E-2</v>
      </c>
      <c r="O63" s="6">
        <v>2.9294446441086325E-3</v>
      </c>
      <c r="P63" s="6">
        <v>0.37398887096282118</v>
      </c>
      <c r="Z63" s="6">
        <v>2010</v>
      </c>
      <c r="AA63" s="6">
        <v>5.0810647307598766E-2</v>
      </c>
      <c r="AB63" s="6">
        <v>5.2722991038216607E-2</v>
      </c>
      <c r="AC63" s="6">
        <v>0.11414310250473861</v>
      </c>
      <c r="AD63" s="6">
        <v>0.40665856361663144</v>
      </c>
      <c r="AE63" s="6">
        <v>0.31678701686300403</v>
      </c>
      <c r="AF63" s="6">
        <v>5.9607740558748901E-3</v>
      </c>
      <c r="AG63" s="6">
        <v>5.1295617555648529E-2</v>
      </c>
    </row>
    <row r="64" spans="9:33">
      <c r="I64" s="6">
        <v>2011</v>
      </c>
      <c r="J64" s="6">
        <v>0.14588447673634655</v>
      </c>
      <c r="K64" s="6">
        <v>9.9297225624983776E-2</v>
      </c>
      <c r="L64" s="6">
        <v>0.13147493893175521</v>
      </c>
      <c r="M64" s="6">
        <v>0.21640355747448237</v>
      </c>
      <c r="N64" s="6">
        <v>1.8055335340909112E-2</v>
      </c>
      <c r="O64" s="6">
        <v>2.6850777645212841E-3</v>
      </c>
      <c r="P64" s="6">
        <v>0.38076264438615248</v>
      </c>
      <c r="Z64" s="6">
        <v>2011</v>
      </c>
      <c r="AA64" s="6">
        <v>4.8980083072507993E-2</v>
      </c>
      <c r="AB64" s="6">
        <v>5.0974060267434909E-2</v>
      </c>
      <c r="AC64" s="6">
        <v>0.11367476149371875</v>
      </c>
      <c r="AD64" s="6">
        <v>0.40612874525980991</v>
      </c>
      <c r="AE64" s="6">
        <v>0.32111170921345672</v>
      </c>
      <c r="AF64" s="6">
        <v>5.7974812280430742E-3</v>
      </c>
      <c r="AG64" s="6">
        <v>5.1506381427068232E-2</v>
      </c>
    </row>
    <row r="65" spans="9:33">
      <c r="I65" s="6">
        <v>2012</v>
      </c>
      <c r="J65" s="6">
        <v>0.14769358217334233</v>
      </c>
      <c r="K65" s="6">
        <v>9.8626158353814136E-2</v>
      </c>
      <c r="L65" s="6">
        <v>0.13439600457409373</v>
      </c>
      <c r="M65" s="6">
        <v>0.21020372779834662</v>
      </c>
      <c r="N65" s="6">
        <v>1.2924539256601641E-2</v>
      </c>
      <c r="O65" s="6">
        <v>2.4407108849339373E-3</v>
      </c>
      <c r="P65" s="6">
        <v>0.3876469529539629</v>
      </c>
      <c r="Z65" s="6">
        <v>2012</v>
      </c>
      <c r="AA65" s="6">
        <v>4.7169647342387426E-2</v>
      </c>
      <c r="AB65" s="6">
        <v>4.9247849526192766E-2</v>
      </c>
      <c r="AC65" s="6">
        <v>0.11329719324003279</v>
      </c>
      <c r="AD65" s="6">
        <v>0.40535995512967116</v>
      </c>
      <c r="AE65" s="6">
        <v>0.32548797979414335</v>
      </c>
      <c r="AF65" s="6">
        <v>5.63418840021126E-3</v>
      </c>
      <c r="AG65" s="6">
        <v>5.176354003059877E-2</v>
      </c>
    </row>
    <row r="66" spans="9:33">
      <c r="I66" s="6">
        <v>2013</v>
      </c>
      <c r="J66" s="6">
        <v>0.14953210723078414</v>
      </c>
      <c r="K66" s="6">
        <v>9.7931664209885444E-2</v>
      </c>
      <c r="L66" s="6">
        <v>0.13757856080793873</v>
      </c>
      <c r="M66" s="6">
        <v>0.20369545129468836</v>
      </c>
      <c r="N66" s="6">
        <v>7.7021935137031594E-3</v>
      </c>
      <c r="O66" s="6">
        <v>2.1963440053465906E-3</v>
      </c>
      <c r="P66" s="6">
        <v>0.39464179666625232</v>
      </c>
      <c r="Z66" s="6">
        <v>2013</v>
      </c>
      <c r="AA66" s="6">
        <v>4.5379340117237078E-2</v>
      </c>
      <c r="AB66" s="6">
        <v>4.7544358814490151E-2</v>
      </c>
      <c r="AC66" s="6">
        <v>0.11301039774368069</v>
      </c>
      <c r="AD66" s="6">
        <v>0.40435219322621541</v>
      </c>
      <c r="AE66" s="6">
        <v>0.32991582860506397</v>
      </c>
      <c r="AF66" s="6">
        <v>5.4708955723794458E-3</v>
      </c>
      <c r="AG66" s="6">
        <v>5.2067093366240158E-2</v>
      </c>
    </row>
    <row r="67" spans="9:33">
      <c r="I67" s="6">
        <v>2014</v>
      </c>
      <c r="J67" s="6">
        <v>0.15140005190867195</v>
      </c>
      <c r="K67" s="6">
        <v>9.7213743193197713E-2</v>
      </c>
      <c r="L67" s="6">
        <v>0.14102260763329022</v>
      </c>
      <c r="M67" s="6">
        <v>0.19687872796350747</v>
      </c>
      <c r="N67" s="6">
        <v>2.3882981122137215E-3</v>
      </c>
      <c r="O67" s="6">
        <v>1.9519771257592439E-3</v>
      </c>
      <c r="P67" s="6">
        <v>0.40174717552302092</v>
      </c>
      <c r="Z67" s="6">
        <v>2014</v>
      </c>
      <c r="AA67" s="6">
        <v>4.3609161397056936E-2</v>
      </c>
      <c r="AB67" s="6">
        <v>4.5863588132327042E-2</v>
      </c>
      <c r="AC67" s="6">
        <v>0.11281437500466235</v>
      </c>
      <c r="AD67" s="6">
        <v>0.40310545954944266</v>
      </c>
      <c r="AE67" s="6">
        <v>0.33439525564621864</v>
      </c>
      <c r="AF67" s="6">
        <v>5.30760274454763E-3</v>
      </c>
      <c r="AG67" s="6">
        <v>5.2417041433992395E-2</v>
      </c>
    </row>
    <row r="70" spans="9:33">
      <c r="I70"/>
      <c r="J70"/>
      <c r="K70"/>
      <c r="L70"/>
      <c r="M70"/>
      <c r="N70"/>
      <c r="O70"/>
      <c r="P70"/>
      <c r="Z70"/>
      <c r="AA70"/>
      <c r="AB70"/>
      <c r="AC70"/>
      <c r="AD70"/>
      <c r="AE70"/>
      <c r="AF70"/>
      <c r="AG70"/>
    </row>
    <row r="71" spans="9:33">
      <c r="I71"/>
      <c r="J71"/>
      <c r="K71"/>
      <c r="L71"/>
      <c r="M71"/>
      <c r="N71"/>
      <c r="O71"/>
      <c r="P71"/>
      <c r="Z71"/>
      <c r="AA71"/>
      <c r="AB71"/>
      <c r="AC71"/>
      <c r="AD71"/>
      <c r="AE71"/>
      <c r="AF71"/>
      <c r="AG71"/>
    </row>
    <row r="72" spans="9:33">
      <c r="I72"/>
      <c r="J72"/>
      <c r="K72"/>
      <c r="L72"/>
      <c r="M72"/>
      <c r="N72"/>
      <c r="O72"/>
      <c r="P72"/>
      <c r="Z72"/>
      <c r="AA72"/>
      <c r="AB72"/>
      <c r="AC72"/>
      <c r="AD72"/>
      <c r="AE72"/>
      <c r="AF72"/>
      <c r="AG72"/>
    </row>
  </sheetData>
  <phoneticPr fontId="13" type="noConversion"/>
  <hyperlinks>
    <hyperlink ref="B12" r:id="rId1" xr:uid="{23FCA5AE-B3CB-4E82-B099-9473BE01735D}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041C-56F1-4B3A-920F-CA6BFEBAF576}">
  <dimension ref="A1:C66"/>
  <sheetViews>
    <sheetView zoomScale="55" zoomScaleNormal="55" workbookViewId="0"/>
  </sheetViews>
  <sheetFormatPr defaultRowHeight="14.4"/>
  <cols>
    <col min="1" max="2" width="8.77734375" style="2"/>
  </cols>
  <sheetData>
    <row r="1" spans="1:3" ht="28.8">
      <c r="A1" s="2" t="s">
        <v>0</v>
      </c>
      <c r="B1" s="2" t="s">
        <v>267</v>
      </c>
      <c r="C1" s="2" t="s">
        <v>268</v>
      </c>
    </row>
    <row r="2" spans="1:3">
      <c r="A2" s="2">
        <v>1950</v>
      </c>
      <c r="B2" s="2">
        <v>15851.144954819272</v>
      </c>
      <c r="C2">
        <v>205430</v>
      </c>
    </row>
    <row r="3" spans="1:3">
      <c r="A3" s="2">
        <v>1951</v>
      </c>
      <c r="B3" s="2">
        <v>17219.519390060235</v>
      </c>
      <c r="C3">
        <v>201870</v>
      </c>
    </row>
    <row r="4" spans="1:3">
      <c r="A4" s="2">
        <v>1952</v>
      </c>
      <c r="B4" s="2">
        <v>18028.322383283125</v>
      </c>
      <c r="C4">
        <v>248330</v>
      </c>
    </row>
    <row r="5" spans="1:3">
      <c r="A5" s="2">
        <v>1953</v>
      </c>
      <c r="B5" s="2">
        <v>19341.560805722886</v>
      </c>
      <c r="C5">
        <v>326830</v>
      </c>
    </row>
    <row r="6" spans="1:3">
      <c r="A6" s="2">
        <v>1954</v>
      </c>
      <c r="B6" s="2">
        <v>20343.63337725903</v>
      </c>
      <c r="C6">
        <v>354120</v>
      </c>
    </row>
    <row r="7" spans="1:3">
      <c r="A7" s="2">
        <v>1955</v>
      </c>
      <c r="B7" s="2">
        <v>21248.337961219873</v>
      </c>
      <c r="C7">
        <v>324430</v>
      </c>
    </row>
    <row r="8" spans="1:3">
      <c r="A8" s="2">
        <v>1956</v>
      </c>
      <c r="B8" s="2">
        <v>22159.324924698787</v>
      </c>
      <c r="C8">
        <v>307680</v>
      </c>
    </row>
    <row r="9" spans="1:3">
      <c r="A9" s="2">
        <v>1957</v>
      </c>
      <c r="B9" s="2">
        <v>20999.265248493968</v>
      </c>
      <c r="C9">
        <v>307590</v>
      </c>
    </row>
    <row r="10" spans="1:3">
      <c r="A10" s="2">
        <v>1958</v>
      </c>
      <c r="B10" s="2">
        <v>20772.3384318524</v>
      </c>
      <c r="C10">
        <v>278640</v>
      </c>
    </row>
    <row r="11" spans="1:3">
      <c r="A11" s="2">
        <v>1959</v>
      </c>
      <c r="B11" s="2">
        <v>23019.085843373487</v>
      </c>
      <c r="C11">
        <v>281570</v>
      </c>
    </row>
    <row r="12" spans="1:3">
      <c r="A12" s="2">
        <v>1960</v>
      </c>
      <c r="B12" s="2">
        <v>25114.493222891557</v>
      </c>
      <c r="C12">
        <v>304250</v>
      </c>
    </row>
    <row r="13" spans="1:3">
      <c r="A13" s="2">
        <v>1961</v>
      </c>
      <c r="B13" s="2">
        <v>27897.795745481919</v>
      </c>
      <c r="C13">
        <v>303190</v>
      </c>
    </row>
    <row r="14" spans="1:3">
      <c r="A14" s="2">
        <v>1962</v>
      </c>
      <c r="B14" s="2">
        <v>27989.700960090351</v>
      </c>
      <c r="C14">
        <v>313650</v>
      </c>
    </row>
    <row r="15" spans="1:3">
      <c r="A15" s="2">
        <v>1963</v>
      </c>
      <c r="B15" s="2">
        <v>27276.419615963845</v>
      </c>
      <c r="C15">
        <v>307720</v>
      </c>
    </row>
    <row r="16" spans="1:3">
      <c r="A16" s="2">
        <v>1964</v>
      </c>
      <c r="B16" s="2">
        <v>33402.527484939747</v>
      </c>
      <c r="C16">
        <v>383200</v>
      </c>
    </row>
    <row r="17" spans="1:3">
      <c r="A17" s="2">
        <v>1965</v>
      </c>
      <c r="B17" s="2">
        <v>35217.520143072274</v>
      </c>
      <c r="C17">
        <v>391240</v>
      </c>
    </row>
    <row r="18" spans="1:3">
      <c r="A18" s="2">
        <v>1966</v>
      </c>
      <c r="B18" s="2">
        <v>32973.256965361434</v>
      </c>
      <c r="C18">
        <v>396010</v>
      </c>
    </row>
    <row r="19" spans="1:3">
      <c r="A19" s="2">
        <v>1967</v>
      </c>
      <c r="B19" s="2">
        <v>34431.894860692759</v>
      </c>
      <c r="C19">
        <v>415460</v>
      </c>
    </row>
    <row r="20" spans="1:3">
      <c r="A20" s="2">
        <v>1968</v>
      </c>
      <c r="B20" s="2">
        <v>35265.194559487936</v>
      </c>
      <c r="C20">
        <v>425830</v>
      </c>
    </row>
    <row r="21" spans="1:3">
      <c r="A21" s="2">
        <v>1969</v>
      </c>
      <c r="B21" s="2">
        <v>33811.311652861434</v>
      </c>
      <c r="C21">
        <v>378320</v>
      </c>
    </row>
    <row r="22" spans="1:3">
      <c r="A22" s="2">
        <v>1970</v>
      </c>
      <c r="B22" s="2">
        <v>32037.677993222878</v>
      </c>
      <c r="C22">
        <v>362220</v>
      </c>
    </row>
    <row r="23" spans="1:3">
      <c r="A23" s="2">
        <v>1971</v>
      </c>
      <c r="B23" s="2">
        <v>33387.400978915648</v>
      </c>
      <c r="C23">
        <v>364480</v>
      </c>
    </row>
    <row r="24" spans="1:3">
      <c r="A24" s="2">
        <v>1972</v>
      </c>
      <c r="B24" s="2">
        <v>34031.474491716857</v>
      </c>
      <c r="C24">
        <v>330930</v>
      </c>
    </row>
    <row r="25" spans="1:3">
      <c r="A25" s="2">
        <v>1973</v>
      </c>
      <c r="B25" s="2">
        <v>36503.509506777096</v>
      </c>
      <c r="C25">
        <v>304630</v>
      </c>
    </row>
    <row r="26" spans="1:3">
      <c r="A26" s="2">
        <v>1974</v>
      </c>
      <c r="B26" s="2">
        <v>33168.737575301195</v>
      </c>
      <c r="C26">
        <v>279630</v>
      </c>
    </row>
    <row r="27" spans="1:3">
      <c r="A27" s="2">
        <v>1975</v>
      </c>
      <c r="B27" s="2">
        <v>31260.233527861434</v>
      </c>
      <c r="C27">
        <v>322000</v>
      </c>
    </row>
    <row r="28" spans="1:3">
      <c r="A28" s="2">
        <v>1976</v>
      </c>
      <c r="B28" s="2">
        <v>28930.342432228907</v>
      </c>
      <c r="C28">
        <v>324840</v>
      </c>
    </row>
    <row r="29" spans="1:3">
      <c r="A29" s="2">
        <v>1977</v>
      </c>
      <c r="B29" s="2">
        <v>27165.954442771075</v>
      </c>
      <c r="C29">
        <v>314160</v>
      </c>
    </row>
    <row r="30" spans="1:3">
      <c r="A30" s="2">
        <v>1978</v>
      </c>
      <c r="B30" s="2">
        <v>27763.136295180713</v>
      </c>
      <c r="C30">
        <v>288690</v>
      </c>
    </row>
    <row r="31" spans="1:3">
      <c r="A31" s="2">
        <v>1979</v>
      </c>
      <c r="B31" s="2">
        <v>28825.160862198783</v>
      </c>
      <c r="C31">
        <v>251820</v>
      </c>
    </row>
    <row r="32" spans="1:3">
      <c r="A32" s="2">
        <v>1980</v>
      </c>
      <c r="B32" s="2">
        <v>27187.221009036133</v>
      </c>
      <c r="C32">
        <v>242000</v>
      </c>
    </row>
    <row r="33" spans="1:3">
      <c r="A33" s="2">
        <v>1981</v>
      </c>
      <c r="B33" s="2">
        <v>24214.377164909631</v>
      </c>
      <c r="C33">
        <v>206630</v>
      </c>
    </row>
    <row r="34" spans="1:3">
      <c r="A34" s="2">
        <v>1982</v>
      </c>
      <c r="B34" s="2">
        <v>25063.342149849388</v>
      </c>
      <c r="C34">
        <v>182840</v>
      </c>
    </row>
    <row r="35" spans="1:3">
      <c r="A35" s="2">
        <v>1983</v>
      </c>
      <c r="B35" s="2">
        <v>26506.995858433726</v>
      </c>
      <c r="C35">
        <v>209030</v>
      </c>
    </row>
    <row r="36" spans="1:3">
      <c r="A36" s="2">
        <v>1984</v>
      </c>
      <c r="B36" s="2">
        <v>27098.380741716857</v>
      </c>
      <c r="C36">
        <v>220410</v>
      </c>
    </row>
    <row r="37" spans="1:3">
      <c r="A37" s="2">
        <v>1985</v>
      </c>
      <c r="B37" s="2">
        <v>27212.950301204808</v>
      </c>
      <c r="C37">
        <v>207470</v>
      </c>
    </row>
    <row r="38" spans="1:3">
      <c r="A38" s="2">
        <v>1986</v>
      </c>
      <c r="B38" s="2">
        <v>27283.695689006014</v>
      </c>
      <c r="C38">
        <v>216550</v>
      </c>
    </row>
    <row r="39" spans="1:3">
      <c r="A39" s="2">
        <v>1987</v>
      </c>
      <c r="B39" s="2">
        <v>29787.767789909627</v>
      </c>
      <c r="C39">
        <v>226250</v>
      </c>
    </row>
    <row r="40" spans="1:3">
      <c r="A40" s="2">
        <v>1988</v>
      </c>
      <c r="B40" s="2">
        <v>37538.961031626495</v>
      </c>
      <c r="C40">
        <v>242360</v>
      </c>
    </row>
    <row r="41" spans="1:3">
      <c r="A41" s="2">
        <v>1989</v>
      </c>
      <c r="B41" s="2">
        <v>41660.168957078298</v>
      </c>
      <c r="C41">
        <v>221460</v>
      </c>
    </row>
    <row r="42" spans="1:3">
      <c r="A42" s="2">
        <v>1990</v>
      </c>
      <c r="B42" s="2">
        <v>34283.13563629517</v>
      </c>
      <c r="C42">
        <v>202500</v>
      </c>
    </row>
    <row r="43" spans="1:3">
      <c r="A43" s="2">
        <v>1991</v>
      </c>
      <c r="B43" s="2">
        <v>27906.576336596376</v>
      </c>
      <c r="C43">
        <v>191020</v>
      </c>
    </row>
    <row r="44" spans="1:3">
      <c r="A44" s="2">
        <v>1992</v>
      </c>
      <c r="B44" s="2">
        <v>26736.847703313251</v>
      </c>
      <c r="C44">
        <v>179100</v>
      </c>
    </row>
    <row r="45" spans="1:3">
      <c r="A45" s="2">
        <v>1993</v>
      </c>
      <c r="B45" s="2">
        <v>26459.003200301206</v>
      </c>
      <c r="C45">
        <v>185660</v>
      </c>
    </row>
    <row r="46" spans="1:3">
      <c r="A46" s="2">
        <v>1994</v>
      </c>
      <c r="B46" s="2">
        <v>29644.272402108432</v>
      </c>
      <c r="C46">
        <v>193010</v>
      </c>
    </row>
    <row r="47" spans="1:3">
      <c r="A47" s="2">
        <v>1995</v>
      </c>
      <c r="B47" s="2">
        <v>27965.557228915663</v>
      </c>
      <c r="C47">
        <v>199120</v>
      </c>
    </row>
    <row r="48" spans="1:3">
      <c r="A48" s="2">
        <v>1996</v>
      </c>
      <c r="B48" s="2">
        <v>22900.804969879518</v>
      </c>
      <c r="C48">
        <v>189040</v>
      </c>
    </row>
    <row r="49" spans="1:3">
      <c r="A49" s="2">
        <v>1997</v>
      </c>
      <c r="B49" s="2">
        <v>23263.755271084337</v>
      </c>
      <c r="C49">
        <v>191110</v>
      </c>
    </row>
    <row r="50" spans="1:3">
      <c r="A50" s="2">
        <v>1998</v>
      </c>
      <c r="B50" s="2">
        <v>22797.792921686745</v>
      </c>
      <c r="C50">
        <v>181030</v>
      </c>
    </row>
    <row r="51" spans="1:3">
      <c r="A51" s="2">
        <v>1999</v>
      </c>
      <c r="B51" s="2">
        <v>23593.730421686745</v>
      </c>
      <c r="C51">
        <v>181990</v>
      </c>
    </row>
    <row r="52" spans="1:3">
      <c r="A52" s="2">
        <v>2000</v>
      </c>
      <c r="B52" s="2">
        <v>18900.376976656626</v>
      </c>
      <c r="C52">
        <v>176850</v>
      </c>
    </row>
    <row r="53" spans="1:3">
      <c r="A53" s="2">
        <v>2001</v>
      </c>
      <c r="B53" s="2">
        <v>19348.561746987951</v>
      </c>
      <c r="C53">
        <v>174090</v>
      </c>
    </row>
    <row r="54" spans="1:3">
      <c r="A54" s="2">
        <v>2002</v>
      </c>
      <c r="B54" s="2">
        <v>19870.459337349399</v>
      </c>
      <c r="C54">
        <v>181960</v>
      </c>
    </row>
    <row r="55" spans="1:3">
      <c r="A55" s="2">
        <v>2003</v>
      </c>
      <c r="B55" s="2">
        <v>20189.986822289156</v>
      </c>
      <c r="C55">
        <v>190490</v>
      </c>
    </row>
    <row r="56" spans="1:3">
      <c r="A56" s="2">
        <v>2004</v>
      </c>
      <c r="B56" s="2">
        <v>20679.205572289156</v>
      </c>
      <c r="C56">
        <v>203500</v>
      </c>
    </row>
    <row r="57" spans="1:3">
      <c r="A57" s="2">
        <v>2005</v>
      </c>
      <c r="B57" s="2">
        <v>19616.116340361445</v>
      </c>
      <c r="C57">
        <v>205740</v>
      </c>
    </row>
    <row r="58" spans="1:3">
      <c r="A58" s="2">
        <v>2006</v>
      </c>
      <c r="B58" s="2">
        <v>20144.881400602411</v>
      </c>
      <c r="C58">
        <v>208970</v>
      </c>
    </row>
    <row r="59" spans="1:3">
      <c r="A59" s="2">
        <v>2007</v>
      </c>
      <c r="B59" s="2">
        <v>21619.002259036144</v>
      </c>
      <c r="C59">
        <v>223590</v>
      </c>
    </row>
    <row r="60" spans="1:3">
      <c r="A60" s="2">
        <v>2008</v>
      </c>
      <c r="B60" s="2">
        <v>18578.928840361445</v>
      </c>
      <c r="C60">
        <v>187330</v>
      </c>
    </row>
    <row r="61" spans="1:3">
      <c r="A61" s="2">
        <v>2009</v>
      </c>
      <c r="B61" s="2">
        <v>14655.267319277109</v>
      </c>
      <c r="C61">
        <v>157140</v>
      </c>
    </row>
    <row r="62" spans="1:3">
      <c r="A62" s="2">
        <v>2010</v>
      </c>
      <c r="B62" s="2">
        <v>14739.590549698794</v>
      </c>
      <c r="C62">
        <v>135990</v>
      </c>
    </row>
    <row r="63" spans="1:3">
      <c r="A63" s="2">
        <v>2011</v>
      </c>
      <c r="B63" s="2">
        <v>12143.505271084337</v>
      </c>
      <c r="C63">
        <v>140710</v>
      </c>
    </row>
    <row r="64" spans="1:3">
      <c r="A64" s="2">
        <v>2012</v>
      </c>
      <c r="B64" s="2">
        <v>14613.51468373494</v>
      </c>
      <c r="C64">
        <v>141580</v>
      </c>
    </row>
    <row r="65" spans="1:3">
      <c r="A65" s="2">
        <v>2013</v>
      </c>
      <c r="B65" s="2">
        <v>16201.012801204819</v>
      </c>
      <c r="C65">
        <v>135590</v>
      </c>
    </row>
    <row r="66" spans="1:3">
      <c r="A66" s="2">
        <v>2014</v>
      </c>
      <c r="B66" s="2">
        <v>19148.670933734938</v>
      </c>
      <c r="C66">
        <v>145120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DFB5-9DEF-4766-9176-F94173523FC5}">
  <dimension ref="A1:C66"/>
  <sheetViews>
    <sheetView zoomScale="55" zoomScaleNormal="55" workbookViewId="0"/>
  </sheetViews>
  <sheetFormatPr defaultRowHeight="15.6"/>
  <cols>
    <col min="1" max="1" width="8.77734375" style="3"/>
    <col min="3" max="3" width="8.77734375" style="46"/>
  </cols>
  <sheetData>
    <row r="1" spans="1:3" ht="46.8">
      <c r="A1" s="3" t="s">
        <v>0</v>
      </c>
      <c r="B1" t="s">
        <v>262</v>
      </c>
      <c r="C1" s="4" t="s">
        <v>261</v>
      </c>
    </row>
    <row r="2" spans="1:3">
      <c r="A2" s="3">
        <v>1950</v>
      </c>
      <c r="B2">
        <v>634.67892618733003</v>
      </c>
      <c r="C2" s="46">
        <v>205430</v>
      </c>
    </row>
    <row r="3" spans="1:3">
      <c r="A3" s="3">
        <v>1951</v>
      </c>
      <c r="B3">
        <v>711.24005480164078</v>
      </c>
      <c r="C3" s="46">
        <v>201870</v>
      </c>
    </row>
    <row r="4" spans="1:3">
      <c r="A4" s="3">
        <v>1952</v>
      </c>
      <c r="B4">
        <v>777.79793922914814</v>
      </c>
      <c r="C4" s="46">
        <v>248330</v>
      </c>
    </row>
    <row r="5" spans="1:3">
      <c r="A5" s="3">
        <v>1953</v>
      </c>
      <c r="B5">
        <v>837.22566193708394</v>
      </c>
      <c r="C5" s="46">
        <v>326830</v>
      </c>
    </row>
    <row r="6" spans="1:3">
      <c r="A6" s="3">
        <v>1954</v>
      </c>
      <c r="B6">
        <v>888.00298013069209</v>
      </c>
      <c r="C6" s="46">
        <v>354120</v>
      </c>
    </row>
    <row r="7" spans="1:3">
      <c r="A7" s="3">
        <v>1955</v>
      </c>
      <c r="B7">
        <v>964.81751243863994</v>
      </c>
      <c r="C7" s="46">
        <v>324430</v>
      </c>
    </row>
    <row r="8" spans="1:3">
      <c r="A8" s="3">
        <v>1956</v>
      </c>
      <c r="B8">
        <v>1052.5778181004405</v>
      </c>
      <c r="C8" s="46">
        <v>307680</v>
      </c>
    </row>
    <row r="9" spans="1:3">
      <c r="A9" s="3">
        <v>1957</v>
      </c>
      <c r="B9">
        <v>1123.4804054927256</v>
      </c>
      <c r="C9" s="46">
        <v>307590</v>
      </c>
    </row>
    <row r="10" spans="1:3">
      <c r="A10" s="3">
        <v>1958</v>
      </c>
      <c r="B10">
        <v>1183.9386135317691</v>
      </c>
      <c r="C10" s="46">
        <v>278640</v>
      </c>
    </row>
    <row r="11" spans="1:3">
      <c r="A11" s="3">
        <v>1959</v>
      </c>
      <c r="B11">
        <v>1242.9575820492894</v>
      </c>
      <c r="C11" s="46">
        <v>281570</v>
      </c>
    </row>
    <row r="12" spans="1:3">
      <c r="A12" s="3">
        <v>1960</v>
      </c>
      <c r="B12">
        <v>1345.851889684425</v>
      </c>
      <c r="C12" s="46">
        <v>304250</v>
      </c>
    </row>
    <row r="13" spans="1:3">
      <c r="A13" s="3">
        <v>1961</v>
      </c>
      <c r="B13">
        <v>1439.4048848651614</v>
      </c>
      <c r="C13" s="46">
        <v>303190</v>
      </c>
    </row>
    <row r="14" spans="1:3">
      <c r="A14" s="3">
        <v>1962</v>
      </c>
      <c r="B14">
        <v>1505.9518295858484</v>
      </c>
      <c r="C14" s="46">
        <v>313650</v>
      </c>
    </row>
    <row r="15" spans="1:3">
      <c r="A15" s="3">
        <v>1963</v>
      </c>
      <c r="B15">
        <v>1609.7144069547601</v>
      </c>
      <c r="C15" s="46">
        <v>307720</v>
      </c>
    </row>
    <row r="16" spans="1:3">
      <c r="A16" s="3">
        <v>1964</v>
      </c>
      <c r="B16">
        <v>1754.7679040087485</v>
      </c>
      <c r="C16" s="46">
        <v>383200</v>
      </c>
    </row>
    <row r="17" spans="1:3">
      <c r="A17" s="3">
        <v>1965</v>
      </c>
      <c r="B17">
        <v>1894.1281623199402</v>
      </c>
      <c r="C17" s="46">
        <v>391240</v>
      </c>
    </row>
    <row r="18" spans="1:3">
      <c r="A18" s="3">
        <v>1966</v>
      </c>
      <c r="B18">
        <v>2024.0671168750976</v>
      </c>
      <c r="C18" s="46">
        <v>396010</v>
      </c>
    </row>
    <row r="19" spans="1:3">
      <c r="A19" s="3">
        <v>1967</v>
      </c>
      <c r="B19">
        <v>2161.787642080516</v>
      </c>
      <c r="C19" s="46">
        <v>415460</v>
      </c>
    </row>
    <row r="20" spans="1:3">
      <c r="A20" s="3">
        <v>1968</v>
      </c>
      <c r="B20">
        <v>2369.7063163644916</v>
      </c>
      <c r="C20" s="46">
        <v>425830</v>
      </c>
    </row>
    <row r="21" spans="1:3">
      <c r="A21" s="3">
        <v>1969</v>
      </c>
      <c r="B21">
        <v>2563.4544856387161</v>
      </c>
      <c r="C21" s="46">
        <v>378320</v>
      </c>
    </row>
    <row r="22" spans="1:3">
      <c r="A22" s="3">
        <v>1970</v>
      </c>
      <c r="B22">
        <v>2900.7595771943288</v>
      </c>
      <c r="C22" s="46">
        <v>362220</v>
      </c>
    </row>
    <row r="23" spans="1:3">
      <c r="A23" s="3">
        <v>1971</v>
      </c>
      <c r="B23">
        <v>3277.4379455904832</v>
      </c>
      <c r="C23" s="46">
        <v>364480</v>
      </c>
    </row>
    <row r="24" spans="1:3">
      <c r="A24" s="3">
        <v>1972</v>
      </c>
      <c r="B24">
        <v>3704.4044707665416</v>
      </c>
      <c r="C24" s="46">
        <v>330930</v>
      </c>
    </row>
    <row r="25" spans="1:3">
      <c r="A25" s="3">
        <v>1973</v>
      </c>
      <c r="B25">
        <v>4326.6848321953321</v>
      </c>
      <c r="C25" s="46">
        <v>304630</v>
      </c>
    </row>
    <row r="26" spans="1:3">
      <c r="A26" s="3">
        <v>1974</v>
      </c>
      <c r="B26">
        <v>4952.7146948429527</v>
      </c>
      <c r="C26" s="46">
        <v>279630</v>
      </c>
    </row>
    <row r="27" spans="1:3">
      <c r="A27" s="3">
        <v>1975</v>
      </c>
      <c r="B27">
        <v>6165.6861233920272</v>
      </c>
      <c r="C27" s="46">
        <v>322000</v>
      </c>
    </row>
    <row r="28" spans="1:3">
      <c r="A28" s="3">
        <v>1976</v>
      </c>
      <c r="B28">
        <v>7291.456371585924</v>
      </c>
      <c r="C28" s="46">
        <v>324840</v>
      </c>
    </row>
    <row r="29" spans="1:3">
      <c r="A29" s="3">
        <v>1977</v>
      </c>
      <c r="B29">
        <v>8482.3478324955304</v>
      </c>
      <c r="C29" s="46">
        <v>314160</v>
      </c>
    </row>
    <row r="30" spans="1:3">
      <c r="A30" s="3">
        <v>1978</v>
      </c>
      <c r="B30">
        <v>9933.6621570143998</v>
      </c>
      <c r="C30" s="46">
        <v>288690</v>
      </c>
    </row>
    <row r="31" spans="1:3">
      <c r="A31" s="3">
        <v>1979</v>
      </c>
      <c r="B31">
        <v>11727.582229279984</v>
      </c>
      <c r="C31" s="46">
        <v>251820</v>
      </c>
    </row>
    <row r="32" spans="1:3">
      <c r="A32" s="3">
        <v>1980</v>
      </c>
      <c r="B32">
        <v>13713.452921719971</v>
      </c>
      <c r="C32" s="46">
        <v>242000</v>
      </c>
    </row>
    <row r="33" spans="1:3">
      <c r="A33" s="3">
        <v>1981</v>
      </c>
      <c r="B33">
        <v>15363.095671706753</v>
      </c>
      <c r="C33" s="46">
        <v>206630</v>
      </c>
    </row>
    <row r="34" spans="1:3">
      <c r="A34" s="3">
        <v>1982</v>
      </c>
      <c r="B34">
        <v>16811.869320638667</v>
      </c>
      <c r="C34" s="46">
        <v>182840</v>
      </c>
    </row>
    <row r="35" spans="1:3">
      <c r="A35" s="3">
        <v>1983</v>
      </c>
      <c r="B35">
        <v>18550.76368326485</v>
      </c>
      <c r="C35" s="46">
        <v>209030</v>
      </c>
    </row>
    <row r="36" spans="1:3">
      <c r="A36" s="3">
        <v>1984</v>
      </c>
      <c r="B36">
        <v>19923.853351706799</v>
      </c>
      <c r="C36" s="46">
        <v>220410</v>
      </c>
    </row>
    <row r="37" spans="1:3">
      <c r="A37" s="3">
        <v>1985</v>
      </c>
      <c r="B37">
        <v>21894.86399589376</v>
      </c>
      <c r="C37" s="46">
        <v>207470</v>
      </c>
    </row>
    <row r="38" spans="1:3">
      <c r="A38" s="3">
        <v>1986</v>
      </c>
      <c r="B38">
        <v>23500.697496717683</v>
      </c>
      <c r="C38" s="46">
        <v>216550</v>
      </c>
    </row>
    <row r="39" spans="1:3">
      <c r="A39" s="3">
        <v>1987</v>
      </c>
      <c r="B39">
        <v>26134.025944103829</v>
      </c>
      <c r="C39" s="46">
        <v>226250</v>
      </c>
    </row>
    <row r="40" spans="1:3">
      <c r="A40" s="3">
        <v>1988</v>
      </c>
      <c r="B40">
        <v>29306.730647646389</v>
      </c>
      <c r="C40" s="46">
        <v>242360</v>
      </c>
    </row>
    <row r="41" spans="1:3">
      <c r="A41" s="3">
        <v>1989</v>
      </c>
      <c r="B41">
        <v>32562.755324105983</v>
      </c>
      <c r="C41" s="46">
        <v>221460</v>
      </c>
    </row>
    <row r="42" spans="1:3">
      <c r="A42" s="3">
        <v>1990</v>
      </c>
      <c r="B42">
        <v>35579.5053149741</v>
      </c>
      <c r="C42" s="46">
        <v>202500</v>
      </c>
    </row>
    <row r="43" spans="1:3">
      <c r="A43" s="3">
        <v>1991</v>
      </c>
      <c r="B43">
        <v>37380.195053591146</v>
      </c>
      <c r="C43" s="46">
        <v>191020</v>
      </c>
    </row>
    <row r="44" spans="1:3">
      <c r="A44" s="3">
        <v>1992</v>
      </c>
      <c r="B44">
        <v>38765.798304195931</v>
      </c>
      <c r="C44" s="46">
        <v>179100</v>
      </c>
    </row>
    <row r="45" spans="1:3">
      <c r="A45" s="3">
        <v>1993</v>
      </c>
      <c r="B45">
        <v>40926.405397761453</v>
      </c>
      <c r="C45" s="46">
        <v>185660</v>
      </c>
    </row>
    <row r="46" spans="1:3">
      <c r="A46" s="3">
        <v>1994</v>
      </c>
      <c r="B46">
        <v>43003.297757463442</v>
      </c>
      <c r="C46" s="46">
        <v>193010</v>
      </c>
    </row>
    <row r="47" spans="1:3">
      <c r="A47" s="3">
        <v>1995</v>
      </c>
      <c r="B47">
        <v>45051.04137295339</v>
      </c>
      <c r="C47" s="46">
        <v>199120</v>
      </c>
    </row>
    <row r="48" spans="1:3">
      <c r="A48" s="3">
        <v>1996</v>
      </c>
      <c r="B48">
        <v>48221.706147817276</v>
      </c>
      <c r="C48" s="46">
        <v>189040</v>
      </c>
    </row>
    <row r="49" spans="1:3">
      <c r="A49" s="3">
        <v>1997</v>
      </c>
      <c r="B49">
        <v>45215.822515195701</v>
      </c>
      <c r="C49" s="46">
        <v>191110</v>
      </c>
    </row>
    <row r="50" spans="1:3">
      <c r="A50" s="3">
        <v>1998</v>
      </c>
      <c r="B50">
        <v>48869.517097634482</v>
      </c>
      <c r="C50" s="46">
        <v>181030</v>
      </c>
    </row>
    <row r="51" spans="1:3">
      <c r="A51" s="3">
        <v>1999</v>
      </c>
      <c r="B51">
        <v>50559.20087385198</v>
      </c>
      <c r="C51" s="46">
        <v>181990</v>
      </c>
    </row>
    <row r="52" spans="1:3">
      <c r="A52" s="3">
        <v>2000</v>
      </c>
      <c r="B52">
        <v>57489.400670370676</v>
      </c>
      <c r="C52" s="46">
        <v>176850</v>
      </c>
    </row>
    <row r="53" spans="1:3">
      <c r="A53" s="3">
        <v>2001</v>
      </c>
      <c r="B53">
        <v>59436.43549565244</v>
      </c>
      <c r="C53" s="46">
        <v>174090</v>
      </c>
    </row>
    <row r="54" spans="1:3">
      <c r="A54" s="3">
        <v>2002</v>
      </c>
      <c r="B54">
        <v>67783.498996650102</v>
      </c>
      <c r="C54" s="46">
        <v>181960</v>
      </c>
    </row>
    <row r="55" spans="1:3">
      <c r="A55" s="3">
        <v>2003</v>
      </c>
      <c r="B55">
        <v>71081.555139838776</v>
      </c>
      <c r="C55" s="46">
        <v>190490</v>
      </c>
    </row>
    <row r="56" spans="1:3">
      <c r="A56" s="3">
        <v>2004</v>
      </c>
      <c r="B56">
        <v>74036.995022899195</v>
      </c>
      <c r="C56" s="46">
        <v>203500</v>
      </c>
    </row>
    <row r="57" spans="1:3">
      <c r="A57" s="3">
        <v>2005</v>
      </c>
      <c r="B57">
        <v>81996.179911722968</v>
      </c>
      <c r="C57" s="46">
        <v>205740</v>
      </c>
    </row>
    <row r="58" spans="1:3">
      <c r="A58" s="3">
        <v>2006</v>
      </c>
      <c r="B58">
        <v>88119.89112574578</v>
      </c>
      <c r="C58" s="46">
        <v>208970</v>
      </c>
    </row>
    <row r="59" spans="1:3">
      <c r="A59" s="3">
        <v>2007</v>
      </c>
      <c r="B59">
        <v>94537.786040004299</v>
      </c>
      <c r="C59" s="46">
        <v>223590</v>
      </c>
    </row>
    <row r="60" spans="1:3">
      <c r="A60" s="3">
        <v>2008</v>
      </c>
      <c r="B60">
        <v>89298.475765574549</v>
      </c>
      <c r="C60" s="46">
        <v>187330</v>
      </c>
    </row>
    <row r="61" spans="1:3">
      <c r="A61" s="3">
        <v>2009</v>
      </c>
      <c r="B61">
        <v>77229.650933734243</v>
      </c>
      <c r="C61" s="46">
        <v>157140</v>
      </c>
    </row>
    <row r="62" spans="1:3">
      <c r="A62" s="3">
        <v>2010</v>
      </c>
      <c r="B62">
        <v>80814.074440952521</v>
      </c>
      <c r="C62" s="46">
        <v>135990</v>
      </c>
    </row>
    <row r="63" spans="1:3">
      <c r="A63" s="3">
        <v>2011</v>
      </c>
      <c r="B63">
        <v>85504.056310608154</v>
      </c>
      <c r="C63" s="46">
        <v>140710</v>
      </c>
    </row>
    <row r="64" spans="1:3">
      <c r="A64" s="3">
        <v>2012</v>
      </c>
      <c r="B64">
        <v>87359.919945250847</v>
      </c>
      <c r="C64" s="46">
        <v>141580</v>
      </c>
    </row>
    <row r="65" spans="1:3">
      <c r="A65" s="3">
        <v>2013</v>
      </c>
      <c r="B65">
        <v>91400.883303274954</v>
      </c>
      <c r="C65" s="46">
        <v>135590</v>
      </c>
    </row>
    <row r="66" spans="1:3">
      <c r="A66" s="3">
        <v>2014</v>
      </c>
      <c r="B66">
        <v>97613.209515612863</v>
      </c>
      <c r="C66" s="46">
        <v>145120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7CCC-5803-4AA7-8849-7933D719C9FA}">
  <dimension ref="A1:J64"/>
  <sheetViews>
    <sheetView zoomScale="55" zoomScaleNormal="55" workbookViewId="0"/>
  </sheetViews>
  <sheetFormatPr defaultRowHeight="14.4"/>
  <cols>
    <col min="1" max="3" width="8.77734375" style="46"/>
  </cols>
  <sheetData>
    <row r="1" spans="1:10" ht="57.6">
      <c r="A1" s="46" t="s">
        <v>0</v>
      </c>
      <c r="B1" s="46" t="s">
        <v>263</v>
      </c>
      <c r="C1" s="46" t="s">
        <v>245</v>
      </c>
      <c r="I1" s="71" t="s">
        <v>264</v>
      </c>
      <c r="J1" t="s">
        <v>265</v>
      </c>
    </row>
    <row r="2" spans="1:10">
      <c r="A2" s="46">
        <v>1952</v>
      </c>
      <c r="B2" s="46">
        <v>2111.5895535717732</v>
      </c>
      <c r="C2" s="46">
        <v>0.81388557558589569</v>
      </c>
    </row>
    <row r="3" spans="1:10">
      <c r="A3" s="46">
        <v>1953</v>
      </c>
      <c r="B3" s="46">
        <v>2121.6687399850034</v>
      </c>
      <c r="C3" s="46">
        <v>1.2223719564422959</v>
      </c>
    </row>
    <row r="4" spans="1:10">
      <c r="A4" s="46">
        <v>1954</v>
      </c>
      <c r="B4" s="46">
        <v>2204.8220278941549</v>
      </c>
      <c r="C4" s="46">
        <v>0.2685160482013691</v>
      </c>
    </row>
    <row r="5" spans="1:10">
      <c r="A5" s="46">
        <v>1955</v>
      </c>
      <c r="B5" s="46">
        <v>2310.6534852330742</v>
      </c>
      <c r="C5" s="46">
        <v>-0.88018600453290541</v>
      </c>
    </row>
    <row r="6" spans="1:10">
      <c r="A6" s="46">
        <v>1956</v>
      </c>
      <c r="B6" s="46">
        <v>2373.6484003157643</v>
      </c>
      <c r="C6" s="46">
        <v>-0.60645059017224334</v>
      </c>
    </row>
    <row r="7" spans="1:10">
      <c r="A7" s="46">
        <v>1957</v>
      </c>
      <c r="B7" s="46">
        <v>2416.4849425719935</v>
      </c>
      <c r="C7" s="46">
        <v>-0.21093821012837666</v>
      </c>
    </row>
    <row r="8" spans="1:10">
      <c r="A8" s="46">
        <v>1958</v>
      </c>
      <c r="B8" s="46">
        <v>2487.0392474646069</v>
      </c>
      <c r="C8" s="46">
        <v>-0.80808306582889122</v>
      </c>
    </row>
    <row r="9" spans="1:10">
      <c r="A9" s="46">
        <v>1959</v>
      </c>
      <c r="B9" s="46">
        <v>2686.1031791259074</v>
      </c>
      <c r="C9" s="46">
        <v>-0.23021663198095529</v>
      </c>
    </row>
    <row r="10" spans="1:10">
      <c r="A10" s="46">
        <v>1960</v>
      </c>
      <c r="B10" s="46">
        <v>2930.5234496467456</v>
      </c>
      <c r="C10" s="46">
        <v>5.7431911015002654E-2</v>
      </c>
    </row>
    <row r="11" spans="1:10">
      <c r="A11" s="46">
        <v>1961</v>
      </c>
      <c r="B11" s="46">
        <v>3089.2706356551253</v>
      </c>
      <c r="C11" s="46">
        <v>-0.29020076258435212</v>
      </c>
    </row>
    <row r="12" spans="1:10">
      <c r="A12" s="46">
        <v>1962</v>
      </c>
      <c r="B12" s="46">
        <v>3263.1366012833496</v>
      </c>
      <c r="C12" s="46">
        <v>0.25632461111899246</v>
      </c>
    </row>
    <row r="13" spans="1:10">
      <c r="A13" s="46">
        <v>1963</v>
      </c>
      <c r="B13" s="46">
        <v>3502.5172785975724</v>
      </c>
      <c r="C13" s="46">
        <v>-0.58321999637645805</v>
      </c>
    </row>
    <row r="14" spans="1:10">
      <c r="A14" s="46">
        <v>1964</v>
      </c>
      <c r="B14" s="46">
        <v>3799.85327778787</v>
      </c>
      <c r="C14" s="46">
        <v>1.663415811687307</v>
      </c>
    </row>
    <row r="15" spans="1:10">
      <c r="A15" s="46">
        <v>1965</v>
      </c>
      <c r="B15" s="46">
        <v>4014.0359890690161</v>
      </c>
      <c r="C15" s="46">
        <v>-0.12251270173096689</v>
      </c>
    </row>
    <row r="16" spans="1:10">
      <c r="A16" s="46">
        <v>1966</v>
      </c>
      <c r="B16" s="46">
        <v>4245.857276573317</v>
      </c>
      <c r="C16" s="46">
        <v>-0.19674698437196148</v>
      </c>
    </row>
    <row r="17" spans="1:3">
      <c r="A17" s="46">
        <v>1967</v>
      </c>
      <c r="B17" s="46">
        <v>4525.554699540462</v>
      </c>
      <c r="C17" s="46">
        <v>0.10943405189940551</v>
      </c>
    </row>
    <row r="18" spans="1:3">
      <c r="A18" s="46">
        <v>1968</v>
      </c>
      <c r="B18" s="46">
        <v>4749.8165972348397</v>
      </c>
      <c r="C18" s="46">
        <v>-0.3156252910396285</v>
      </c>
    </row>
    <row r="19" spans="1:3">
      <c r="A19" s="46">
        <v>1969</v>
      </c>
      <c r="B19" s="46">
        <v>5032.0338168052913</v>
      </c>
      <c r="C19" s="46">
        <v>-2.0769306445476197</v>
      </c>
    </row>
    <row r="20" spans="1:3">
      <c r="A20" s="46">
        <v>1970</v>
      </c>
      <c r="B20" s="46">
        <v>5772.8540181777271</v>
      </c>
      <c r="C20" s="46">
        <v>-1.4411344995527842</v>
      </c>
    </row>
    <row r="21" spans="1:3">
      <c r="A21" s="46">
        <v>1971</v>
      </c>
      <c r="B21" s="46">
        <v>7871.8445887329635</v>
      </c>
      <c r="C21" s="46">
        <v>-0.35752573627730821</v>
      </c>
    </row>
    <row r="22" spans="1:3">
      <c r="A22" s="46">
        <v>1972</v>
      </c>
      <c r="B22" s="46">
        <v>10417.101605403248</v>
      </c>
      <c r="C22" s="46">
        <v>-2.0751536777920703</v>
      </c>
    </row>
    <row r="23" spans="1:3">
      <c r="A23" s="46">
        <v>1973</v>
      </c>
      <c r="B23" s="46">
        <v>11422.758912220901</v>
      </c>
      <c r="C23" s="46">
        <v>-1.9686402951851822</v>
      </c>
    </row>
    <row r="24" spans="1:3">
      <c r="A24" s="46">
        <v>1974</v>
      </c>
      <c r="B24" s="46">
        <v>12454.074749647281</v>
      </c>
      <c r="C24" s="46">
        <v>-0.89125176317398613</v>
      </c>
    </row>
    <row r="25" spans="1:3">
      <c r="A25" s="46">
        <v>1975</v>
      </c>
      <c r="B25" s="46">
        <v>13974.473599084955</v>
      </c>
      <c r="C25" s="46">
        <v>1.8313375777271081</v>
      </c>
    </row>
    <row r="26" spans="1:3">
      <c r="A26" s="46">
        <v>1976</v>
      </c>
      <c r="B26" s="46">
        <v>15462.406552650356</v>
      </c>
      <c r="C26" s="46">
        <v>-8.100784434421382E-2</v>
      </c>
    </row>
    <row r="27" spans="1:3">
      <c r="A27" s="46">
        <v>1977</v>
      </c>
      <c r="B27" s="46">
        <v>18481.473047030551</v>
      </c>
      <c r="C27" s="46">
        <v>-0.56415413879288157</v>
      </c>
    </row>
    <row r="28" spans="1:3">
      <c r="A28" s="46">
        <v>1978</v>
      </c>
      <c r="B28" s="46">
        <v>23855.102457373032</v>
      </c>
      <c r="C28" s="46">
        <v>-2.3224361937117894</v>
      </c>
    </row>
    <row r="29" spans="1:3">
      <c r="A29" s="46">
        <v>1979</v>
      </c>
      <c r="B29" s="46">
        <v>28862.443252188859</v>
      </c>
      <c r="C29" s="46">
        <v>-2.3116302442967491</v>
      </c>
    </row>
    <row r="30" spans="1:3">
      <c r="A30" s="46">
        <v>1980</v>
      </c>
      <c r="B30" s="46">
        <v>30974.559236072742</v>
      </c>
      <c r="C30" s="46">
        <v>-0.38219433384916895</v>
      </c>
    </row>
    <row r="31" spans="1:3">
      <c r="A31" s="46">
        <v>1981</v>
      </c>
      <c r="B31" s="46">
        <v>32681.898808516868</v>
      </c>
      <c r="C31" s="46">
        <v>-1.7897323763941926</v>
      </c>
    </row>
    <row r="32" spans="1:3">
      <c r="A32" s="46">
        <v>1982</v>
      </c>
      <c r="B32" s="46">
        <v>35603.567615280255</v>
      </c>
      <c r="C32" s="46">
        <v>-1.2949062394506425</v>
      </c>
    </row>
    <row r="33" spans="1:3">
      <c r="A33" s="46">
        <v>1983</v>
      </c>
      <c r="B33" s="46">
        <v>39430.354180353621</v>
      </c>
      <c r="C33" s="46">
        <v>0.82333633762419778</v>
      </c>
    </row>
    <row r="34" spans="1:3">
      <c r="A34" s="46">
        <v>1984</v>
      </c>
      <c r="B34" s="46">
        <v>43706.426852820659</v>
      </c>
      <c r="C34" s="46">
        <v>0.34680231798943101</v>
      </c>
    </row>
    <row r="35" spans="1:3">
      <c r="A35" s="46">
        <v>1985</v>
      </c>
      <c r="B35" s="46">
        <v>47863.894276657535</v>
      </c>
      <c r="C35" s="46">
        <v>-1.0994104178260122</v>
      </c>
    </row>
    <row r="36" spans="1:3">
      <c r="A36" s="46">
        <v>1986</v>
      </c>
      <c r="B36" s="46">
        <v>53604.33594600849</v>
      </c>
      <c r="C36" s="46">
        <v>6.1918876298426025E-2</v>
      </c>
    </row>
    <row r="37" spans="1:3">
      <c r="A37" s="46">
        <v>1987</v>
      </c>
      <c r="B37" s="46">
        <v>63451.189799719774</v>
      </c>
      <c r="C37" s="46">
        <v>-0.27049666595679289</v>
      </c>
    </row>
    <row r="38" spans="1:3">
      <c r="A38" s="46">
        <v>1988</v>
      </c>
      <c r="B38" s="46">
        <v>72022.709953480851</v>
      </c>
      <c r="C38" s="46">
        <v>2.4389744358129288E-2</v>
      </c>
    </row>
    <row r="39" spans="1:3">
      <c r="A39" s="46">
        <v>1989</v>
      </c>
      <c r="B39" s="46">
        <v>67490.313796667411</v>
      </c>
      <c r="C39" s="46">
        <v>-1.5951641767902307</v>
      </c>
    </row>
    <row r="40" spans="1:3">
      <c r="A40" s="46">
        <v>1990</v>
      </c>
      <c r="B40" s="46">
        <v>64693.710289138282</v>
      </c>
      <c r="C40" s="46">
        <v>-1.0907993575981032</v>
      </c>
    </row>
    <row r="41" spans="1:3">
      <c r="A41" s="46">
        <v>1991</v>
      </c>
      <c r="B41" s="46">
        <v>62911.133299923073</v>
      </c>
      <c r="C41" s="46">
        <v>-0.59408259368566185</v>
      </c>
    </row>
    <row r="42" spans="1:3">
      <c r="A42" s="46">
        <v>1992</v>
      </c>
      <c r="B42" s="46">
        <v>61530.492638927055</v>
      </c>
      <c r="C42" s="46">
        <v>-0.70787436861497643</v>
      </c>
    </row>
    <row r="43" spans="1:3">
      <c r="A43" s="46">
        <v>1993</v>
      </c>
      <c r="B43" s="46">
        <v>60364.841653216368</v>
      </c>
      <c r="C43" s="46">
        <v>-1.5200429429416204E-2</v>
      </c>
    </row>
    <row r="44" spans="1:3">
      <c r="A44" s="46">
        <v>1994</v>
      </c>
      <c r="B44" s="46">
        <v>62583.974738124343</v>
      </c>
      <c r="C44" s="46">
        <v>0.15318398135374806</v>
      </c>
    </row>
    <row r="45" spans="1:3">
      <c r="A45" s="46">
        <v>1995</v>
      </c>
      <c r="B45" s="46">
        <v>66663.75</v>
      </c>
      <c r="C45" s="46">
        <v>0.247086843747855</v>
      </c>
    </row>
    <row r="46" spans="1:3">
      <c r="A46" s="46">
        <v>1996</v>
      </c>
      <c r="B46" s="46">
        <v>72796.75</v>
      </c>
      <c r="C46" s="46">
        <v>-1.1627412041807925</v>
      </c>
    </row>
    <row r="47" spans="1:3">
      <c r="A47" s="46">
        <v>1997</v>
      </c>
      <c r="B47" s="46">
        <v>76907.310616258372</v>
      </c>
      <c r="C47" s="46">
        <v>1.2845476000939997</v>
      </c>
    </row>
    <row r="48" spans="1:3">
      <c r="A48" s="46">
        <v>1998</v>
      </c>
      <c r="B48" s="46">
        <v>82648.342837937293</v>
      </c>
      <c r="C48" s="46">
        <v>-1.1485398115051717</v>
      </c>
    </row>
    <row r="49" spans="1:3">
      <c r="A49" s="46">
        <v>1999</v>
      </c>
      <c r="B49" s="46">
        <v>91138.696942235561</v>
      </c>
      <c r="C49" s="46">
        <v>-0.1338808476767458</v>
      </c>
    </row>
    <row r="50" spans="1:3">
      <c r="A50" s="46">
        <v>2000</v>
      </c>
      <c r="B50" s="46">
        <v>99737.269161593402</v>
      </c>
      <c r="C50" s="46">
        <v>-1.4499791566151645</v>
      </c>
    </row>
    <row r="51" spans="1:3">
      <c r="A51" s="46">
        <v>2001</v>
      </c>
      <c r="B51" s="46">
        <v>116495.37521219865</v>
      </c>
      <c r="C51" s="46">
        <v>-0.32205660430867816</v>
      </c>
    </row>
    <row r="52" spans="1:3">
      <c r="A52" s="46">
        <v>2002</v>
      </c>
      <c r="B52" s="46">
        <v>135334.07314149744</v>
      </c>
      <c r="C52" s="46">
        <v>-0.8026463838261757</v>
      </c>
    </row>
    <row r="53" spans="1:3">
      <c r="A53" s="46">
        <v>2003</v>
      </c>
      <c r="B53" s="46">
        <v>156897.29309841612</v>
      </c>
      <c r="C53" s="46">
        <v>0.33082234958094514</v>
      </c>
    </row>
    <row r="54" spans="1:3">
      <c r="A54" s="46">
        <v>2004</v>
      </c>
      <c r="B54" s="46">
        <v>164543.30530908378</v>
      </c>
      <c r="C54" s="46">
        <v>0.70769568717430364</v>
      </c>
    </row>
    <row r="55" spans="1:3">
      <c r="A55" s="46">
        <v>2005</v>
      </c>
      <c r="B55" s="46">
        <v>173973.48223856819</v>
      </c>
      <c r="C55" s="46">
        <v>-0.84228241338088783</v>
      </c>
    </row>
    <row r="56" spans="1:3">
      <c r="A56" s="46">
        <v>2006</v>
      </c>
      <c r="B56" s="46">
        <v>189345.74152486504</v>
      </c>
      <c r="C56" s="46">
        <v>-0.32007191591823303</v>
      </c>
    </row>
    <row r="57" spans="1:3">
      <c r="A57" s="46">
        <v>2007</v>
      </c>
      <c r="B57" s="46">
        <v>179348.05461379437</v>
      </c>
      <c r="C57" s="46">
        <v>0.52133601187235723</v>
      </c>
    </row>
    <row r="58" spans="1:3">
      <c r="A58" s="46">
        <v>2008</v>
      </c>
      <c r="B58" s="46">
        <v>161398.16612559702</v>
      </c>
      <c r="C58" s="46">
        <v>-1.0460435254483205</v>
      </c>
    </row>
    <row r="59" spans="1:3">
      <c r="A59" s="46">
        <v>2009</v>
      </c>
      <c r="B59" s="46">
        <v>169185.6272870891</v>
      </c>
      <c r="C59" s="46">
        <v>-0.3919085960836145</v>
      </c>
    </row>
    <row r="60" spans="1:3">
      <c r="A60" s="46">
        <v>2010</v>
      </c>
      <c r="B60" s="46">
        <v>170555.48092253762</v>
      </c>
      <c r="C60" s="46">
        <v>-1.3157947220613146</v>
      </c>
    </row>
    <row r="61" spans="1:3">
      <c r="A61" s="46">
        <v>2011</v>
      </c>
      <c r="B61" s="46">
        <v>173532.78758807489</v>
      </c>
      <c r="C61" s="46">
        <v>0.22072831009480717</v>
      </c>
    </row>
    <row r="62" spans="1:3">
      <c r="A62" s="46">
        <v>2012</v>
      </c>
      <c r="B62" s="46">
        <v>178002.83088107512</v>
      </c>
      <c r="C62" s="46">
        <v>0.14060862219865772</v>
      </c>
    </row>
    <row r="63" spans="1:3">
      <c r="A63" s="46">
        <v>2013</v>
      </c>
      <c r="B63" s="46">
        <v>192205.86372036458</v>
      </c>
      <c r="C63" s="46">
        <v>-0.48157594102696955</v>
      </c>
    </row>
    <row r="64" spans="1:3">
      <c r="A64" s="46">
        <v>2014</v>
      </c>
      <c r="B64" s="46">
        <v>273304.76933838701</v>
      </c>
      <c r="C64" s="46">
        <v>0.21342229704413934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F028-E10E-49E5-9214-A835BDBB1211}">
  <dimension ref="A1:R67"/>
  <sheetViews>
    <sheetView zoomScale="55" zoomScaleNormal="55" workbookViewId="0"/>
  </sheetViews>
  <sheetFormatPr defaultColWidth="8.77734375" defaultRowHeight="13.8"/>
  <cols>
    <col min="1" max="1" width="8.77734375" style="73" bestFit="1" customWidth="1"/>
    <col min="2" max="9" width="12.21875" style="73" bestFit="1" customWidth="1"/>
    <col min="10" max="10" width="12.21875" style="73" customWidth="1"/>
    <col min="11" max="11" width="8.77734375" style="73" bestFit="1" customWidth="1"/>
    <col min="12" max="12" width="8.77734375" style="73" customWidth="1"/>
    <col min="13" max="13" width="8.77734375" style="73" bestFit="1" customWidth="1"/>
    <col min="14" max="14" width="8.77734375" style="73" customWidth="1"/>
    <col min="15" max="17" width="8.77734375" style="73" bestFit="1" customWidth="1"/>
    <col min="18" max="16384" width="8.77734375" style="73"/>
  </cols>
  <sheetData>
    <row r="1" spans="1:18" ht="27.6">
      <c r="B1" s="80" t="s">
        <v>284</v>
      </c>
      <c r="C1" s="80"/>
      <c r="D1" s="80"/>
      <c r="E1" s="80"/>
      <c r="F1" s="80"/>
      <c r="G1" s="80"/>
      <c r="H1" s="80"/>
      <c r="I1" s="1" t="s">
        <v>285</v>
      </c>
      <c r="J1" s="1"/>
    </row>
    <row r="2" spans="1:18" ht="138">
      <c r="A2" s="1" t="s">
        <v>0</v>
      </c>
      <c r="B2" s="1" t="s">
        <v>17</v>
      </c>
      <c r="C2" s="1" t="s">
        <v>18</v>
      </c>
      <c r="D2" s="1" t="s">
        <v>185</v>
      </c>
      <c r="E2" s="1" t="s">
        <v>20</v>
      </c>
      <c r="F2" s="1" t="s">
        <v>21</v>
      </c>
      <c r="G2" s="1" t="s">
        <v>22</v>
      </c>
      <c r="H2" s="1" t="s">
        <v>23</v>
      </c>
      <c r="I2" s="1"/>
      <c r="J2" s="1"/>
      <c r="K2" s="1" t="s">
        <v>0</v>
      </c>
      <c r="L2" s="1" t="s">
        <v>289</v>
      </c>
      <c r="M2" s="1" t="s">
        <v>290</v>
      </c>
      <c r="N2" s="1" t="s">
        <v>291</v>
      </c>
      <c r="O2" s="1" t="s">
        <v>288</v>
      </c>
      <c r="P2" s="1" t="s">
        <v>292</v>
      </c>
      <c r="Q2" s="1" t="s">
        <v>286</v>
      </c>
      <c r="R2" s="2" t="s">
        <v>287</v>
      </c>
    </row>
    <row r="3" spans="1:18" ht="14.4">
      <c r="A3" s="1">
        <v>1950</v>
      </c>
      <c r="B3" s="1">
        <v>1849759.6191975924</v>
      </c>
      <c r="C3" s="1">
        <v>1940160.0968399004</v>
      </c>
      <c r="D3" s="1">
        <v>8354861.7230581772</v>
      </c>
      <c r="E3" s="1">
        <v>321721.02462824574</v>
      </c>
      <c r="F3" s="1">
        <v>2301823.8945448454</v>
      </c>
      <c r="G3" s="1">
        <v>215435.90842230132</v>
      </c>
      <c r="H3" s="1">
        <v>2058402.4338467214</v>
      </c>
      <c r="I3" s="1">
        <f>SUM(B3:H3)</f>
        <v>17042164.700537786</v>
      </c>
      <c r="J3" s="1"/>
      <c r="K3" s="1">
        <v>1950</v>
      </c>
      <c r="L3" s="1">
        <f>I3/1000/1000</f>
        <v>17.042164700537786</v>
      </c>
      <c r="M3" s="73">
        <v>48727.59375</v>
      </c>
      <c r="N3" s="73">
        <f>M3/1000</f>
        <v>48.727593749999997</v>
      </c>
      <c r="O3" s="73">
        <v>0.32530120481927699</v>
      </c>
      <c r="P3" s="73">
        <f>N3*O3</f>
        <v>15.85114495481927</v>
      </c>
      <c r="Q3" s="73">
        <f>(P3/I3)*1000000000</f>
        <v>930.11335316569659</v>
      </c>
      <c r="R3">
        <v>205430</v>
      </c>
    </row>
    <row r="4" spans="1:18" ht="14.4">
      <c r="A4" s="1">
        <v>1951</v>
      </c>
      <c r="B4" s="1">
        <v>1781204.8319510855</v>
      </c>
      <c r="C4" s="1">
        <v>1876061.7172153571</v>
      </c>
      <c r="D4" s="1">
        <v>7949550.9479154507</v>
      </c>
      <c r="E4" s="1">
        <v>718968.01547440712</v>
      </c>
      <c r="F4" s="1">
        <v>2287187.000780819</v>
      </c>
      <c r="G4" s="1">
        <v>208280.19204055311</v>
      </c>
      <c r="H4" s="1">
        <v>2006382.6543336157</v>
      </c>
      <c r="I4" s="1">
        <f t="shared" ref="I4:I67" si="0">SUM(B4:H4)</f>
        <v>16827635.359711289</v>
      </c>
      <c r="J4" s="1"/>
      <c r="K4" s="1">
        <v>1951</v>
      </c>
      <c r="L4" s="1">
        <f t="shared" ref="L4:L67" si="1">I4/1000/1000</f>
        <v>16.827635359711291</v>
      </c>
      <c r="M4" s="73">
        <v>52934.078125</v>
      </c>
      <c r="N4" s="73">
        <f t="shared" ref="N4:N67" si="2">M4/1000</f>
        <v>52.934078124999999</v>
      </c>
      <c r="O4" s="73">
        <v>0.32530120481927699</v>
      </c>
      <c r="P4" s="73">
        <f t="shared" ref="P4:P67" si="3">N4*O4</f>
        <v>17.219519390060235</v>
      </c>
      <c r="Q4" s="73">
        <f t="shared" ref="Q4:Q67" si="4">(P4/I4)*1000000000</f>
        <v>1023.2881223042897</v>
      </c>
      <c r="R4">
        <v>201870</v>
      </c>
    </row>
    <row r="5" spans="1:18" ht="14.4">
      <c r="A5" s="1">
        <v>1952</v>
      </c>
      <c r="B5" s="1">
        <v>2195323.91822273</v>
      </c>
      <c r="C5" s="1">
        <v>2310471.4800496423</v>
      </c>
      <c r="D5" s="1">
        <v>9400602.518236218</v>
      </c>
      <c r="E5" s="1">
        <v>1345114.5889496293</v>
      </c>
      <c r="F5" s="1">
        <v>2832233.9920839346</v>
      </c>
      <c r="G5" s="1">
        <v>252354.72203383644</v>
      </c>
      <c r="H5" s="1">
        <v>2439301.0674263653</v>
      </c>
      <c r="I5" s="1">
        <f t="shared" si="0"/>
        <v>20775402.287002355</v>
      </c>
      <c r="J5" s="1"/>
      <c r="K5" s="1">
        <v>1952</v>
      </c>
      <c r="L5" s="1">
        <f t="shared" si="1"/>
        <v>20.775402287002354</v>
      </c>
      <c r="M5" s="73">
        <v>55420.3984375</v>
      </c>
      <c r="N5" s="73">
        <f t="shared" si="2"/>
        <v>55.420398437499998</v>
      </c>
      <c r="O5" s="73">
        <v>0.32530120481927699</v>
      </c>
      <c r="P5" s="73">
        <f t="shared" si="3"/>
        <v>18.028322383283125</v>
      </c>
      <c r="Q5" s="73">
        <f t="shared" si="4"/>
        <v>867.77248085165229</v>
      </c>
      <c r="R5">
        <v>248330</v>
      </c>
    </row>
    <row r="6" spans="1:18" ht="14.4">
      <c r="A6" s="1">
        <v>1953</v>
      </c>
      <c r="B6" s="1">
        <v>2834213.2237159777</v>
      </c>
      <c r="C6" s="1">
        <v>2991233.9036929244</v>
      </c>
      <c r="D6" s="1">
        <v>11975382.131466385</v>
      </c>
      <c r="E6" s="1">
        <v>2358863.1030624588</v>
      </c>
      <c r="F6" s="1">
        <v>3761163.1359960823</v>
      </c>
      <c r="G6" s="1">
        <v>326798.55452414928</v>
      </c>
      <c r="H6" s="1">
        <v>3191883.5724468278</v>
      </c>
      <c r="I6" s="1">
        <f t="shared" si="0"/>
        <v>27439537.624904804</v>
      </c>
      <c r="J6" s="1"/>
      <c r="K6" s="1">
        <v>1953</v>
      </c>
      <c r="L6" s="1">
        <f t="shared" si="1"/>
        <v>27.439537624904801</v>
      </c>
      <c r="M6" s="73">
        <v>59457.390625</v>
      </c>
      <c r="N6" s="73">
        <f t="shared" si="2"/>
        <v>59.457390625000002</v>
      </c>
      <c r="O6" s="73">
        <v>0.32530120481927699</v>
      </c>
      <c r="P6" s="73">
        <f t="shared" si="3"/>
        <v>19.341560805722885</v>
      </c>
      <c r="Q6" s="73">
        <f t="shared" si="4"/>
        <v>704.87925380229456</v>
      </c>
      <c r="R6">
        <v>326830</v>
      </c>
    </row>
    <row r="7" spans="1:18" ht="14.4">
      <c r="A7" s="1">
        <v>1954</v>
      </c>
      <c r="B7" s="1">
        <v>3000339.3487893376</v>
      </c>
      <c r="C7" s="1">
        <v>3180062.6136059109</v>
      </c>
      <c r="D7" s="1">
        <v>12569765.289721102</v>
      </c>
      <c r="E7" s="1">
        <v>3166983.9591607247</v>
      </c>
      <c r="F7" s="1">
        <v>4115339.5092578912</v>
      </c>
      <c r="G7" s="1">
        <v>347815.27437695966</v>
      </c>
      <c r="H7" s="1">
        <v>3443706.5153420977</v>
      </c>
      <c r="I7" s="1">
        <f t="shared" si="0"/>
        <v>29824012.510254022</v>
      </c>
      <c r="J7" s="1"/>
      <c r="K7" s="1">
        <v>1954</v>
      </c>
      <c r="L7" s="1">
        <f t="shared" si="1"/>
        <v>29.824012510254022</v>
      </c>
      <c r="M7" s="73">
        <v>62537.8359375</v>
      </c>
      <c r="N7" s="73">
        <f t="shared" si="2"/>
        <v>62.537835937499999</v>
      </c>
      <c r="O7" s="73">
        <v>0.32530120481927699</v>
      </c>
      <c r="P7" s="73">
        <f t="shared" si="3"/>
        <v>20.343633377259028</v>
      </c>
      <c r="Q7" s="73">
        <f t="shared" si="4"/>
        <v>682.12261412727503</v>
      </c>
      <c r="R7">
        <v>354120</v>
      </c>
    </row>
    <row r="8" spans="1:18" ht="14.4">
      <c r="A8" s="1">
        <v>1955</v>
      </c>
      <c r="B8" s="1">
        <v>2729821.4862754922</v>
      </c>
      <c r="C8" s="1">
        <v>2897729.8545523505</v>
      </c>
      <c r="D8" s="1">
        <v>11097068.423174549</v>
      </c>
      <c r="E8" s="1">
        <v>3427417.6473702234</v>
      </c>
      <c r="F8" s="1">
        <v>3799920.3631768841</v>
      </c>
      <c r="G8" s="1">
        <v>312764.63603085652</v>
      </c>
      <c r="H8" s="1">
        <v>3128364.7306278031</v>
      </c>
      <c r="I8" s="1">
        <f t="shared" si="0"/>
        <v>27393087.141208157</v>
      </c>
      <c r="J8" s="1"/>
      <c r="K8" s="1">
        <v>1955</v>
      </c>
      <c r="L8" s="1">
        <f t="shared" si="1"/>
        <v>27.393087141208159</v>
      </c>
      <c r="M8" s="73">
        <v>65318.96484375</v>
      </c>
      <c r="N8" s="73">
        <f t="shared" si="2"/>
        <v>65.318964843749995</v>
      </c>
      <c r="O8" s="73">
        <v>0.32530120481927699</v>
      </c>
      <c r="P8" s="73">
        <f t="shared" si="3"/>
        <v>21.248337961219871</v>
      </c>
      <c r="Q8" s="73">
        <f t="shared" si="4"/>
        <v>775.68248703357813</v>
      </c>
      <c r="R8">
        <v>324430</v>
      </c>
    </row>
    <row r="9" spans="1:18" ht="14.4">
      <c r="A9" s="1">
        <v>1956</v>
      </c>
      <c r="B9" s="1">
        <v>2574072.1461669742</v>
      </c>
      <c r="C9" s="1">
        <v>2733450.5077585573</v>
      </c>
      <c r="D9" s="1">
        <v>10140231.85352646</v>
      </c>
      <c r="E9" s="1">
        <v>3721845.6898832875</v>
      </c>
      <c r="F9" s="1">
        <v>3625126.4214440803</v>
      </c>
      <c r="G9" s="1">
        <v>291450.96742263285</v>
      </c>
      <c r="H9" s="1">
        <v>2946863.0090607093</v>
      </c>
      <c r="I9" s="1">
        <f t="shared" si="0"/>
        <v>26033040.595262706</v>
      </c>
      <c r="J9" s="1"/>
      <c r="K9" s="1">
        <v>1956</v>
      </c>
      <c r="L9" s="1">
        <f t="shared" si="1"/>
        <v>26.033040595262708</v>
      </c>
      <c r="M9" s="73">
        <v>68119.40625</v>
      </c>
      <c r="N9" s="73">
        <f t="shared" si="2"/>
        <v>68.119406249999997</v>
      </c>
      <c r="O9" s="73">
        <v>0.32530120481927699</v>
      </c>
      <c r="P9" s="73">
        <f t="shared" si="3"/>
        <v>22.159324924698787</v>
      </c>
      <c r="Q9" s="73">
        <f t="shared" si="4"/>
        <v>851.20002957822646</v>
      </c>
      <c r="R9">
        <v>307680</v>
      </c>
    </row>
    <row r="10" spans="1:18" ht="14.4">
      <c r="A10" s="1">
        <v>1957</v>
      </c>
      <c r="B10" s="1">
        <v>2560021.2233911059</v>
      </c>
      <c r="C10" s="1">
        <v>2717813.0402451768</v>
      </c>
      <c r="D10" s="1">
        <v>9767140.6964315958</v>
      </c>
      <c r="E10" s="1">
        <v>4168019.8482718277</v>
      </c>
      <c r="F10" s="1">
        <v>3641574.97946813</v>
      </c>
      <c r="G10" s="1">
        <v>286331.91885762033</v>
      </c>
      <c r="H10" s="1">
        <v>2929034.0698741688</v>
      </c>
      <c r="I10" s="1">
        <f t="shared" si="0"/>
        <v>26069935.776539624</v>
      </c>
      <c r="J10" s="1"/>
      <c r="K10" s="1">
        <v>1957</v>
      </c>
      <c r="L10" s="1">
        <f t="shared" si="1"/>
        <v>26.069935776539623</v>
      </c>
      <c r="M10" s="73">
        <v>64553.296875</v>
      </c>
      <c r="N10" s="73">
        <f t="shared" si="2"/>
        <v>64.553296875000001</v>
      </c>
      <c r="O10" s="73">
        <v>0.32530120481927699</v>
      </c>
      <c r="P10" s="73">
        <f t="shared" si="3"/>
        <v>20.99926524849397</v>
      </c>
      <c r="Q10" s="73">
        <f t="shared" si="4"/>
        <v>805.4973908831505</v>
      </c>
      <c r="R10">
        <v>307590</v>
      </c>
    </row>
    <row r="11" spans="1:18" ht="14.4">
      <c r="A11" s="1">
        <v>1958</v>
      </c>
      <c r="B11" s="1">
        <v>2320851.3680878659</v>
      </c>
      <c r="C11" s="1">
        <v>2458795.1762685943</v>
      </c>
      <c r="D11" s="1">
        <v>8512871.581427509</v>
      </c>
      <c r="E11" s="1">
        <v>4158631.2446673419</v>
      </c>
      <c r="F11" s="1">
        <v>3308689.7229363234</v>
      </c>
      <c r="G11" s="1">
        <v>255045.06880063348</v>
      </c>
      <c r="H11" s="1">
        <v>2635234.4806237356</v>
      </c>
      <c r="I11" s="1">
        <f t="shared" si="0"/>
        <v>23650118.642812002</v>
      </c>
      <c r="J11" s="1"/>
      <c r="K11" s="1">
        <v>1958</v>
      </c>
      <c r="L11" s="1">
        <f t="shared" si="1"/>
        <v>23.650118642812</v>
      </c>
      <c r="M11" s="73">
        <v>63855.70703125</v>
      </c>
      <c r="N11" s="73">
        <f t="shared" si="2"/>
        <v>63.855707031249999</v>
      </c>
      <c r="O11" s="73">
        <v>0.32530120481927699</v>
      </c>
      <c r="P11" s="73">
        <f t="shared" si="3"/>
        <v>20.7723384318524</v>
      </c>
      <c r="Q11" s="73">
        <f t="shared" si="4"/>
        <v>878.31857190981793</v>
      </c>
      <c r="R11">
        <v>278640</v>
      </c>
    </row>
    <row r="12" spans="1:18" ht="14.4">
      <c r="A12" s="1">
        <v>1959</v>
      </c>
      <c r="B12" s="1">
        <v>2298836.570822644</v>
      </c>
      <c r="C12" s="1">
        <v>2443089.5048274416</v>
      </c>
      <c r="D12" s="1">
        <v>8318214.8922865717</v>
      </c>
      <c r="E12" s="1">
        <v>4579596.9740736838</v>
      </c>
      <c r="F12" s="1">
        <v>3364309.8624305977</v>
      </c>
      <c r="G12" s="1">
        <v>252598.70111099424</v>
      </c>
      <c r="H12" s="1">
        <v>2666624.6535365144</v>
      </c>
      <c r="I12" s="1">
        <f t="shared" si="0"/>
        <v>23923271.159088448</v>
      </c>
      <c r="J12" s="1"/>
      <c r="K12" s="1">
        <v>1959</v>
      </c>
      <c r="L12" s="1">
        <f t="shared" si="1"/>
        <v>23.923271159088447</v>
      </c>
      <c r="M12" s="73">
        <v>70762.375</v>
      </c>
      <c r="N12" s="73">
        <f t="shared" si="2"/>
        <v>70.762375000000006</v>
      </c>
      <c r="O12" s="73">
        <v>0.32530120481927699</v>
      </c>
      <c r="P12" s="73">
        <f t="shared" si="3"/>
        <v>23.019085843373489</v>
      </c>
      <c r="Q12" s="73">
        <f t="shared" si="4"/>
        <v>962.2047792000443</v>
      </c>
      <c r="R12">
        <v>281570</v>
      </c>
    </row>
    <row r="13" spans="1:18" ht="14.4">
      <c r="A13" s="1">
        <v>1960</v>
      </c>
      <c r="B13" s="1">
        <v>2475845.389380903</v>
      </c>
      <c r="C13" s="1">
        <v>2628327.0112125613</v>
      </c>
      <c r="D13" s="1">
        <v>8653612.864991812</v>
      </c>
      <c r="E13" s="1">
        <v>5331287.6569814403</v>
      </c>
      <c r="F13" s="1">
        <v>3647360.8987533073</v>
      </c>
      <c r="G13" s="1">
        <v>267803.74835079501</v>
      </c>
      <c r="H13" s="1">
        <v>2870021.0666736951</v>
      </c>
      <c r="I13" s="1">
        <f t="shared" si="0"/>
        <v>25874258.636344519</v>
      </c>
      <c r="J13" s="1"/>
      <c r="K13" s="1">
        <v>1960</v>
      </c>
      <c r="L13" s="1">
        <f t="shared" si="1"/>
        <v>25.874258636344518</v>
      </c>
      <c r="M13" s="73">
        <v>77203.8125</v>
      </c>
      <c r="N13" s="73">
        <f t="shared" si="2"/>
        <v>77.203812499999998</v>
      </c>
      <c r="O13" s="73">
        <v>0.32530120481927699</v>
      </c>
      <c r="P13" s="73">
        <f t="shared" si="3"/>
        <v>25.114493222891557</v>
      </c>
      <c r="Q13" s="73">
        <f t="shared" si="4"/>
        <v>970.63624414785158</v>
      </c>
      <c r="R13">
        <v>304250</v>
      </c>
    </row>
    <row r="14" spans="1:18" ht="14.4">
      <c r="A14" s="1">
        <v>1961</v>
      </c>
      <c r="B14" s="1">
        <v>2455263.5817384664</v>
      </c>
      <c r="C14" s="1">
        <v>2603367.7275800561</v>
      </c>
      <c r="D14" s="1">
        <v>8309565.8973615617</v>
      </c>
      <c r="E14" s="1">
        <v>5674536.7163270712</v>
      </c>
      <c r="F14" s="1">
        <v>3641674.9085688423</v>
      </c>
      <c r="G14" s="1">
        <v>261983.11358279333</v>
      </c>
      <c r="H14" s="1">
        <v>2857237.3872489999</v>
      </c>
      <c r="I14" s="1">
        <f t="shared" si="0"/>
        <v>25803629.332407791</v>
      </c>
      <c r="J14" s="1"/>
      <c r="K14" s="1">
        <v>1961</v>
      </c>
      <c r="L14" s="1">
        <f t="shared" si="1"/>
        <v>25.803629332407791</v>
      </c>
      <c r="M14" s="73">
        <v>85759.890625</v>
      </c>
      <c r="N14" s="73">
        <f t="shared" si="2"/>
        <v>85.759890624999997</v>
      </c>
      <c r="O14" s="73">
        <v>0.32530120481927699</v>
      </c>
      <c r="P14" s="73">
        <f t="shared" si="3"/>
        <v>27.897795745481918</v>
      </c>
      <c r="Q14" s="73">
        <f t="shared" si="4"/>
        <v>1081.1578241997136</v>
      </c>
      <c r="R14">
        <v>303190</v>
      </c>
    </row>
    <row r="15" spans="1:18" ht="14.4">
      <c r="A15" s="1">
        <v>1962</v>
      </c>
      <c r="B15" s="1">
        <v>2529487.9548159894</v>
      </c>
      <c r="C15" s="1">
        <v>2677625.8739505461</v>
      </c>
      <c r="D15" s="1">
        <v>8284552.7318611024</v>
      </c>
      <c r="E15" s="1">
        <v>6226374.3685846291</v>
      </c>
      <c r="F15" s="1">
        <v>3770138.0676729563</v>
      </c>
      <c r="G15" s="1">
        <v>266110.00793308334</v>
      </c>
      <c r="H15" s="1">
        <v>2957527.8019205881</v>
      </c>
      <c r="I15" s="1">
        <f t="shared" si="0"/>
        <v>26711816.806738898</v>
      </c>
      <c r="J15" s="1"/>
      <c r="K15" s="1">
        <v>1962</v>
      </c>
      <c r="L15" s="1">
        <f t="shared" si="1"/>
        <v>26.711816806738899</v>
      </c>
      <c r="M15" s="73">
        <v>86042.4140625</v>
      </c>
      <c r="N15" s="73">
        <f t="shared" si="2"/>
        <v>86.042414062500001</v>
      </c>
      <c r="O15" s="73">
        <v>0.32530120481927699</v>
      </c>
      <c r="P15" s="73">
        <f t="shared" si="3"/>
        <v>27.989700960090353</v>
      </c>
      <c r="Q15" s="73">
        <f t="shared" si="4"/>
        <v>1047.8396569801673</v>
      </c>
      <c r="R15">
        <v>313650</v>
      </c>
    </row>
    <row r="16" spans="1:18" ht="14.4">
      <c r="A16" s="1">
        <v>1963</v>
      </c>
      <c r="B16" s="1">
        <v>2490750.4544699979</v>
      </c>
      <c r="C16" s="1">
        <v>2626682.9997027353</v>
      </c>
      <c r="D16" s="1">
        <v>7816341.6745327655</v>
      </c>
      <c r="E16" s="1">
        <v>6446016.4506730624</v>
      </c>
      <c r="F16" s="1">
        <v>3700223.0290417145</v>
      </c>
      <c r="G16" s="1">
        <v>256222.88117558404</v>
      </c>
      <c r="H16" s="1">
        <v>2888442.9110125704</v>
      </c>
      <c r="I16" s="1">
        <f t="shared" si="0"/>
        <v>26224680.400608432</v>
      </c>
      <c r="J16" s="1"/>
      <c r="K16" s="1">
        <v>1963</v>
      </c>
      <c r="L16" s="1">
        <f t="shared" si="1"/>
        <v>26.224680400608431</v>
      </c>
      <c r="M16" s="73">
        <v>83849.734375</v>
      </c>
      <c r="N16" s="73">
        <f t="shared" si="2"/>
        <v>83.849734374999997</v>
      </c>
      <c r="O16" s="73">
        <v>0.32530120481927699</v>
      </c>
      <c r="P16" s="73">
        <f t="shared" si="3"/>
        <v>27.276419615963846</v>
      </c>
      <c r="Q16" s="73">
        <f t="shared" si="4"/>
        <v>1040.1049392895943</v>
      </c>
      <c r="R16">
        <v>307720</v>
      </c>
    </row>
    <row r="17" spans="1:18" ht="14.4">
      <c r="A17" s="1">
        <v>1964</v>
      </c>
      <c r="B17" s="1">
        <v>3099006.4181802268</v>
      </c>
      <c r="C17" s="1">
        <v>3257834.8470266894</v>
      </c>
      <c r="D17" s="1">
        <v>9382407.9506007694</v>
      </c>
      <c r="E17" s="1">
        <v>8424506.3344360981</v>
      </c>
      <c r="F17" s="1">
        <v>4598704.5074894223</v>
      </c>
      <c r="G17" s="1">
        <v>313561.57673329511</v>
      </c>
      <c r="H17" s="1">
        <v>3602387.6971813333</v>
      </c>
      <c r="I17" s="1">
        <f t="shared" si="0"/>
        <v>32678409.331647836</v>
      </c>
      <c r="J17" s="1"/>
      <c r="K17" s="1">
        <v>1964</v>
      </c>
      <c r="L17" s="1">
        <f t="shared" si="1"/>
        <v>32.678409331647835</v>
      </c>
      <c r="M17" s="73">
        <v>102681.84375</v>
      </c>
      <c r="N17" s="73">
        <f t="shared" si="2"/>
        <v>102.68184375</v>
      </c>
      <c r="O17" s="73">
        <v>0.32530120481927699</v>
      </c>
      <c r="P17" s="73">
        <f t="shared" si="3"/>
        <v>33.402527484939746</v>
      </c>
      <c r="Q17" s="73">
        <f t="shared" si="4"/>
        <v>1022.1589167925205</v>
      </c>
      <c r="R17">
        <v>383200</v>
      </c>
    </row>
    <row r="18" spans="1:18" ht="14.4">
      <c r="A18" s="1">
        <v>1965</v>
      </c>
      <c r="B18" s="1">
        <v>3139325.7273586551</v>
      </c>
      <c r="C18" s="1">
        <v>3295872.5986301308</v>
      </c>
      <c r="D18" s="1">
        <v>9237791.187818123</v>
      </c>
      <c r="E18" s="1">
        <v>8988052.4660724457</v>
      </c>
      <c r="F18" s="1">
        <v>4692364.5645324569</v>
      </c>
      <c r="G18" s="1">
        <v>313590.47415279661</v>
      </c>
      <c r="H18" s="1">
        <v>3696343.008399236</v>
      </c>
      <c r="I18" s="1">
        <f t="shared" si="0"/>
        <v>33363340.026963849</v>
      </c>
      <c r="J18" s="1"/>
      <c r="K18" s="1">
        <v>1965</v>
      </c>
      <c r="L18" s="1">
        <f t="shared" si="1"/>
        <v>33.363340026963854</v>
      </c>
      <c r="M18" s="73">
        <v>108261.265625</v>
      </c>
      <c r="N18" s="73">
        <f t="shared" si="2"/>
        <v>108.26126562499999</v>
      </c>
      <c r="O18" s="73">
        <v>0.32530120481927699</v>
      </c>
      <c r="P18" s="73">
        <f t="shared" si="3"/>
        <v>35.217520143072271</v>
      </c>
      <c r="Q18" s="73">
        <f t="shared" si="4"/>
        <v>1055.5753744861843</v>
      </c>
      <c r="R18">
        <v>391240</v>
      </c>
    </row>
    <row r="19" spans="1:18" ht="14.4">
      <c r="A19" s="1">
        <v>1966</v>
      </c>
      <c r="B19" s="1">
        <v>3182370.1735970383</v>
      </c>
      <c r="C19" s="1">
        <v>3328117.840318643</v>
      </c>
      <c r="D19" s="1">
        <v>8999979.0139433686</v>
      </c>
      <c r="E19" s="1">
        <v>9480957.1073969845</v>
      </c>
      <c r="F19" s="1">
        <v>4744067.9605338667</v>
      </c>
      <c r="G19" s="1">
        <v>311100.30650596303</v>
      </c>
      <c r="H19" s="1">
        <v>3738857.7017696048</v>
      </c>
      <c r="I19" s="1">
        <f t="shared" si="0"/>
        <v>33785450.10406547</v>
      </c>
      <c r="J19" s="1"/>
      <c r="K19" s="1">
        <v>1966</v>
      </c>
      <c r="L19" s="1">
        <f t="shared" si="1"/>
        <v>33.785450104065475</v>
      </c>
      <c r="M19" s="73">
        <v>101362.234375</v>
      </c>
      <c r="N19" s="73">
        <f t="shared" si="2"/>
        <v>101.362234375</v>
      </c>
      <c r="O19" s="73">
        <v>0.32530120481927699</v>
      </c>
      <c r="P19" s="73">
        <f t="shared" si="3"/>
        <v>32.973256965361436</v>
      </c>
      <c r="Q19" s="73">
        <f t="shared" si="4"/>
        <v>975.96026880795353</v>
      </c>
      <c r="R19">
        <v>396010</v>
      </c>
    </row>
    <row r="20" spans="1:18" ht="14.4">
      <c r="A20" s="1">
        <v>1967</v>
      </c>
      <c r="B20" s="1">
        <v>3353444.4136009282</v>
      </c>
      <c r="C20" s="1">
        <v>3489679.58677979</v>
      </c>
      <c r="D20" s="1">
        <v>9092791.8962601293</v>
      </c>
      <c r="E20" s="1">
        <v>10337018.945566675</v>
      </c>
      <c r="F20" s="1">
        <v>4962382.5852066725</v>
      </c>
      <c r="G20" s="1">
        <v>320358.16903045762</v>
      </c>
      <c r="H20" s="1">
        <v>3918649.2678539585</v>
      </c>
      <c r="I20" s="1">
        <f t="shared" si="0"/>
        <v>35474324.864298612</v>
      </c>
      <c r="J20" s="1"/>
      <c r="K20" s="1">
        <v>1967</v>
      </c>
      <c r="L20" s="1">
        <f t="shared" si="1"/>
        <v>35.474324864298616</v>
      </c>
      <c r="M20" s="73">
        <v>105846.1953125</v>
      </c>
      <c r="N20" s="73">
        <f t="shared" si="2"/>
        <v>105.8461953125</v>
      </c>
      <c r="O20" s="73">
        <v>0.32530120481927699</v>
      </c>
      <c r="P20" s="73">
        <f t="shared" si="3"/>
        <v>34.431894860692758</v>
      </c>
      <c r="Q20" s="73">
        <f t="shared" si="4"/>
        <v>970.61452169721326</v>
      </c>
      <c r="R20">
        <v>415460</v>
      </c>
    </row>
    <row r="21" spans="1:18" ht="14.4">
      <c r="A21" s="1">
        <v>1968</v>
      </c>
      <c r="B21" s="1">
        <v>3434154.0359038454</v>
      </c>
      <c r="C21" s="1">
        <v>3560409.7539435481</v>
      </c>
      <c r="D21" s="1">
        <v>8975330.5577737615</v>
      </c>
      <c r="E21" s="1">
        <v>10975163.362054281</v>
      </c>
      <c r="F21" s="1">
        <v>5076291.2274877727</v>
      </c>
      <c r="G21" s="1">
        <v>321353.55972603458</v>
      </c>
      <c r="H21" s="1">
        <v>4023792.9950346434</v>
      </c>
      <c r="I21" s="1">
        <f t="shared" si="0"/>
        <v>36366495.491923884</v>
      </c>
      <c r="J21" s="1"/>
      <c r="K21" s="1">
        <v>1968</v>
      </c>
      <c r="L21" s="1">
        <f t="shared" si="1"/>
        <v>36.366495491923878</v>
      </c>
      <c r="M21" s="73">
        <v>108407.8203125</v>
      </c>
      <c r="N21" s="73">
        <f t="shared" si="2"/>
        <v>108.40782031249999</v>
      </c>
      <c r="O21" s="73">
        <v>0.32530120481927699</v>
      </c>
      <c r="P21" s="73">
        <f t="shared" si="3"/>
        <v>35.265194559487938</v>
      </c>
      <c r="Q21" s="73">
        <f t="shared" si="4"/>
        <v>969.71660542103871</v>
      </c>
      <c r="R21">
        <v>425830</v>
      </c>
    </row>
    <row r="22" spans="1:18" ht="14.4">
      <c r="A22" s="1">
        <v>1969</v>
      </c>
      <c r="B22" s="1">
        <v>3075791.5521327904</v>
      </c>
      <c r="C22" s="1">
        <v>3168858.7411665786</v>
      </c>
      <c r="D22" s="1">
        <v>7683633.9326124229</v>
      </c>
      <c r="E22" s="1">
        <v>10093712.472353602</v>
      </c>
      <c r="F22" s="1">
        <v>4492193.5780746108</v>
      </c>
      <c r="G22" s="1">
        <v>280484.68344871845</v>
      </c>
      <c r="H22" s="1">
        <v>3564380.4562325869</v>
      </c>
      <c r="I22" s="1">
        <f t="shared" si="0"/>
        <v>32359055.41602131</v>
      </c>
      <c r="J22" s="1"/>
      <c r="K22" s="1">
        <v>1969</v>
      </c>
      <c r="L22" s="1">
        <f t="shared" si="1"/>
        <v>32.359055416021313</v>
      </c>
      <c r="M22" s="73">
        <v>103938.4765625</v>
      </c>
      <c r="N22" s="73">
        <f t="shared" si="2"/>
        <v>103.9384765625</v>
      </c>
      <c r="O22" s="73">
        <v>0.32530120481927699</v>
      </c>
      <c r="P22" s="73">
        <f t="shared" si="3"/>
        <v>33.811311652861434</v>
      </c>
      <c r="Q22" s="73">
        <f t="shared" si="4"/>
        <v>1044.8794384808</v>
      </c>
      <c r="R22">
        <v>378320</v>
      </c>
    </row>
    <row r="23" spans="1:18" ht="14.4">
      <c r="A23" s="1">
        <v>1970</v>
      </c>
      <c r="B23" s="1">
        <v>2955009.5924376319</v>
      </c>
      <c r="C23" s="1">
        <v>3028492.258619803</v>
      </c>
      <c r="D23" s="1">
        <v>7089403.8866466237</v>
      </c>
      <c r="E23" s="1">
        <v>9977620.9197416082</v>
      </c>
      <c r="F23" s="1">
        <v>4287518.6367057851</v>
      </c>
      <c r="G23" s="1">
        <v>263143.83970024827</v>
      </c>
      <c r="H23" s="1">
        <v>3410755.5516853812</v>
      </c>
      <c r="I23" s="1">
        <f t="shared" si="0"/>
        <v>31011944.685537081</v>
      </c>
      <c r="J23" s="1"/>
      <c r="K23" s="1">
        <v>1970</v>
      </c>
      <c r="L23" s="1">
        <f t="shared" si="1"/>
        <v>31.011944685537081</v>
      </c>
      <c r="M23" s="73">
        <v>98486.1953125</v>
      </c>
      <c r="N23" s="73">
        <f t="shared" si="2"/>
        <v>98.486195312500001</v>
      </c>
      <c r="O23" s="73">
        <v>0.32530120481927699</v>
      </c>
      <c r="P23" s="73">
        <f t="shared" si="3"/>
        <v>32.037677993222879</v>
      </c>
      <c r="Q23" s="73">
        <f t="shared" si="4"/>
        <v>1033.07542684236</v>
      </c>
      <c r="R23">
        <v>362220</v>
      </c>
    </row>
    <row r="24" spans="1:18" ht="14.4">
      <c r="A24" s="1">
        <v>1971</v>
      </c>
      <c r="B24" s="1">
        <v>2968153.2360205837</v>
      </c>
      <c r="C24" s="1">
        <v>3029530.0145616173</v>
      </c>
      <c r="D24" s="1">
        <v>6874427.8775772164</v>
      </c>
      <c r="E24" s="1">
        <v>10332350.560438987</v>
      </c>
      <c r="F24" s="1">
        <v>4301025.5945285223</v>
      </c>
      <c r="G24" s="1">
        <v>258704.62931829868</v>
      </c>
      <c r="H24" s="1">
        <v>3449219.1370705548</v>
      </c>
      <c r="I24" s="1">
        <f t="shared" si="0"/>
        <v>31213411.04951578</v>
      </c>
      <c r="J24" s="1"/>
      <c r="K24" s="1">
        <v>1971</v>
      </c>
      <c r="L24" s="1">
        <f t="shared" si="1"/>
        <v>31.213411049515781</v>
      </c>
      <c r="M24" s="73">
        <v>102635.34375</v>
      </c>
      <c r="N24" s="73">
        <f t="shared" si="2"/>
        <v>102.63534375</v>
      </c>
      <c r="O24" s="73">
        <v>0.32530120481927699</v>
      </c>
      <c r="P24" s="73">
        <f t="shared" si="3"/>
        <v>33.38740097891565</v>
      </c>
      <c r="Q24" s="73">
        <f t="shared" si="4"/>
        <v>1069.6492262877368</v>
      </c>
      <c r="R24">
        <v>364480</v>
      </c>
    </row>
    <row r="25" spans="1:18" ht="14.4">
      <c r="A25" s="1">
        <v>1972</v>
      </c>
      <c r="B25" s="1">
        <v>2674506.3799490076</v>
      </c>
      <c r="C25" s="1">
        <v>2722361.487752689</v>
      </c>
      <c r="D25" s="1">
        <v>6022828.2881261827</v>
      </c>
      <c r="E25" s="1">
        <v>9613590.2188101783</v>
      </c>
      <c r="F25" s="1">
        <v>3875832.1666867039</v>
      </c>
      <c r="G25" s="1">
        <v>229217.08948426222</v>
      </c>
      <c r="H25" s="1">
        <v>3185559.4519146848</v>
      </c>
      <c r="I25" s="1">
        <f t="shared" si="0"/>
        <v>28323895.082723707</v>
      </c>
      <c r="J25" s="1"/>
      <c r="K25" s="1">
        <v>1972</v>
      </c>
      <c r="L25" s="1">
        <f t="shared" si="1"/>
        <v>28.323895082723705</v>
      </c>
      <c r="M25" s="73">
        <v>104615.2734375</v>
      </c>
      <c r="N25" s="73">
        <f t="shared" si="2"/>
        <v>104.61527343749999</v>
      </c>
      <c r="O25" s="73">
        <v>0.32530120481927699</v>
      </c>
      <c r="P25" s="73">
        <f t="shared" si="3"/>
        <v>34.03147449171685</v>
      </c>
      <c r="Q25" s="73">
        <f t="shared" si="4"/>
        <v>1201.511105457897</v>
      </c>
      <c r="R25">
        <v>330930</v>
      </c>
    </row>
    <row r="26" spans="1:18" ht="14.4">
      <c r="A26" s="1">
        <v>1973</v>
      </c>
      <c r="B26" s="1">
        <v>2466467.6863941289</v>
      </c>
      <c r="C26" s="1">
        <v>2497279.7711155815</v>
      </c>
      <c r="D26" s="1">
        <v>5352251.745638527</v>
      </c>
      <c r="E26" s="1">
        <v>9081345.5796347018</v>
      </c>
      <c r="F26" s="1">
        <v>3542022.2256226414</v>
      </c>
      <c r="G26" s="1">
        <v>206596.58564932464</v>
      </c>
      <c r="H26" s="1">
        <v>2955047.9767879788</v>
      </c>
      <c r="I26" s="1">
        <f t="shared" si="0"/>
        <v>26101011.570842892</v>
      </c>
      <c r="J26" s="1"/>
      <c r="K26" s="1">
        <v>1973</v>
      </c>
      <c r="L26" s="1">
        <f t="shared" si="1"/>
        <v>26.101011570842893</v>
      </c>
      <c r="M26" s="73">
        <v>112214.4921875</v>
      </c>
      <c r="N26" s="73">
        <f t="shared" si="2"/>
        <v>112.2144921875</v>
      </c>
      <c r="O26" s="73">
        <v>0.32530120481927699</v>
      </c>
      <c r="P26" s="73">
        <f t="shared" si="3"/>
        <v>36.503509506777092</v>
      </c>
      <c r="Q26" s="73">
        <f t="shared" si="4"/>
        <v>1398.5476925942096</v>
      </c>
      <c r="R26">
        <v>304630</v>
      </c>
    </row>
    <row r="27" spans="1:18" ht="14.4">
      <c r="A27" s="1">
        <v>1974</v>
      </c>
      <c r="B27" s="1">
        <v>2269762.9804037642</v>
      </c>
      <c r="C27" s="1">
        <v>2284920.9746705536</v>
      </c>
      <c r="D27" s="1">
        <v>4738864.1510359813</v>
      </c>
      <c r="E27" s="1">
        <v>8546137.5759389941</v>
      </c>
      <c r="F27" s="1">
        <v>3232587.117727356</v>
      </c>
      <c r="G27" s="1">
        <v>185342.99586229809</v>
      </c>
      <c r="H27" s="1">
        <v>2723605.6081804228</v>
      </c>
      <c r="I27" s="1">
        <f t="shared" si="0"/>
        <v>23981221.403819371</v>
      </c>
      <c r="J27" s="1"/>
      <c r="K27" s="1">
        <v>1974</v>
      </c>
      <c r="L27" s="1">
        <f t="shared" si="1"/>
        <v>23.981221403819372</v>
      </c>
      <c r="M27" s="73">
        <v>101963.15625</v>
      </c>
      <c r="N27" s="73">
        <f t="shared" si="2"/>
        <v>101.96315625</v>
      </c>
      <c r="O27" s="73">
        <v>0.32530120481927699</v>
      </c>
      <c r="P27" s="73">
        <f t="shared" si="3"/>
        <v>33.168737575301193</v>
      </c>
      <c r="Q27" s="73">
        <f t="shared" si="4"/>
        <v>1383.1129372759376</v>
      </c>
      <c r="R27">
        <v>279630</v>
      </c>
    </row>
    <row r="28" spans="1:18" ht="14.4">
      <c r="A28" s="1">
        <v>1975</v>
      </c>
      <c r="B28" s="1">
        <v>2619626.1208758368</v>
      </c>
      <c r="C28" s="1">
        <v>2622747.702579896</v>
      </c>
      <c r="D28" s="1">
        <v>5285114.7219989914</v>
      </c>
      <c r="E28" s="1">
        <v>10069887.731214575</v>
      </c>
      <c r="F28" s="1">
        <v>3674091.6436368227</v>
      </c>
      <c r="G28" s="1">
        <v>209451.9805288348</v>
      </c>
      <c r="H28" s="1">
        <v>3186813.6868531513</v>
      </c>
      <c r="I28" s="1">
        <f t="shared" si="0"/>
        <v>27667733.587688111</v>
      </c>
      <c r="J28" s="1"/>
      <c r="K28" s="1">
        <v>1975</v>
      </c>
      <c r="L28" s="1">
        <f t="shared" si="1"/>
        <v>27.667733587688112</v>
      </c>
      <c r="M28" s="73">
        <v>96096.2734375</v>
      </c>
      <c r="N28" s="73">
        <f t="shared" si="2"/>
        <v>96.096273437500003</v>
      </c>
      <c r="O28" s="73">
        <v>0.32530120481927699</v>
      </c>
      <c r="P28" s="73">
        <f t="shared" si="3"/>
        <v>31.260233527861434</v>
      </c>
      <c r="Q28" s="73">
        <f t="shared" si="4"/>
        <v>1129.8443881855198</v>
      </c>
      <c r="R28">
        <v>322000</v>
      </c>
    </row>
    <row r="29" spans="1:18" ht="14.4">
      <c r="A29" s="1">
        <v>1976</v>
      </c>
      <c r="B29" s="1">
        <v>2653279.9351442684</v>
      </c>
      <c r="C29" s="1">
        <v>2639394.253985275</v>
      </c>
      <c r="D29" s="1">
        <v>5147797.052692946</v>
      </c>
      <c r="E29" s="1">
        <v>10398944.507512152</v>
      </c>
      <c r="F29" s="1">
        <v>3683957.5084750135</v>
      </c>
      <c r="G29" s="1">
        <v>206444.54665032009</v>
      </c>
      <c r="H29" s="1">
        <v>3223237.3449082049</v>
      </c>
      <c r="I29" s="1">
        <f t="shared" si="0"/>
        <v>27953055.149368178</v>
      </c>
      <c r="J29" s="1"/>
      <c r="K29" s="1">
        <v>1976</v>
      </c>
      <c r="L29" s="1">
        <f t="shared" si="1"/>
        <v>27.953055149368179</v>
      </c>
      <c r="M29" s="73">
        <v>88934.015625</v>
      </c>
      <c r="N29" s="73">
        <f t="shared" si="2"/>
        <v>88.934015625000001</v>
      </c>
      <c r="O29" s="73">
        <v>0.32530120481927699</v>
      </c>
      <c r="P29" s="73">
        <f t="shared" si="3"/>
        <v>28.930342432228905</v>
      </c>
      <c r="Q29" s="73">
        <f t="shared" si="4"/>
        <v>1034.9617341517253</v>
      </c>
      <c r="R29">
        <v>324840</v>
      </c>
    </row>
    <row r="30" spans="1:18" ht="14.4">
      <c r="A30" s="1">
        <v>1977</v>
      </c>
      <c r="B30" s="1">
        <v>2555033.2351352144</v>
      </c>
      <c r="C30" s="1">
        <v>2529680.9762294316</v>
      </c>
      <c r="D30" s="1">
        <v>4794170.1815579655</v>
      </c>
      <c r="E30" s="1">
        <v>10222907.526154825</v>
      </c>
      <c r="F30" s="1">
        <v>3522190.4051440042</v>
      </c>
      <c r="G30" s="1">
        <v>193526.42423303006</v>
      </c>
      <c r="H30" s="1">
        <v>3184762.2004947471</v>
      </c>
      <c r="I30" s="1">
        <f t="shared" si="0"/>
        <v>27002270.948949218</v>
      </c>
      <c r="J30" s="1"/>
      <c r="K30" s="1">
        <v>1977</v>
      </c>
      <c r="L30" s="1">
        <f t="shared" si="1"/>
        <v>27.002270948949221</v>
      </c>
      <c r="M30" s="73">
        <v>83510.15625</v>
      </c>
      <c r="N30" s="73">
        <f t="shared" si="2"/>
        <v>83.510156249999994</v>
      </c>
      <c r="O30" s="73">
        <v>0.32530120481927699</v>
      </c>
      <c r="P30" s="73">
        <f t="shared" si="3"/>
        <v>27.165954442771074</v>
      </c>
      <c r="Q30" s="73">
        <f t="shared" si="4"/>
        <v>1006.061841766247</v>
      </c>
      <c r="R30">
        <v>314160</v>
      </c>
    </row>
    <row r="31" spans="1:18" ht="14.4">
      <c r="A31" s="1">
        <v>1978</v>
      </c>
      <c r="B31" s="1">
        <v>2355549.833099429</v>
      </c>
      <c r="C31" s="1">
        <v>2317087.0964338593</v>
      </c>
      <c r="D31" s="1">
        <v>4259476.190274613</v>
      </c>
      <c r="E31" s="1">
        <v>9581231.5499529336</v>
      </c>
      <c r="F31" s="1">
        <v>3198132.8592676879</v>
      </c>
      <c r="G31" s="1">
        <v>173566.88366580082</v>
      </c>
      <c r="H31" s="1">
        <v>2961380.6454776423</v>
      </c>
      <c r="I31" s="1">
        <f t="shared" si="0"/>
        <v>24846425.058171965</v>
      </c>
      <c r="J31" s="1"/>
      <c r="K31" s="1">
        <v>1978</v>
      </c>
      <c r="L31" s="1">
        <f t="shared" si="1"/>
        <v>24.846425058171963</v>
      </c>
      <c r="M31" s="73">
        <v>85345.9375</v>
      </c>
      <c r="N31" s="73">
        <f t="shared" si="2"/>
        <v>85.345937500000005</v>
      </c>
      <c r="O31" s="73">
        <v>0.32530120481927699</v>
      </c>
      <c r="P31" s="73">
        <f t="shared" si="3"/>
        <v>27.763136295180715</v>
      </c>
      <c r="Q31" s="73">
        <f t="shared" si="4"/>
        <v>1117.3895733563268</v>
      </c>
      <c r="R31">
        <v>288690</v>
      </c>
    </row>
    <row r="32" spans="1:18" ht="14.4">
      <c r="A32" s="1">
        <v>1979</v>
      </c>
      <c r="B32" s="1">
        <v>2064761.4586130297</v>
      </c>
      <c r="C32" s="1">
        <v>2016988.7794039312</v>
      </c>
      <c r="D32" s="1">
        <v>3598062.5734903654</v>
      </c>
      <c r="E32" s="1">
        <v>8526482.7787229232</v>
      </c>
      <c r="F32" s="1">
        <v>2756636.0545674977</v>
      </c>
      <c r="G32" s="1">
        <v>147953.36463815364</v>
      </c>
      <c r="H32" s="1">
        <v>2610923.0206826953</v>
      </c>
      <c r="I32" s="1">
        <f t="shared" si="0"/>
        <v>21721808.030118596</v>
      </c>
      <c r="J32" s="1"/>
      <c r="K32" s="1">
        <v>1979</v>
      </c>
      <c r="L32" s="1">
        <f t="shared" si="1"/>
        <v>21.721808030118595</v>
      </c>
      <c r="M32" s="73">
        <v>88610.6796875</v>
      </c>
      <c r="N32" s="73">
        <f t="shared" si="2"/>
        <v>88.610679687499996</v>
      </c>
      <c r="O32" s="73">
        <v>0.32530120481927699</v>
      </c>
      <c r="P32" s="73">
        <f t="shared" si="3"/>
        <v>28.825160862198782</v>
      </c>
      <c r="Q32" s="73">
        <f t="shared" si="4"/>
        <v>1327.014805684267</v>
      </c>
      <c r="R32">
        <v>251820</v>
      </c>
    </row>
    <row r="33" spans="1:18" ht="14.4">
      <c r="A33" s="1">
        <v>1980</v>
      </c>
      <c r="B33" s="1">
        <v>1988175.4348937678</v>
      </c>
      <c r="C33" s="1">
        <v>1929336.575178982</v>
      </c>
      <c r="D33" s="1">
        <v>3340923.074234549</v>
      </c>
      <c r="E33" s="1">
        <v>8322833.23559877</v>
      </c>
      <c r="F33" s="1">
        <v>2606355.4367366266</v>
      </c>
      <c r="G33" s="1">
        <v>138148.26842725385</v>
      </c>
      <c r="H33" s="1">
        <v>2558970.7336578723</v>
      </c>
      <c r="I33" s="1">
        <f t="shared" si="0"/>
        <v>20884742.758727819</v>
      </c>
      <c r="J33" s="1"/>
      <c r="K33" s="1">
        <v>1980</v>
      </c>
      <c r="L33" s="1">
        <f t="shared" si="1"/>
        <v>20.884742758727818</v>
      </c>
      <c r="M33" s="73">
        <v>83575.53125</v>
      </c>
      <c r="N33" s="73">
        <f t="shared" si="2"/>
        <v>83.575531249999997</v>
      </c>
      <c r="O33" s="73">
        <v>0.32530120481927699</v>
      </c>
      <c r="P33" s="73">
        <f t="shared" si="3"/>
        <v>27.187221009036133</v>
      </c>
      <c r="Q33" s="73">
        <f t="shared" si="4"/>
        <v>1301.7742819779039</v>
      </c>
      <c r="R33">
        <v>242000</v>
      </c>
    </row>
    <row r="34" spans="1:18" ht="14.4">
      <c r="A34" s="1">
        <v>1981</v>
      </c>
      <c r="B34" s="1">
        <v>1710134.2838785674</v>
      </c>
      <c r="C34" s="1">
        <v>1646649.9449727263</v>
      </c>
      <c r="D34" s="1">
        <v>2770198.3945826441</v>
      </c>
      <c r="E34" s="1">
        <v>7264729.1539597316</v>
      </c>
      <c r="F34" s="1">
        <v>2210906.9812412588</v>
      </c>
      <c r="G34" s="1">
        <v>115474.65392392554</v>
      </c>
      <c r="H34" s="1">
        <v>2188391.6485448414</v>
      </c>
      <c r="I34" s="1">
        <f t="shared" si="0"/>
        <v>17906485.061103694</v>
      </c>
      <c r="J34" s="1"/>
      <c r="K34" s="1">
        <v>1981</v>
      </c>
      <c r="L34" s="1">
        <f t="shared" si="1"/>
        <v>17.906485061103691</v>
      </c>
      <c r="M34" s="73">
        <v>74436.7890625</v>
      </c>
      <c r="N34" s="73">
        <f t="shared" si="2"/>
        <v>74.436789062499997</v>
      </c>
      <c r="O34" s="73">
        <v>0.32530120481927699</v>
      </c>
      <c r="P34" s="73">
        <f t="shared" si="3"/>
        <v>24.214377164909628</v>
      </c>
      <c r="Q34" s="73">
        <f t="shared" si="4"/>
        <v>1352.2685821522773</v>
      </c>
      <c r="R34">
        <v>206630</v>
      </c>
    </row>
    <row r="35" spans="1:18" ht="14.4">
      <c r="A35" s="1">
        <v>1982</v>
      </c>
      <c r="B35" s="1">
        <v>1519014.0249328609</v>
      </c>
      <c r="C35" s="1">
        <v>1451803.1615081446</v>
      </c>
      <c r="D35" s="1">
        <v>2372812.1696961857</v>
      </c>
      <c r="E35" s="1">
        <v>6534677.9239385277</v>
      </c>
      <c r="F35" s="1">
        <v>1931465.8732769198</v>
      </c>
      <c r="G35" s="1">
        <v>99270.475310529786</v>
      </c>
      <c r="H35" s="1">
        <v>1963451.8749656396</v>
      </c>
      <c r="I35" s="1">
        <f t="shared" si="0"/>
        <v>15872495.503628807</v>
      </c>
      <c r="J35" s="1"/>
      <c r="K35" s="1">
        <v>1982</v>
      </c>
      <c r="L35" s="1">
        <f t="shared" si="1"/>
        <v>15.872495503628807</v>
      </c>
      <c r="M35" s="73">
        <v>77046.5703125</v>
      </c>
      <c r="N35" s="73">
        <f t="shared" si="2"/>
        <v>77.046570312499995</v>
      </c>
      <c r="O35" s="73">
        <v>0.32530120481927699</v>
      </c>
      <c r="P35" s="73">
        <f t="shared" si="3"/>
        <v>25.063342149849387</v>
      </c>
      <c r="Q35" s="73">
        <f t="shared" si="4"/>
        <v>1579.0423216134695</v>
      </c>
      <c r="R35">
        <v>182840</v>
      </c>
    </row>
    <row r="36" spans="1:18" ht="14.4">
      <c r="A36" s="1">
        <v>1983</v>
      </c>
      <c r="B36" s="1">
        <v>1744048.1987844729</v>
      </c>
      <c r="C36" s="1">
        <v>1654018.7412584159</v>
      </c>
      <c r="D36" s="1">
        <v>2628207.9312080615</v>
      </c>
      <c r="E36" s="1">
        <v>7600001.614064944</v>
      </c>
      <c r="F36" s="1">
        <v>2186032.995290054</v>
      </c>
      <c r="G36" s="1">
        <v>110222.17829486144</v>
      </c>
      <c r="H36" s="1">
        <v>2265067.0560848643</v>
      </c>
      <c r="I36" s="1">
        <f t="shared" si="0"/>
        <v>18187598.714985672</v>
      </c>
      <c r="J36" s="1"/>
      <c r="K36" s="1">
        <v>1983</v>
      </c>
      <c r="L36" s="1">
        <f t="shared" si="1"/>
        <v>18.187598714985675</v>
      </c>
      <c r="M36" s="73">
        <v>81484.46875</v>
      </c>
      <c r="N36" s="73">
        <f t="shared" si="2"/>
        <v>81.484468750000005</v>
      </c>
      <c r="O36" s="73">
        <v>0.32530120481927699</v>
      </c>
      <c r="P36" s="73">
        <f t="shared" si="3"/>
        <v>26.506995858433726</v>
      </c>
      <c r="Q36" s="73">
        <f t="shared" si="4"/>
        <v>1457.4214152082259</v>
      </c>
      <c r="R36">
        <v>209030</v>
      </c>
    </row>
    <row r="37" spans="1:18" ht="14.4">
      <c r="A37" s="1">
        <v>1984</v>
      </c>
      <c r="B37" s="1">
        <v>1849722.9361343598</v>
      </c>
      <c r="C37" s="1">
        <v>1740528.480608358</v>
      </c>
      <c r="D37" s="1">
        <v>2694412.6363504613</v>
      </c>
      <c r="E37" s="1">
        <v>8145015.4537575515</v>
      </c>
      <c r="F37" s="1">
        <v>2268379.6204074291</v>
      </c>
      <c r="G37" s="1">
        <v>113205.76071925875</v>
      </c>
      <c r="H37" s="1">
        <v>2427888.4544043019</v>
      </c>
      <c r="I37" s="1">
        <f t="shared" si="0"/>
        <v>19239153.342381719</v>
      </c>
      <c r="J37" s="1"/>
      <c r="K37" s="1">
        <v>1984</v>
      </c>
      <c r="L37" s="1">
        <f t="shared" si="1"/>
        <v>19.239153342381719</v>
      </c>
      <c r="M37" s="73">
        <v>83302.4296875</v>
      </c>
      <c r="N37" s="73">
        <f t="shared" si="2"/>
        <v>83.302429687499995</v>
      </c>
      <c r="O37" s="73">
        <v>0.32530120481927699</v>
      </c>
      <c r="P37" s="73">
        <f t="shared" si="3"/>
        <v>27.098380741716856</v>
      </c>
      <c r="Q37" s="73">
        <f t="shared" si="4"/>
        <v>1408.501728712881</v>
      </c>
      <c r="R37">
        <v>220410</v>
      </c>
    </row>
    <row r="38" spans="1:18" ht="14.4">
      <c r="A38" s="1">
        <v>1985</v>
      </c>
      <c r="B38" s="1">
        <v>1750885.0943020855</v>
      </c>
      <c r="C38" s="1">
        <v>1634434.3631886232</v>
      </c>
      <c r="D38" s="1">
        <v>2468670.46583708</v>
      </c>
      <c r="E38" s="1">
        <v>7802034.633591406</v>
      </c>
      <c r="F38" s="1">
        <v>2111026.7457704083</v>
      </c>
      <c r="G38" s="1">
        <v>103767.34519402891</v>
      </c>
      <c r="H38" s="1">
        <v>2307518.1228485461</v>
      </c>
      <c r="I38" s="1">
        <f t="shared" si="0"/>
        <v>18178336.770732179</v>
      </c>
      <c r="J38" s="1"/>
      <c r="K38" s="1">
        <v>1985</v>
      </c>
      <c r="L38" s="1">
        <f t="shared" si="1"/>
        <v>18.178336770732177</v>
      </c>
      <c r="M38" s="73">
        <v>83654.625</v>
      </c>
      <c r="N38" s="73">
        <f t="shared" si="2"/>
        <v>83.654624999999996</v>
      </c>
      <c r="O38" s="73">
        <v>0.32530120481927699</v>
      </c>
      <c r="P38" s="73">
        <f t="shared" si="3"/>
        <v>27.21295030120481</v>
      </c>
      <c r="Q38" s="73">
        <f t="shared" si="4"/>
        <v>1496.9989083390019</v>
      </c>
      <c r="R38">
        <v>207470</v>
      </c>
    </row>
    <row r="39" spans="1:18" ht="14.4">
      <c r="A39" s="1">
        <v>1986</v>
      </c>
      <c r="B39" s="1">
        <v>1839168.0850049015</v>
      </c>
      <c r="C39" s="1">
        <v>1702465.9938592839</v>
      </c>
      <c r="D39" s="1">
        <v>2506539.8543831008</v>
      </c>
      <c r="E39" s="1">
        <v>8249008.2963660266</v>
      </c>
      <c r="F39" s="1">
        <v>2153094.392569134</v>
      </c>
      <c r="G39" s="1">
        <v>105076.36928753245</v>
      </c>
      <c r="H39" s="1">
        <v>2463099.6364626931</v>
      </c>
      <c r="I39" s="1">
        <f t="shared" si="0"/>
        <v>19018452.627932671</v>
      </c>
      <c r="J39" s="1"/>
      <c r="K39" s="1">
        <v>1986</v>
      </c>
      <c r="L39" s="1">
        <f t="shared" si="1"/>
        <v>19.018452627932671</v>
      </c>
      <c r="M39" s="73">
        <v>83872.1015625</v>
      </c>
      <c r="N39" s="73">
        <f t="shared" si="2"/>
        <v>83.872101562500006</v>
      </c>
      <c r="O39" s="73">
        <v>0.32530120481927699</v>
      </c>
      <c r="P39" s="73">
        <f t="shared" si="3"/>
        <v>27.283695689006016</v>
      </c>
      <c r="Q39" s="73">
        <f t="shared" si="4"/>
        <v>1434.5907221144828</v>
      </c>
      <c r="R39">
        <v>216550</v>
      </c>
    </row>
    <row r="40" spans="1:18" ht="14.4">
      <c r="A40" s="1">
        <v>1987</v>
      </c>
      <c r="B40" s="1">
        <v>1935932.0128485267</v>
      </c>
      <c r="C40" s="1">
        <v>1776113.8976167992</v>
      </c>
      <c r="D40" s="1">
        <v>2548109.4555888148</v>
      </c>
      <c r="E40" s="1">
        <v>8713784.1176303141</v>
      </c>
      <c r="F40" s="1">
        <v>2188231.0653068852</v>
      </c>
      <c r="G40" s="1">
        <v>106253.00187305021</v>
      </c>
      <c r="H40" s="1">
        <v>2643759.1927721873</v>
      </c>
      <c r="I40" s="1">
        <f t="shared" si="0"/>
        <v>19912182.743636575</v>
      </c>
      <c r="J40" s="1"/>
      <c r="K40" s="1">
        <v>1987</v>
      </c>
      <c r="L40" s="1">
        <f t="shared" si="1"/>
        <v>19.912182743636574</v>
      </c>
      <c r="M40" s="73">
        <v>91569.8046875</v>
      </c>
      <c r="N40" s="73">
        <f t="shared" si="2"/>
        <v>91.569804687499996</v>
      </c>
      <c r="O40" s="73">
        <v>0.32530120481927699</v>
      </c>
      <c r="P40" s="73">
        <f t="shared" si="3"/>
        <v>29.787767789909626</v>
      </c>
      <c r="Q40" s="73">
        <f t="shared" si="4"/>
        <v>1495.9569311621065</v>
      </c>
      <c r="R40">
        <v>226250</v>
      </c>
    </row>
    <row r="41" spans="1:18" ht="14.4">
      <c r="A41" s="1">
        <v>1988</v>
      </c>
      <c r="B41" s="1">
        <v>2091100.0816652144</v>
      </c>
      <c r="C41" s="1">
        <v>1901143.070011371</v>
      </c>
      <c r="D41" s="1">
        <v>2664040.8927614018</v>
      </c>
      <c r="E41" s="1">
        <v>9449013.5856901798</v>
      </c>
      <c r="F41" s="1">
        <v>2284419.0815333198</v>
      </c>
      <c r="G41" s="1">
        <v>110385.79447249383</v>
      </c>
      <c r="H41" s="1">
        <v>2900123.1343385521</v>
      </c>
      <c r="I41" s="1">
        <f t="shared" si="0"/>
        <v>21400225.640472531</v>
      </c>
      <c r="J41" s="1"/>
      <c r="K41" s="1">
        <v>1988</v>
      </c>
      <c r="L41" s="1">
        <f t="shared" si="1"/>
        <v>21.400225640472531</v>
      </c>
      <c r="M41" s="73">
        <v>115397.546875</v>
      </c>
      <c r="N41" s="73">
        <f t="shared" si="2"/>
        <v>115.397546875</v>
      </c>
      <c r="O41" s="73">
        <v>0.32530120481927699</v>
      </c>
      <c r="P41" s="73">
        <f t="shared" si="3"/>
        <v>37.538961031626492</v>
      </c>
      <c r="Q41" s="73">
        <f t="shared" si="4"/>
        <v>1754.1385620080596</v>
      </c>
      <c r="R41">
        <v>242360</v>
      </c>
    </row>
    <row r="42" spans="1:18" ht="14.4">
      <c r="A42" s="1">
        <v>1989</v>
      </c>
      <c r="B42" s="1">
        <v>1922560.7812966956</v>
      </c>
      <c r="C42" s="1">
        <v>1734043.7246353845</v>
      </c>
      <c r="D42" s="1">
        <v>2393835.1217562603</v>
      </c>
      <c r="E42" s="1">
        <v>8806457.505089771</v>
      </c>
      <c r="F42" s="1">
        <v>2076356.3528269017</v>
      </c>
      <c r="G42" s="1">
        <v>98776.076719168967</v>
      </c>
      <c r="H42" s="1">
        <v>2661230.5343682184</v>
      </c>
      <c r="I42" s="1">
        <f t="shared" si="0"/>
        <v>19693260.096692398</v>
      </c>
      <c r="J42" s="1"/>
      <c r="K42" s="1">
        <v>1989</v>
      </c>
      <c r="L42" s="1">
        <f t="shared" si="1"/>
        <v>19.693260096692395</v>
      </c>
      <c r="M42" s="73">
        <v>128066.4453125</v>
      </c>
      <c r="N42" s="73">
        <f t="shared" si="2"/>
        <v>128.06644531250001</v>
      </c>
      <c r="O42" s="73">
        <v>0.32530120481927699</v>
      </c>
      <c r="P42" s="73">
        <f t="shared" si="3"/>
        <v>41.660168957078298</v>
      </c>
      <c r="Q42" s="73">
        <f t="shared" si="4"/>
        <v>2115.4531424726056</v>
      </c>
      <c r="R42">
        <v>221460</v>
      </c>
    </row>
    <row r="43" spans="1:18" ht="14.4">
      <c r="A43" s="1">
        <v>1990</v>
      </c>
      <c r="B43" s="1">
        <v>1772014.1318756549</v>
      </c>
      <c r="C43" s="1">
        <v>1583890.3283285219</v>
      </c>
      <c r="D43" s="1">
        <v>2146634.1317144223</v>
      </c>
      <c r="E43" s="1">
        <v>8159256.2438639691</v>
      </c>
      <c r="F43" s="1">
        <v>1855510.8760264914</v>
      </c>
      <c r="G43" s="1">
        <v>87768.628299793461</v>
      </c>
      <c r="H43" s="1">
        <v>2477911.7339910665</v>
      </c>
      <c r="I43" s="1">
        <f t="shared" si="0"/>
        <v>18082986.074099921</v>
      </c>
      <c r="J43" s="1"/>
      <c r="K43" s="1">
        <v>1990</v>
      </c>
      <c r="L43" s="1">
        <f t="shared" si="1"/>
        <v>18.082986074099921</v>
      </c>
      <c r="M43" s="73">
        <v>105388.8984375</v>
      </c>
      <c r="N43" s="73">
        <f t="shared" si="2"/>
        <v>105.3888984375</v>
      </c>
      <c r="O43" s="73">
        <v>0.32530120481927699</v>
      </c>
      <c r="P43" s="73">
        <f t="shared" si="3"/>
        <v>34.283135636295171</v>
      </c>
      <c r="Q43" s="73">
        <f t="shared" si="4"/>
        <v>1895.8780090749813</v>
      </c>
      <c r="R43">
        <v>202500</v>
      </c>
    </row>
    <row r="44" spans="1:18" ht="14.4">
      <c r="A44" s="1">
        <v>1991</v>
      </c>
      <c r="B44" s="1">
        <v>1685898.8350440362</v>
      </c>
      <c r="C44" s="1">
        <v>1492720.8728478267</v>
      </c>
      <c r="D44" s="1">
        <v>1986589.7428008714</v>
      </c>
      <c r="E44" s="1">
        <v>7787172.5876965038</v>
      </c>
      <c r="F44" s="1">
        <v>1706529.2412103461</v>
      </c>
      <c r="G44" s="1">
        <v>80219.98651707558</v>
      </c>
      <c r="H44" s="1">
        <v>2387818.7552028918</v>
      </c>
      <c r="I44" s="1">
        <f t="shared" si="0"/>
        <v>17126950.021319553</v>
      </c>
      <c r="J44" s="1"/>
      <c r="K44" s="1">
        <v>1991</v>
      </c>
      <c r="L44" s="1">
        <f t="shared" si="1"/>
        <v>17.126950021319555</v>
      </c>
      <c r="M44" s="73">
        <v>85786.8828125</v>
      </c>
      <c r="N44" s="73">
        <f t="shared" si="2"/>
        <v>85.786882812499996</v>
      </c>
      <c r="O44" s="73">
        <v>0.32530120481927699</v>
      </c>
      <c r="P44" s="73">
        <f t="shared" si="3"/>
        <v>27.906576336596373</v>
      </c>
      <c r="Q44" s="73">
        <f t="shared" si="4"/>
        <v>1629.3955609059633</v>
      </c>
      <c r="R44">
        <v>191020</v>
      </c>
    </row>
    <row r="45" spans="1:18" s="75" customFormat="1" ht="14.4">
      <c r="A45" s="74">
        <v>1992</v>
      </c>
      <c r="B45" s="74">
        <v>1591552.7667134691</v>
      </c>
      <c r="C45" s="74">
        <v>1396308.1269828668</v>
      </c>
      <c r="D45" s="74">
        <v>1830429.2842528755</v>
      </c>
      <c r="E45" s="74">
        <v>7401062.2422160758</v>
      </c>
      <c r="F45" s="74">
        <v>1573857.4386471659</v>
      </c>
      <c r="G45" s="74">
        <v>72828.922575599412</v>
      </c>
      <c r="H45" s="74">
        <v>2273137.0505055776</v>
      </c>
      <c r="I45" s="74">
        <f t="shared" si="0"/>
        <v>16139175.83189363</v>
      </c>
      <c r="J45" s="74"/>
      <c r="K45" s="74">
        <v>1992</v>
      </c>
      <c r="L45" s="1">
        <f t="shared" si="1"/>
        <v>16.139175831893631</v>
      </c>
      <c r="M45" s="75">
        <v>73971.9453125</v>
      </c>
      <c r="N45" s="73">
        <f t="shared" si="2"/>
        <v>73.971945312499997</v>
      </c>
      <c r="O45" s="75">
        <v>0.36144578313253012</v>
      </c>
      <c r="P45" s="73">
        <f t="shared" si="3"/>
        <v>26.736847703313252</v>
      </c>
      <c r="Q45" s="73">
        <f t="shared" si="4"/>
        <v>1656.6426924029727</v>
      </c>
      <c r="R45">
        <v>179100</v>
      </c>
    </row>
    <row r="46" spans="1:18" ht="14.4">
      <c r="A46" s="1">
        <v>1993</v>
      </c>
      <c r="B46" s="1">
        <v>1660144.7499262278</v>
      </c>
      <c r="C46" s="1">
        <v>1443729.2232080209</v>
      </c>
      <c r="D46" s="1">
        <v>1872904.9312589318</v>
      </c>
      <c r="E46" s="1">
        <v>7784430.5061699692</v>
      </c>
      <c r="F46" s="1">
        <v>1607727.9660601446</v>
      </c>
      <c r="G46" s="1">
        <v>73430.154147574096</v>
      </c>
      <c r="H46" s="1">
        <v>2382249.3003774825</v>
      </c>
      <c r="I46" s="1">
        <f t="shared" si="0"/>
        <v>16824616.831148349</v>
      </c>
      <c r="J46" s="1"/>
      <c r="K46" s="1">
        <v>1993</v>
      </c>
      <c r="L46" s="1">
        <f t="shared" si="1"/>
        <v>16.824616831148347</v>
      </c>
      <c r="M46" s="73">
        <v>73203.2421875</v>
      </c>
      <c r="N46" s="73">
        <f t="shared" si="2"/>
        <v>73.203242187499995</v>
      </c>
      <c r="O46" s="75">
        <v>0.36144578313253012</v>
      </c>
      <c r="P46" s="73">
        <f t="shared" si="3"/>
        <v>26.459003200301204</v>
      </c>
      <c r="Q46" s="73">
        <f t="shared" si="4"/>
        <v>1572.6363022613496</v>
      </c>
      <c r="R46">
        <v>185660</v>
      </c>
    </row>
    <row r="47" spans="1:18" ht="14.4">
      <c r="A47" s="1">
        <v>1994</v>
      </c>
      <c r="B47" s="1">
        <v>1742836.3187384794</v>
      </c>
      <c r="C47" s="1">
        <v>1500061.8663712642</v>
      </c>
      <c r="D47" s="1">
        <v>1917953.4578046589</v>
      </c>
      <c r="E47" s="1">
        <v>8166476.1962813614</v>
      </c>
      <c r="F47" s="1">
        <v>1620393.5113270914</v>
      </c>
      <c r="G47" s="1">
        <v>73609.925553350899</v>
      </c>
      <c r="H47" s="1">
        <v>2537925.2785023046</v>
      </c>
      <c r="I47" s="1">
        <f t="shared" si="0"/>
        <v>17559256.554578513</v>
      </c>
      <c r="J47" s="1"/>
      <c r="K47" s="1">
        <v>1994</v>
      </c>
      <c r="L47" s="1">
        <f t="shared" si="1"/>
        <v>17.559256554578514</v>
      </c>
      <c r="M47" s="73">
        <v>82015.8203125</v>
      </c>
      <c r="N47" s="73">
        <f t="shared" si="2"/>
        <v>82.015820312499997</v>
      </c>
      <c r="O47" s="75">
        <v>0.36144578313253012</v>
      </c>
      <c r="P47" s="73">
        <f t="shared" si="3"/>
        <v>29.644272402108431</v>
      </c>
      <c r="Q47" s="73">
        <f t="shared" si="4"/>
        <v>1688.2418859800071</v>
      </c>
      <c r="R47">
        <v>193010</v>
      </c>
    </row>
    <row r="48" spans="1:18" ht="14.4">
      <c r="A48" s="1">
        <v>1995</v>
      </c>
      <c r="B48" s="1">
        <v>1804362.3360468405</v>
      </c>
      <c r="C48" s="1">
        <v>1540096.9202153198</v>
      </c>
      <c r="D48" s="1">
        <v>1959533.5945613373</v>
      </c>
      <c r="E48" s="1">
        <v>8561630.4941936936</v>
      </c>
      <c r="F48" s="1">
        <v>1665472.9277196019</v>
      </c>
      <c r="G48" s="1">
        <v>73753.865129124577</v>
      </c>
      <c r="H48" s="1">
        <v>2632361.1423229584</v>
      </c>
      <c r="I48" s="1">
        <f t="shared" si="0"/>
        <v>18237211.280188877</v>
      </c>
      <c r="J48" s="1"/>
      <c r="K48" s="1">
        <v>1995</v>
      </c>
      <c r="L48" s="1">
        <f t="shared" si="1"/>
        <v>18.237211280188877</v>
      </c>
      <c r="M48" s="73">
        <v>77371.375</v>
      </c>
      <c r="N48" s="73">
        <f t="shared" si="2"/>
        <v>77.371375</v>
      </c>
      <c r="O48" s="75">
        <v>0.36144578313253012</v>
      </c>
      <c r="P48" s="73">
        <f t="shared" si="3"/>
        <v>27.965557228915664</v>
      </c>
      <c r="Q48" s="73">
        <f t="shared" si="4"/>
        <v>1533.433856704545</v>
      </c>
      <c r="R48">
        <v>199120</v>
      </c>
    </row>
    <row r="49" spans="1:18" ht="14.4">
      <c r="A49" s="1">
        <v>1996</v>
      </c>
      <c r="B49" s="1">
        <v>1733654.3663366782</v>
      </c>
      <c r="C49" s="1">
        <v>1463169.6689609939</v>
      </c>
      <c r="D49" s="1">
        <v>1838726.0365797644</v>
      </c>
      <c r="E49" s="1">
        <v>8183411.5577503266</v>
      </c>
      <c r="F49" s="1">
        <v>1524288.0869830307</v>
      </c>
      <c r="G49" s="1">
        <v>67263.354947987682</v>
      </c>
      <c r="H49" s="1">
        <v>2577182.8831224153</v>
      </c>
      <c r="I49" s="1">
        <f t="shared" si="0"/>
        <v>17387695.954681199</v>
      </c>
      <c r="J49" s="1"/>
      <c r="K49" s="1">
        <v>1996</v>
      </c>
      <c r="L49" s="1">
        <f t="shared" si="1"/>
        <v>17.387695954681199</v>
      </c>
      <c r="M49" s="73">
        <v>79198.6171875</v>
      </c>
      <c r="N49" s="73">
        <f t="shared" si="2"/>
        <v>79.198617187500005</v>
      </c>
      <c r="O49" s="73">
        <v>0.28915662650602408</v>
      </c>
      <c r="P49" s="73">
        <f t="shared" si="3"/>
        <v>22.90080496987952</v>
      </c>
      <c r="Q49" s="73">
        <f t="shared" si="4"/>
        <v>1317.0695547913613</v>
      </c>
      <c r="R49">
        <v>189040</v>
      </c>
    </row>
    <row r="50" spans="1:18" ht="14.4">
      <c r="A50" s="1">
        <v>1997</v>
      </c>
      <c r="B50" s="1">
        <v>1759170.9164514861</v>
      </c>
      <c r="C50" s="1">
        <v>1471698.7563097635</v>
      </c>
      <c r="D50" s="1">
        <v>1845176.0306510534</v>
      </c>
      <c r="E50" s="1">
        <v>8393782.8508740216</v>
      </c>
      <c r="F50" s="1">
        <v>1531582.4883845355</v>
      </c>
      <c r="G50" s="1">
        <v>65731.399009520712</v>
      </c>
      <c r="H50" s="1">
        <v>2626153.746841311</v>
      </c>
      <c r="I50" s="1">
        <f t="shared" si="0"/>
        <v>17693296.188521691</v>
      </c>
      <c r="J50" s="1"/>
      <c r="K50" s="1">
        <v>1997</v>
      </c>
      <c r="L50" s="1">
        <f t="shared" si="1"/>
        <v>17.693296188521689</v>
      </c>
      <c r="M50" s="73">
        <v>80453.8203125</v>
      </c>
      <c r="N50" s="73">
        <f t="shared" si="2"/>
        <v>80.4538203125</v>
      </c>
      <c r="O50" s="73">
        <v>0.28915662650602408</v>
      </c>
      <c r="P50" s="73">
        <f t="shared" si="3"/>
        <v>23.263755271084335</v>
      </c>
      <c r="Q50" s="73">
        <f t="shared" si="4"/>
        <v>1314.8344448207686</v>
      </c>
      <c r="R50">
        <v>191110</v>
      </c>
    </row>
    <row r="51" spans="1:18" ht="14.4">
      <c r="A51" s="1">
        <v>1998</v>
      </c>
      <c r="B51" s="1">
        <v>1683184.852205554</v>
      </c>
      <c r="C51" s="1">
        <v>1392766.0470153843</v>
      </c>
      <c r="D51" s="1">
        <v>1734167.1254886168</v>
      </c>
      <c r="E51" s="1">
        <v>8014068.1783451447</v>
      </c>
      <c r="F51" s="1">
        <v>1405569.9277097029</v>
      </c>
      <c r="G51" s="1">
        <v>59668.16051028551</v>
      </c>
      <c r="H51" s="1">
        <v>2548482.7180308611</v>
      </c>
      <c r="I51" s="1">
        <f t="shared" si="0"/>
        <v>16837907.009305548</v>
      </c>
      <c r="J51" s="1"/>
      <c r="K51" s="1">
        <v>1998</v>
      </c>
      <c r="L51" s="1">
        <f t="shared" si="1"/>
        <v>16.83790700930555</v>
      </c>
      <c r="M51" s="73">
        <v>78842.3671875</v>
      </c>
      <c r="N51" s="73">
        <f t="shared" si="2"/>
        <v>78.842367187500003</v>
      </c>
      <c r="O51" s="73">
        <v>0.28915662650602408</v>
      </c>
      <c r="P51" s="73">
        <f t="shared" si="3"/>
        <v>22.797792921686746</v>
      </c>
      <c r="Q51" s="73">
        <f t="shared" si="4"/>
        <v>1353.9564572418317</v>
      </c>
      <c r="R51">
        <v>181030</v>
      </c>
    </row>
    <row r="52" spans="1:18" ht="14.4">
      <c r="A52" s="1">
        <v>1999</v>
      </c>
      <c r="B52" s="1">
        <v>1700756.7025302278</v>
      </c>
      <c r="C52" s="1">
        <v>1394451.9164442108</v>
      </c>
      <c r="D52" s="1">
        <v>1741929.9174222078</v>
      </c>
      <c r="E52" s="1">
        <v>8153183.7205755049</v>
      </c>
      <c r="F52" s="1">
        <v>1399311.4878309236</v>
      </c>
      <c r="G52" s="1">
        <v>58246.736796015211</v>
      </c>
      <c r="H52" s="1">
        <v>2592166.4601657433</v>
      </c>
      <c r="I52" s="1">
        <f t="shared" si="0"/>
        <v>17040046.941764835</v>
      </c>
      <c r="J52" s="1"/>
      <c r="K52" s="1">
        <v>1999</v>
      </c>
      <c r="L52" s="1">
        <f t="shared" si="1"/>
        <v>17.040046941764835</v>
      </c>
      <c r="M52" s="73">
        <v>81594.984375</v>
      </c>
      <c r="N52" s="73">
        <f t="shared" si="2"/>
        <v>81.594984374999996</v>
      </c>
      <c r="O52" s="73">
        <v>0.28915662650602408</v>
      </c>
      <c r="P52" s="73">
        <f t="shared" si="3"/>
        <v>23.593730421686743</v>
      </c>
      <c r="Q52" s="73">
        <f t="shared" si="4"/>
        <v>1384.6047785149553</v>
      </c>
      <c r="R52">
        <v>181990</v>
      </c>
    </row>
    <row r="53" spans="1:18" ht="14.4">
      <c r="A53" s="1">
        <v>2000</v>
      </c>
      <c r="B53" s="1">
        <v>1664403.9794738612</v>
      </c>
      <c r="C53" s="1">
        <v>1350716.7640403952</v>
      </c>
      <c r="D53" s="1">
        <v>1689055.1503136903</v>
      </c>
      <c r="E53" s="1">
        <v>8005671.0198699608</v>
      </c>
      <c r="F53" s="1">
        <v>1338305.0186733357</v>
      </c>
      <c r="G53" s="1">
        <v>54375.635438070574</v>
      </c>
      <c r="H53" s="1">
        <v>2565734.1728344737</v>
      </c>
      <c r="I53" s="1">
        <f t="shared" si="0"/>
        <v>16668261.740643788</v>
      </c>
      <c r="J53" s="1"/>
      <c r="K53" s="1">
        <v>2000</v>
      </c>
      <c r="L53" s="1">
        <f t="shared" si="1"/>
        <v>16.668261740643789</v>
      </c>
      <c r="M53" s="73">
        <v>82564.8046875</v>
      </c>
      <c r="N53" s="73">
        <f t="shared" si="2"/>
        <v>82.564804687500001</v>
      </c>
      <c r="O53" s="73">
        <v>0.2289156626506024</v>
      </c>
      <c r="P53" s="73">
        <f t="shared" si="3"/>
        <v>18.900376976656627</v>
      </c>
      <c r="Q53" s="73">
        <f t="shared" si="4"/>
        <v>1133.9140979871981</v>
      </c>
      <c r="R53">
        <v>176850</v>
      </c>
    </row>
    <row r="54" spans="1:18" ht="14.4">
      <c r="A54" s="1">
        <v>2001</v>
      </c>
      <c r="B54" s="1">
        <v>1638838.454866342</v>
      </c>
      <c r="C54" s="1">
        <v>1319124.5028878171</v>
      </c>
      <c r="D54" s="1">
        <v>1665291.2807753407</v>
      </c>
      <c r="E54" s="1">
        <v>8003540.7681131894</v>
      </c>
      <c r="F54" s="1">
        <v>1330178.2723379503</v>
      </c>
      <c r="G54" s="1">
        <v>51815.979364909013</v>
      </c>
      <c r="H54" s="1">
        <v>2537062.8646224318</v>
      </c>
      <c r="I54" s="1">
        <f t="shared" si="0"/>
        <v>16545852.122967981</v>
      </c>
      <c r="J54" s="1"/>
      <c r="K54" s="1">
        <v>2001</v>
      </c>
      <c r="L54" s="1">
        <f t="shared" si="1"/>
        <v>16.545852122967979</v>
      </c>
      <c r="M54" s="73">
        <v>80296.53125</v>
      </c>
      <c r="N54" s="73">
        <f t="shared" si="2"/>
        <v>80.296531250000001</v>
      </c>
      <c r="O54" s="73">
        <v>0.24096385542168675</v>
      </c>
      <c r="P54" s="73">
        <f t="shared" si="3"/>
        <v>19.348561746987951</v>
      </c>
      <c r="Q54" s="73">
        <f t="shared" si="4"/>
        <v>1169.3904673624766</v>
      </c>
      <c r="R54">
        <v>174090</v>
      </c>
    </row>
    <row r="55" spans="1:18" ht="14.4">
      <c r="A55" s="1">
        <v>2002</v>
      </c>
      <c r="B55" s="1">
        <v>1732503.1929838643</v>
      </c>
      <c r="C55" s="1">
        <v>1378094.5460843763</v>
      </c>
      <c r="D55" s="1">
        <v>1742019.8529943465</v>
      </c>
      <c r="E55" s="1">
        <v>8405676.2725379243</v>
      </c>
      <c r="F55" s="1">
        <v>1340548.8298272572</v>
      </c>
      <c r="G55" s="1">
        <v>51678.028475684914</v>
      </c>
      <c r="H55" s="1">
        <v>2723317.7288302686</v>
      </c>
      <c r="I55" s="1">
        <f t="shared" si="0"/>
        <v>17373838.451733723</v>
      </c>
      <c r="J55" s="1"/>
      <c r="K55" s="1">
        <v>2002</v>
      </c>
      <c r="L55" s="1">
        <f t="shared" si="1"/>
        <v>17.373838451733722</v>
      </c>
      <c r="M55" s="73">
        <v>82462.40625</v>
      </c>
      <c r="N55" s="73">
        <f t="shared" si="2"/>
        <v>82.462406250000001</v>
      </c>
      <c r="O55" s="73">
        <v>0.24096385542168675</v>
      </c>
      <c r="P55" s="73">
        <f t="shared" si="3"/>
        <v>19.870459337349399</v>
      </c>
      <c r="Q55" s="73">
        <f t="shared" si="4"/>
        <v>1143.7000172731857</v>
      </c>
      <c r="R55">
        <v>181960</v>
      </c>
    </row>
    <row r="56" spans="1:18" ht="14.4">
      <c r="A56" s="1">
        <v>2003</v>
      </c>
      <c r="B56" s="1">
        <v>1835018.210455097</v>
      </c>
      <c r="C56" s="1">
        <v>1442115.6279377355</v>
      </c>
      <c r="D56" s="1">
        <v>1829679.9335885567</v>
      </c>
      <c r="E56" s="1">
        <v>8838012.22142216</v>
      </c>
      <c r="F56" s="1">
        <v>1352704.0980415947</v>
      </c>
      <c r="G56" s="1">
        <v>51541.828247668993</v>
      </c>
      <c r="H56" s="1">
        <v>2928816.8593738112</v>
      </c>
      <c r="I56" s="1">
        <f t="shared" si="0"/>
        <v>18277888.779066622</v>
      </c>
      <c r="J56" s="1"/>
      <c r="K56" s="1">
        <v>2003</v>
      </c>
      <c r="L56" s="1">
        <f t="shared" si="1"/>
        <v>18.277888779066622</v>
      </c>
      <c r="M56" s="73">
        <v>83788.4453125</v>
      </c>
      <c r="N56" s="73">
        <f t="shared" si="2"/>
        <v>83.788445312500002</v>
      </c>
      <c r="O56" s="73">
        <v>0.24096385542168675</v>
      </c>
      <c r="P56" s="73">
        <f t="shared" si="3"/>
        <v>20.189986822289157</v>
      </c>
      <c r="Q56" s="73">
        <f t="shared" si="4"/>
        <v>1104.6126314879666</v>
      </c>
      <c r="R56">
        <v>190490</v>
      </c>
    </row>
    <row r="57" spans="1:18" ht="14.4">
      <c r="A57" s="1">
        <v>2004</v>
      </c>
      <c r="B57" s="1">
        <v>1982776.7807795946</v>
      </c>
      <c r="C57" s="1">
        <v>1539452.6976184051</v>
      </c>
      <c r="D57" s="1">
        <v>1966305.7032336236</v>
      </c>
      <c r="E57" s="1">
        <v>9479274.3337068576</v>
      </c>
      <c r="F57" s="1">
        <v>1395454.8718172428</v>
      </c>
      <c r="G57" s="1">
        <v>52454.244319267076</v>
      </c>
      <c r="H57" s="1">
        <v>3211247.1255533104</v>
      </c>
      <c r="I57" s="1">
        <f t="shared" si="0"/>
        <v>19626965.7570283</v>
      </c>
      <c r="J57" s="1"/>
      <c r="K57" s="1">
        <v>2004</v>
      </c>
      <c r="L57" s="1">
        <f t="shared" si="1"/>
        <v>19.626965757028302</v>
      </c>
      <c r="M57" s="73">
        <v>85818.703125</v>
      </c>
      <c r="N57" s="73">
        <f t="shared" si="2"/>
        <v>85.818703124999999</v>
      </c>
      <c r="O57" s="73">
        <v>0.24096385542168675</v>
      </c>
      <c r="P57" s="73">
        <f t="shared" si="3"/>
        <v>20.679205572289156</v>
      </c>
      <c r="Q57" s="73">
        <f t="shared" si="4"/>
        <v>1053.6119453351598</v>
      </c>
      <c r="R57">
        <v>203500</v>
      </c>
    </row>
    <row r="58" spans="1:18" ht="14.4">
      <c r="A58" s="1">
        <v>2005</v>
      </c>
      <c r="B58" s="1">
        <v>2040714.9781447952</v>
      </c>
      <c r="C58" s="1">
        <v>1562179.5564807595</v>
      </c>
      <c r="D58" s="1">
        <v>2003542.2184236369</v>
      </c>
      <c r="E58" s="1">
        <v>9555988.0921314992</v>
      </c>
      <c r="F58" s="1">
        <v>1320993.578899248</v>
      </c>
      <c r="G58" s="1">
        <v>50074.019803750693</v>
      </c>
      <c r="H58" s="1">
        <v>3365990.1602867278</v>
      </c>
      <c r="I58" s="1">
        <f t="shared" si="0"/>
        <v>19899482.604170416</v>
      </c>
      <c r="J58" s="1"/>
      <c r="K58" s="1">
        <v>2005</v>
      </c>
      <c r="L58" s="1">
        <f t="shared" si="1"/>
        <v>19.899482604170416</v>
      </c>
      <c r="M58" s="73">
        <v>81406.8828125</v>
      </c>
      <c r="N58" s="73">
        <f t="shared" si="2"/>
        <v>81.406882812500001</v>
      </c>
      <c r="O58" s="73">
        <v>0.24096385542168675</v>
      </c>
      <c r="P58" s="73">
        <f t="shared" si="3"/>
        <v>19.616116340361447</v>
      </c>
      <c r="Q58" s="73">
        <f t="shared" si="4"/>
        <v>985.76011902190953</v>
      </c>
      <c r="R58">
        <v>205740</v>
      </c>
    </row>
    <row r="59" spans="1:18" ht="14.4">
      <c r="A59" s="1">
        <v>2006</v>
      </c>
      <c r="B59" s="1">
        <v>2096078.4387930045</v>
      </c>
      <c r="C59" s="1">
        <v>1584730.3008073252</v>
      </c>
      <c r="D59" s="1">
        <v>2056949.1470105215</v>
      </c>
      <c r="E59" s="1">
        <v>9734450.8497674186</v>
      </c>
      <c r="F59" s="1">
        <v>1297684.3967646423</v>
      </c>
      <c r="G59" s="1">
        <v>48316.943443408425</v>
      </c>
      <c r="H59" s="1">
        <v>3505177.6384218214</v>
      </c>
      <c r="I59" s="1">
        <f t="shared" si="0"/>
        <v>20323387.715008143</v>
      </c>
      <c r="J59" s="1"/>
      <c r="K59" s="1">
        <v>2006</v>
      </c>
      <c r="L59" s="1">
        <f t="shared" si="1"/>
        <v>20.323387715008142</v>
      </c>
      <c r="M59" s="73">
        <v>83601.2578125</v>
      </c>
      <c r="N59" s="73">
        <f t="shared" si="2"/>
        <v>83.601257812499995</v>
      </c>
      <c r="O59" s="73">
        <v>0.24096385542168675</v>
      </c>
      <c r="P59" s="73">
        <f t="shared" si="3"/>
        <v>20.144881400602408</v>
      </c>
      <c r="Q59" s="73">
        <f t="shared" si="4"/>
        <v>991.21670476847146</v>
      </c>
      <c r="R59">
        <v>208970</v>
      </c>
    </row>
    <row r="60" spans="1:18" ht="14.4">
      <c r="A60" s="1">
        <v>2007</v>
      </c>
      <c r="B60" s="1">
        <v>2301173.0259548132</v>
      </c>
      <c r="C60" s="1">
        <v>1710671.0088201009</v>
      </c>
      <c r="D60" s="1">
        <v>2230300.4487772207</v>
      </c>
      <c r="E60" s="1">
        <v>10299002.79920594</v>
      </c>
      <c r="F60" s="1">
        <v>1249852.2366440897</v>
      </c>
      <c r="G60" s="1">
        <v>48169.830170720517</v>
      </c>
      <c r="H60" s="1">
        <v>3931038.9936172781</v>
      </c>
      <c r="I60" s="1">
        <f t="shared" si="0"/>
        <v>21770208.343190163</v>
      </c>
      <c r="J60" s="1"/>
      <c r="K60" s="1">
        <v>2007</v>
      </c>
      <c r="L60" s="1">
        <f t="shared" si="1"/>
        <v>21.770208343190163</v>
      </c>
      <c r="M60" s="73">
        <v>89718.859375</v>
      </c>
      <c r="N60" s="73">
        <f t="shared" si="2"/>
        <v>89.718859374999994</v>
      </c>
      <c r="O60" s="73">
        <v>0.24096385542168675</v>
      </c>
      <c r="P60" s="73">
        <f t="shared" si="3"/>
        <v>21.619002259036144</v>
      </c>
      <c r="Q60" s="73">
        <f t="shared" si="4"/>
        <v>993.05444937547793</v>
      </c>
      <c r="R60">
        <v>223590</v>
      </c>
    </row>
    <row r="61" spans="1:18" ht="14.4">
      <c r="A61" s="1">
        <v>2008</v>
      </c>
      <c r="B61" s="1">
        <v>1949012.3929214953</v>
      </c>
      <c r="C61" s="1">
        <v>1430843.8060109827</v>
      </c>
      <c r="D61" s="1">
        <v>1896630.8447918368</v>
      </c>
      <c r="E61" s="1">
        <v>8637775.6427888926</v>
      </c>
      <c r="F61" s="1">
        <v>1009927.3397532087</v>
      </c>
      <c r="G61" s="1">
        <v>38141.478933843602</v>
      </c>
      <c r="H61" s="1">
        <v>3371366.2389418208</v>
      </c>
      <c r="I61" s="1">
        <f t="shared" si="0"/>
        <v>18333697.744142082</v>
      </c>
      <c r="J61" s="1"/>
      <c r="K61" s="1">
        <v>2008</v>
      </c>
      <c r="L61" s="1">
        <f t="shared" si="1"/>
        <v>18.333697744142082</v>
      </c>
      <c r="M61" s="73">
        <v>77102.5546875</v>
      </c>
      <c r="N61" s="73">
        <f t="shared" si="2"/>
        <v>77.102554687500003</v>
      </c>
      <c r="O61" s="73">
        <v>0.24096385542168675</v>
      </c>
      <c r="P61" s="73">
        <f t="shared" si="3"/>
        <v>18.578928840361446</v>
      </c>
      <c r="Q61" s="73">
        <f t="shared" si="4"/>
        <v>1013.3759757383215</v>
      </c>
      <c r="R61">
        <v>187330</v>
      </c>
    </row>
    <row r="62" spans="1:18" ht="14.4">
      <c r="A62" s="1">
        <v>2009</v>
      </c>
      <c r="B62" s="1">
        <v>1662711.546980588</v>
      </c>
      <c r="C62" s="1">
        <v>1203066.489538342</v>
      </c>
      <c r="D62" s="1">
        <v>1618675.44774496</v>
      </c>
      <c r="E62" s="1">
        <v>7214124.3239520425</v>
      </c>
      <c r="F62" s="1">
        <v>791346.24523689144</v>
      </c>
      <c r="G62" s="1">
        <v>29864.070417486862</v>
      </c>
      <c r="H62" s="1">
        <v>2920757.6554382057</v>
      </c>
      <c r="I62" s="1">
        <f t="shared" si="0"/>
        <v>15440545.779308515</v>
      </c>
      <c r="J62" s="1"/>
      <c r="K62" s="1">
        <v>2009</v>
      </c>
      <c r="L62" s="1">
        <f t="shared" si="1"/>
        <v>15.440545779308515</v>
      </c>
      <c r="M62" s="73">
        <v>60819.359375</v>
      </c>
      <c r="N62" s="73">
        <f t="shared" si="2"/>
        <v>60.819359374999998</v>
      </c>
      <c r="O62" s="73">
        <v>0.24096385542168675</v>
      </c>
      <c r="P62" s="73">
        <f t="shared" si="3"/>
        <v>14.655267319277108</v>
      </c>
      <c r="Q62" s="73">
        <f t="shared" si="4"/>
        <v>949.14179386821036</v>
      </c>
      <c r="R62">
        <v>157140</v>
      </c>
    </row>
    <row r="63" spans="1:18" ht="14.4">
      <c r="A63" s="1">
        <v>2010</v>
      </c>
      <c r="B63" s="1">
        <v>1448982.320342012</v>
      </c>
      <c r="C63" s="1">
        <v>1035916.5714679523</v>
      </c>
      <c r="D63" s="1">
        <v>1427151.7434323702</v>
      </c>
      <c r="E63" s="1">
        <v>6244796.3242769437</v>
      </c>
      <c r="F63" s="1">
        <v>677159.94172700658</v>
      </c>
      <c r="G63" s="1">
        <v>24561.30014158113</v>
      </c>
      <c r="H63" s="1">
        <v>2572071.2629769645</v>
      </c>
      <c r="I63" s="1">
        <f t="shared" si="0"/>
        <v>13430639.46436483</v>
      </c>
      <c r="J63" s="1"/>
      <c r="K63" s="1">
        <v>2010</v>
      </c>
      <c r="L63" s="1">
        <f t="shared" si="1"/>
        <v>13.43063946436483</v>
      </c>
      <c r="M63" s="73">
        <v>61169.30078125</v>
      </c>
      <c r="N63" s="73">
        <f t="shared" si="2"/>
        <v>61.169300781250001</v>
      </c>
      <c r="O63" s="73">
        <v>0.24096385542168675</v>
      </c>
      <c r="P63" s="73">
        <f t="shared" si="3"/>
        <v>14.739590549698795</v>
      </c>
      <c r="Q63" s="73">
        <f t="shared" si="4"/>
        <v>1097.460071711922</v>
      </c>
      <c r="R63">
        <v>135990</v>
      </c>
    </row>
    <row r="64" spans="1:18" ht="14.4">
      <c r="A64" s="1">
        <v>2011</v>
      </c>
      <c r="B64" s="1">
        <v>1546454.7378242712</v>
      </c>
      <c r="C64" s="1">
        <v>1085074.5897183002</v>
      </c>
      <c r="D64" s="1">
        <v>1511427.5067752793</v>
      </c>
      <c r="E64" s="1">
        <v>6342137.8297024984</v>
      </c>
      <c r="F64" s="1">
        <v>596445.40602917317</v>
      </c>
      <c r="G64" s="1">
        <v>22969.534105301838</v>
      </c>
      <c r="H64" s="1">
        <v>2801460.5977231492</v>
      </c>
      <c r="I64" s="1">
        <f t="shared" si="0"/>
        <v>13905970.201877972</v>
      </c>
      <c r="J64" s="1"/>
      <c r="K64" s="1">
        <v>2011</v>
      </c>
      <c r="L64" s="1">
        <f t="shared" si="1"/>
        <v>13.905970201877972</v>
      </c>
      <c r="M64" s="73">
        <v>50395.546875</v>
      </c>
      <c r="N64" s="73">
        <f t="shared" si="2"/>
        <v>50.395546875000001</v>
      </c>
      <c r="O64" s="73">
        <v>0.24096385542168675</v>
      </c>
      <c r="P64" s="73">
        <f t="shared" si="3"/>
        <v>12.143505271084338</v>
      </c>
      <c r="Q64" s="73">
        <f t="shared" si="4"/>
        <v>873.25839871599771</v>
      </c>
      <c r="R64">
        <v>140710</v>
      </c>
    </row>
    <row r="65" spans="1:18" ht="14.4">
      <c r="A65" s="1">
        <v>2012</v>
      </c>
      <c r="B65" s="1">
        <v>1583068.3993409805</v>
      </c>
      <c r="C65" s="1">
        <v>1094201.3454332431</v>
      </c>
      <c r="D65" s="1">
        <v>1557036.0837238173</v>
      </c>
      <c r="E65" s="1">
        <v>6323759.1826710552</v>
      </c>
      <c r="F65" s="1">
        <v>551486.84854728822</v>
      </c>
      <c r="G65" s="1">
        <v>21271.016027266818</v>
      </c>
      <c r="H65" s="1">
        <v>2908887.7355389181</v>
      </c>
      <c r="I65" s="1">
        <f t="shared" si="0"/>
        <v>14039710.611282567</v>
      </c>
      <c r="J65" s="1"/>
      <c r="K65" s="1">
        <v>2012</v>
      </c>
      <c r="L65" s="1">
        <f t="shared" si="1"/>
        <v>14.039710611282565</v>
      </c>
      <c r="M65" s="73">
        <v>60646.0859375</v>
      </c>
      <c r="N65" s="73">
        <f t="shared" si="2"/>
        <v>60.646085937499997</v>
      </c>
      <c r="O65" s="73">
        <v>0.24096385542168675</v>
      </c>
      <c r="P65" s="73">
        <f t="shared" si="3"/>
        <v>14.613514683734939</v>
      </c>
      <c r="Q65" s="73">
        <f t="shared" si="4"/>
        <v>1040.8700783327581</v>
      </c>
      <c r="R65">
        <v>141580</v>
      </c>
    </row>
    <row r="66" spans="1:18" ht="14.4">
      <c r="A66" s="1">
        <v>2013</v>
      </c>
      <c r="B66" s="1">
        <v>1531692.4953873272</v>
      </c>
      <c r="C66" s="1">
        <v>1044322.4820310033</v>
      </c>
      <c r="D66" s="1">
        <v>1527198.928054424</v>
      </c>
      <c r="E66" s="1">
        <v>6021939.1390057076</v>
      </c>
      <c r="F66" s="1">
        <v>512017.09056807362</v>
      </c>
      <c r="G66" s="1">
        <v>18969.931175659756</v>
      </c>
      <c r="H66" s="1">
        <v>2846815.7637301385</v>
      </c>
      <c r="I66" s="1">
        <f t="shared" si="0"/>
        <v>13502955.829952333</v>
      </c>
      <c r="J66" s="1"/>
      <c r="K66" s="1">
        <v>2013</v>
      </c>
      <c r="L66" s="1">
        <f t="shared" si="1"/>
        <v>13.502955829952333</v>
      </c>
      <c r="M66" s="73">
        <v>67234.203125</v>
      </c>
      <c r="N66" s="73">
        <f t="shared" si="2"/>
        <v>67.234203124999993</v>
      </c>
      <c r="O66" s="73">
        <v>0.24096385542168675</v>
      </c>
      <c r="P66" s="73">
        <f t="shared" si="3"/>
        <v>16.201012801204818</v>
      </c>
      <c r="Q66" s="73">
        <f t="shared" si="4"/>
        <v>1199.8123229632165</v>
      </c>
      <c r="R66">
        <v>135590</v>
      </c>
    </row>
    <row r="67" spans="1:18" ht="14.4">
      <c r="A67" s="1">
        <v>2014</v>
      </c>
      <c r="B67" s="1">
        <v>1671491.2063036545</v>
      </c>
      <c r="C67" s="1">
        <v>1121316.8753163989</v>
      </c>
      <c r="D67" s="1">
        <v>1679868.1008397131</v>
      </c>
      <c r="E67" s="1">
        <v>6352275.0065374626</v>
      </c>
      <c r="F67" s="1">
        <v>492800.73866835405</v>
      </c>
      <c r="G67" s="1">
        <v>18395.713163899854</v>
      </c>
      <c r="H67" s="1">
        <v>3151349.7958202218</v>
      </c>
      <c r="I67" s="1">
        <f t="shared" si="0"/>
        <v>14487497.436649702</v>
      </c>
      <c r="J67" s="1"/>
      <c r="K67" s="1">
        <v>2014</v>
      </c>
      <c r="L67" s="1">
        <f t="shared" si="1"/>
        <v>14.487497436649702</v>
      </c>
      <c r="M67" s="73">
        <v>79466.984375</v>
      </c>
      <c r="N67" s="73">
        <f t="shared" si="2"/>
        <v>79.466984374999996</v>
      </c>
      <c r="O67" s="73">
        <v>0.24096385542168675</v>
      </c>
      <c r="P67" s="73">
        <f t="shared" si="3"/>
        <v>19.148670933734937</v>
      </c>
      <c r="Q67" s="73">
        <f t="shared" si="4"/>
        <v>1321.7376581060607</v>
      </c>
      <c r="R67">
        <v>145120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05C-37CB-4FCD-8AFC-1AC85C855675}">
  <dimension ref="A1:AI66"/>
  <sheetViews>
    <sheetView zoomScale="55" zoomScaleNormal="55" workbookViewId="0"/>
  </sheetViews>
  <sheetFormatPr defaultColWidth="10" defaultRowHeight="15.6"/>
  <cols>
    <col min="1" max="16384" width="10" style="4"/>
  </cols>
  <sheetData>
    <row r="1" spans="1:35" ht="46.8">
      <c r="A1" s="18" t="s">
        <v>0</v>
      </c>
      <c r="B1" s="18" t="s">
        <v>5</v>
      </c>
      <c r="C1" s="18" t="s">
        <v>6</v>
      </c>
      <c r="D1" s="18" t="s">
        <v>7</v>
      </c>
      <c r="E1" s="18" t="s">
        <v>8</v>
      </c>
      <c r="F1" s="18" t="s">
        <v>9</v>
      </c>
      <c r="G1" s="18" t="s">
        <v>10</v>
      </c>
      <c r="H1" s="18" t="s">
        <v>11</v>
      </c>
      <c r="J1" s="19" t="s">
        <v>0</v>
      </c>
      <c r="K1" s="19" t="s">
        <v>66</v>
      </c>
      <c r="L1" s="19" t="s">
        <v>67</v>
      </c>
      <c r="M1" s="19" t="s">
        <v>68</v>
      </c>
      <c r="N1" s="19" t="s">
        <v>69</v>
      </c>
      <c r="O1" s="19" t="s">
        <v>158</v>
      </c>
      <c r="P1" s="19" t="s">
        <v>70</v>
      </c>
      <c r="Q1" s="19" t="s">
        <v>71</v>
      </c>
      <c r="S1" s="20" t="s">
        <v>0</v>
      </c>
      <c r="T1" s="20" t="s">
        <v>77</v>
      </c>
      <c r="U1" s="20" t="s">
        <v>78</v>
      </c>
      <c r="V1" s="20" t="s">
        <v>79</v>
      </c>
      <c r="W1" s="20" t="s">
        <v>80</v>
      </c>
      <c r="X1" s="20" t="s">
        <v>81</v>
      </c>
      <c r="Y1" s="20" t="s">
        <v>82</v>
      </c>
      <c r="Z1" s="20" t="s">
        <v>83</v>
      </c>
      <c r="AB1" s="21" t="s">
        <v>0</v>
      </c>
      <c r="AC1" s="21" t="s">
        <v>91</v>
      </c>
      <c r="AD1" s="21" t="s">
        <v>92</v>
      </c>
      <c r="AE1" s="21" t="s">
        <v>93</v>
      </c>
      <c r="AF1" s="21" t="s">
        <v>94</v>
      </c>
      <c r="AG1" s="21" t="s">
        <v>156</v>
      </c>
      <c r="AH1" s="21" t="s">
        <v>95</v>
      </c>
      <c r="AI1" s="21" t="s">
        <v>96</v>
      </c>
    </row>
    <row r="2" spans="1:35">
      <c r="A2" s="4">
        <v>1950</v>
      </c>
      <c r="B2" s="4">
        <v>14890.327143000417</v>
      </c>
      <c r="C2" s="4">
        <v>15669.551301316404</v>
      </c>
      <c r="D2" s="4">
        <v>73138.530194640305</v>
      </c>
      <c r="E2" s="4">
        <v>1849.0442241518513</v>
      </c>
      <c r="F2" s="4">
        <v>25793.589797674442</v>
      </c>
      <c r="G2" s="4">
        <v>2873.3886548765431</v>
      </c>
      <c r="H2" s="4">
        <v>27741.956338610853</v>
      </c>
      <c r="J2" s="4">
        <v>1950</v>
      </c>
      <c r="K2" s="4">
        <v>5096.950166775322</v>
      </c>
      <c r="L2" s="4">
        <v>5142.293841548807</v>
      </c>
      <c r="M2" s="4">
        <v>7958.712471531594</v>
      </c>
      <c r="N2" s="4">
        <v>29.147745476716423</v>
      </c>
      <c r="O2" s="4">
        <v>3915.2127752038223</v>
      </c>
      <c r="P2" s="4">
        <v>406.72285156247915</v>
      </c>
      <c r="Q2" s="4">
        <v>3188.8808633097719</v>
      </c>
      <c r="S2" s="4">
        <v>1950</v>
      </c>
      <c r="T2" s="4">
        <v>822.27715703357273</v>
      </c>
      <c r="U2" s="4">
        <v>865.30765726627874</v>
      </c>
      <c r="V2" s="4">
        <v>4038.8731624565667</v>
      </c>
      <c r="W2" s="4">
        <v>102.10835620086752</v>
      </c>
      <c r="X2" s="4">
        <v>1424.3796986348932</v>
      </c>
      <c r="Y2" s="4">
        <v>158.67494592253226</v>
      </c>
      <c r="Z2" s="4">
        <v>1531.9728552361325</v>
      </c>
      <c r="AB2" s="4">
        <v>1950</v>
      </c>
      <c r="AC2" s="4">
        <v>1433.7023715919736</v>
      </c>
      <c r="AD2" s="4">
        <v>1446.4569271462356</v>
      </c>
      <c r="AE2" s="4">
        <v>2238.6769679705299</v>
      </c>
      <c r="AF2" s="4">
        <v>8.1988621526912517</v>
      </c>
      <c r="AG2" s="4">
        <v>1101.2958058109164</v>
      </c>
      <c r="AH2" s="4">
        <v>114.40557544919018</v>
      </c>
      <c r="AI2" s="4">
        <v>896.98857294184211</v>
      </c>
    </row>
    <row r="3" spans="1:35">
      <c r="A3" s="4">
        <v>1951</v>
      </c>
      <c r="B3" s="4">
        <v>14796.962117327395</v>
      </c>
      <c r="C3" s="4">
        <v>15691.833853444417</v>
      </c>
      <c r="D3" s="4">
        <v>70553.757068452338</v>
      </c>
      <c r="E3" s="4">
        <v>3884.5156122506401</v>
      </c>
      <c r="F3" s="4">
        <v>25701.416974116175</v>
      </c>
      <c r="G3" s="4">
        <v>2815.2593236979956</v>
      </c>
      <c r="H3" s="4">
        <v>27586.613242675048</v>
      </c>
      <c r="J3" s="4">
        <v>1951</v>
      </c>
      <c r="K3" s="4">
        <v>4458.5410950620862</v>
      </c>
      <c r="L3" s="4">
        <v>4497.1315472680235</v>
      </c>
      <c r="M3" s="4">
        <v>6935.0180504388882</v>
      </c>
      <c r="N3" s="4">
        <v>342.52393509984438</v>
      </c>
      <c r="O3" s="4">
        <v>3506.5389666113542</v>
      </c>
      <c r="P3" s="4">
        <v>357.59451709003832</v>
      </c>
      <c r="Q3" s="4">
        <v>2774.0536287473883</v>
      </c>
      <c r="S3" s="4">
        <v>1951</v>
      </c>
      <c r="T3" s="4">
        <v>877.1136580731378</v>
      </c>
      <c r="U3" s="4">
        <v>930.158615257473</v>
      </c>
      <c r="V3" s="4">
        <v>4182.1870910007483</v>
      </c>
      <c r="W3" s="4">
        <v>230.26089216742349</v>
      </c>
      <c r="X3" s="4">
        <v>1523.4927062110887</v>
      </c>
      <c r="Y3" s="4">
        <v>166.87901099251167</v>
      </c>
      <c r="Z3" s="4">
        <v>1635.2407381510504</v>
      </c>
      <c r="AB3" s="4">
        <v>1951</v>
      </c>
      <c r="AC3" s="4">
        <v>1366.9229785558859</v>
      </c>
      <c r="AD3" s="4">
        <v>1378.7542423591019</v>
      </c>
      <c r="AE3" s="4">
        <v>2126.1743085296725</v>
      </c>
      <c r="AF3" s="4">
        <v>105.01278952254277</v>
      </c>
      <c r="AG3" s="4">
        <v>1075.0531589741745</v>
      </c>
      <c r="AH3" s="4">
        <v>109.63320781260225</v>
      </c>
      <c r="AI3" s="4">
        <v>850.48395159590666</v>
      </c>
    </row>
    <row r="4" spans="1:35">
      <c r="A4" s="4">
        <v>1952</v>
      </c>
      <c r="B4" s="4">
        <v>17963.951477280014</v>
      </c>
      <c r="C4" s="4">
        <v>19185.832354484246</v>
      </c>
      <c r="D4" s="4">
        <v>83098.633432141214</v>
      </c>
      <c r="E4" s="4">
        <v>7137.2598757217629</v>
      </c>
      <c r="F4" s="4">
        <v>31258.582437374127</v>
      </c>
      <c r="G4" s="4">
        <v>3368.0393703982186</v>
      </c>
      <c r="H4" s="4">
        <v>33524.505493699522</v>
      </c>
      <c r="J4" s="4">
        <v>1952</v>
      </c>
      <c r="K4" s="4">
        <v>5924.549431106534</v>
      </c>
      <c r="L4" s="4">
        <v>5974.4315875420843</v>
      </c>
      <c r="M4" s="4">
        <v>9180.3601837574861</v>
      </c>
      <c r="N4" s="4">
        <v>882.30168296330669</v>
      </c>
      <c r="O4" s="4">
        <v>4772.6513258567156</v>
      </c>
      <c r="P4" s="4">
        <v>477.61291227021837</v>
      </c>
      <c r="Q4" s="4">
        <v>3666.1110543210275</v>
      </c>
      <c r="S4" s="4">
        <v>1952</v>
      </c>
      <c r="T4" s="4">
        <v>1099.2008089230903</v>
      </c>
      <c r="U4" s="4">
        <v>1173.9667895776934</v>
      </c>
      <c r="V4" s="4">
        <v>5084.7434766531333</v>
      </c>
      <c r="W4" s="4">
        <v>436.72361500252498</v>
      </c>
      <c r="X4" s="4">
        <v>1912.6893737386799</v>
      </c>
      <c r="Y4" s="4">
        <v>206.08782010510606</v>
      </c>
      <c r="Z4" s="4">
        <v>2051.3395175904088</v>
      </c>
      <c r="AB4" s="4">
        <v>1952</v>
      </c>
      <c r="AC4" s="4">
        <v>1607.9552575539544</v>
      </c>
      <c r="AD4" s="4">
        <v>1621.4935487997902</v>
      </c>
      <c r="AE4" s="4">
        <v>2491.6001791135018</v>
      </c>
      <c r="AF4" s="4">
        <v>239.4615230013498</v>
      </c>
      <c r="AG4" s="4">
        <v>1295.3237847236321</v>
      </c>
      <c r="AH4" s="4">
        <v>129.62676778900919</v>
      </c>
      <c r="AI4" s="4">
        <v>995.00267710166816</v>
      </c>
    </row>
    <row r="5" spans="1:35">
      <c r="A5" s="4">
        <v>1953</v>
      </c>
      <c r="B5" s="4">
        <v>24072.225774819282</v>
      </c>
      <c r="C5" s="4">
        <v>25876.434049011055</v>
      </c>
      <c r="D5" s="4">
        <v>107967.34457754303</v>
      </c>
      <c r="E5" s="4">
        <v>12720.22822485361</v>
      </c>
      <c r="F5" s="4">
        <v>41925.131175174829</v>
      </c>
      <c r="G5" s="4">
        <v>4445.2115159052937</v>
      </c>
      <c r="H5" s="4">
        <v>44983.380747919939</v>
      </c>
      <c r="J5" s="4">
        <v>1953</v>
      </c>
      <c r="K5" s="4">
        <v>7452.2177446008554</v>
      </c>
      <c r="L5" s="4">
        <v>7513.2444378538703</v>
      </c>
      <c r="M5" s="4">
        <v>11504.53766162548</v>
      </c>
      <c r="N5" s="4">
        <v>1654.6877055976893</v>
      </c>
      <c r="O5" s="4">
        <v>6151.5424332004322</v>
      </c>
      <c r="P5" s="4">
        <v>603.86780033250329</v>
      </c>
      <c r="Q5" s="4">
        <v>4586.7151064792715</v>
      </c>
      <c r="S5" s="4">
        <v>1953</v>
      </c>
      <c r="T5" s="4">
        <v>1421.4371788301585</v>
      </c>
      <c r="U5" s="4">
        <v>1527.973597326692</v>
      </c>
      <c r="V5" s="4">
        <v>6375.3472203896572</v>
      </c>
      <c r="W5" s="4">
        <v>751.11481136593864</v>
      </c>
      <c r="X5" s="4">
        <v>2475.6306598811898</v>
      </c>
      <c r="Y5" s="4">
        <v>262.48461507374628</v>
      </c>
      <c r="Z5" s="4">
        <v>2656.2167712572568</v>
      </c>
      <c r="AB5" s="4">
        <v>1953</v>
      </c>
      <c r="AC5" s="4">
        <v>1513.0545762109955</v>
      </c>
      <c r="AD5" s="4">
        <v>1525.4450780269678</v>
      </c>
      <c r="AE5" s="4">
        <v>2335.8138412857802</v>
      </c>
      <c r="AF5" s="4">
        <v>335.95808535902518</v>
      </c>
      <c r="AG5" s="4">
        <v>1248.9730907357641</v>
      </c>
      <c r="AH5" s="4">
        <v>122.60577589557526</v>
      </c>
      <c r="AI5" s="4">
        <v>931.25972958352838</v>
      </c>
    </row>
    <row r="6" spans="1:35">
      <c r="A6" s="4">
        <v>1954</v>
      </c>
      <c r="B6" s="4">
        <v>26789.110702404858</v>
      </c>
      <c r="C6" s="4">
        <v>28966.138325741256</v>
      </c>
      <c r="D6" s="4">
        <v>116428.61050401142</v>
      </c>
      <c r="E6" s="4">
        <v>17566.446670763464</v>
      </c>
      <c r="F6" s="4">
        <v>46656.993767110245</v>
      </c>
      <c r="G6" s="4">
        <v>4869.7265798821345</v>
      </c>
      <c r="H6" s="4">
        <v>50142.811286032862</v>
      </c>
      <c r="J6" s="4">
        <v>1954</v>
      </c>
      <c r="K6" s="4">
        <v>7204.629097039815</v>
      </c>
      <c r="L6" s="4">
        <v>7262.0083303340598</v>
      </c>
      <c r="M6" s="4">
        <v>11081.710745265455</v>
      </c>
      <c r="N6" s="4">
        <v>2134.0087977934172</v>
      </c>
      <c r="O6" s="4">
        <v>6096.4624618490816</v>
      </c>
      <c r="P6" s="4">
        <v>586.83594830163543</v>
      </c>
      <c r="Q6" s="4">
        <v>4410.9836700163014</v>
      </c>
      <c r="S6" s="4">
        <v>1954</v>
      </c>
      <c r="T6" s="4">
        <v>1447.7142148889257</v>
      </c>
      <c r="U6" s="4">
        <v>1565.3632802693237</v>
      </c>
      <c r="V6" s="4">
        <v>6291.9354180462651</v>
      </c>
      <c r="W6" s="4">
        <v>949.31089101324847</v>
      </c>
      <c r="X6" s="4">
        <v>2521.3973636894893</v>
      </c>
      <c r="Y6" s="4">
        <v>263.16560003184134</v>
      </c>
      <c r="Z6" s="4">
        <v>2709.7749335429039</v>
      </c>
      <c r="AB6" s="4">
        <v>1954</v>
      </c>
      <c r="AC6" s="4">
        <v>1172.0271787205054</v>
      </c>
      <c r="AD6" s="4">
        <v>1181.361458113546</v>
      </c>
      <c r="AE6" s="4">
        <v>1802.7390453044447</v>
      </c>
      <c r="AF6" s="4">
        <v>347.15406955094971</v>
      </c>
      <c r="AG6" s="4">
        <v>991.75399636772704</v>
      </c>
      <c r="AH6" s="4">
        <v>95.464689659365149</v>
      </c>
      <c r="AI6" s="4">
        <v>717.56542585593377</v>
      </c>
    </row>
    <row r="7" spans="1:35">
      <c r="A7" s="4">
        <v>1955</v>
      </c>
      <c r="B7" s="4">
        <v>24713.552636887653</v>
      </c>
      <c r="C7" s="4">
        <v>26862.674926539243</v>
      </c>
      <c r="D7" s="4">
        <v>104017.09903385981</v>
      </c>
      <c r="E7" s="4">
        <v>19255.191434112083</v>
      </c>
      <c r="F7" s="4">
        <v>43003.591123359758</v>
      </c>
      <c r="G7" s="4">
        <v>4419.9619120116531</v>
      </c>
      <c r="H7" s="4">
        <v>46348.6894524452</v>
      </c>
      <c r="J7" s="4">
        <v>1955</v>
      </c>
      <c r="K7" s="4">
        <v>6217.4199187709164</v>
      </c>
      <c r="L7" s="4">
        <v>6265.5761953754263</v>
      </c>
      <c r="M7" s="4">
        <v>9529.1031830762349</v>
      </c>
      <c r="N7" s="4">
        <v>2309.3341823049577</v>
      </c>
      <c r="O7" s="4">
        <v>5395.3051718975385</v>
      </c>
      <c r="P7" s="4">
        <v>509.06983751630344</v>
      </c>
      <c r="Q7" s="4">
        <v>3786.9313351064961</v>
      </c>
      <c r="S7" s="4">
        <v>1955</v>
      </c>
      <c r="T7" s="4">
        <v>1219.156776131786</v>
      </c>
      <c r="U7" s="4">
        <v>1325.1762157753517</v>
      </c>
      <c r="V7" s="4">
        <v>5131.3201701085609</v>
      </c>
      <c r="W7" s="4">
        <v>949.88759639410739</v>
      </c>
      <c r="X7" s="4">
        <v>2121.4319238663456</v>
      </c>
      <c r="Y7" s="4">
        <v>218.04337864521764</v>
      </c>
      <c r="Z7" s="4">
        <v>2286.4506629627426</v>
      </c>
      <c r="AB7" s="4">
        <v>1955</v>
      </c>
      <c r="AC7" s="4">
        <v>1282.9017325787947</v>
      </c>
      <c r="AD7" s="4">
        <v>1292.8382933222556</v>
      </c>
      <c r="AE7" s="4">
        <v>1966.2340879667136</v>
      </c>
      <c r="AF7" s="4">
        <v>476.50775760504405</v>
      </c>
      <c r="AG7" s="4">
        <v>1113.266667403572</v>
      </c>
      <c r="AH7" s="4">
        <v>105.04141349397162</v>
      </c>
      <c r="AI7" s="4">
        <v>781.39498931020444</v>
      </c>
    </row>
    <row r="8" spans="1:35">
      <c r="A8" s="4">
        <v>1956</v>
      </c>
      <c r="B8" s="4">
        <v>23481.781645549429</v>
      </c>
      <c r="C8" s="4">
        <v>25642.919475685198</v>
      </c>
      <c r="D8" s="4">
        <v>95656.382101871699</v>
      </c>
      <c r="E8" s="4">
        <v>21099.073878515166</v>
      </c>
      <c r="F8" s="4">
        <v>40787.163575989602</v>
      </c>
      <c r="G8" s="4">
        <v>4129.6780979214818</v>
      </c>
      <c r="H8" s="4">
        <v>44138.782667082865</v>
      </c>
      <c r="J8" s="4">
        <v>1956</v>
      </c>
      <c r="K8" s="4">
        <v>5727.707073676248</v>
      </c>
      <c r="L8" s="4">
        <v>5770.8534391994617</v>
      </c>
      <c r="M8" s="4">
        <v>8747.9708695237678</v>
      </c>
      <c r="N8" s="4">
        <v>2564.6219211432367</v>
      </c>
      <c r="O8" s="4">
        <v>5099.1289285693238</v>
      </c>
      <c r="P8" s="4">
        <v>471.43691760549297</v>
      </c>
      <c r="Q8" s="4">
        <v>3471.0564073064729</v>
      </c>
      <c r="S8" s="4">
        <v>1956</v>
      </c>
      <c r="T8" s="4">
        <v>1158.0433509695013</v>
      </c>
      <c r="U8" s="4">
        <v>1264.6234790234441</v>
      </c>
      <c r="V8" s="4">
        <v>4717.4545331770387</v>
      </c>
      <c r="W8" s="4">
        <v>1040.5361307522317</v>
      </c>
      <c r="X8" s="4">
        <v>2011.48721579363</v>
      </c>
      <c r="Y8" s="4">
        <v>203.66198507125466</v>
      </c>
      <c r="Z8" s="4">
        <v>2176.7779191146292</v>
      </c>
      <c r="AB8" s="4">
        <v>1956</v>
      </c>
      <c r="AC8" s="4">
        <v>1265.8412184770391</v>
      </c>
      <c r="AD8" s="4">
        <v>1275.3767005127338</v>
      </c>
      <c r="AE8" s="4">
        <v>1933.328985270927</v>
      </c>
      <c r="AF8" s="4">
        <v>566.78948413980618</v>
      </c>
      <c r="AG8" s="4">
        <v>1126.9234779440042</v>
      </c>
      <c r="AH8" s="4">
        <v>104.18903664948982</v>
      </c>
      <c r="AI8" s="4">
        <v>767.11434706929879</v>
      </c>
    </row>
    <row r="9" spans="1:35">
      <c r="A9" s="4">
        <v>1957</v>
      </c>
      <c r="B9" s="4">
        <v>23554.592523242292</v>
      </c>
      <c r="C9" s="4">
        <v>25827.23231136371</v>
      </c>
      <c r="D9" s="4">
        <v>92815.374526094485</v>
      </c>
      <c r="E9" s="4">
        <v>23880.1445010149</v>
      </c>
      <c r="F9" s="4">
        <v>40804.072855912018</v>
      </c>
      <c r="G9" s="4">
        <v>4071.2247712673438</v>
      </c>
      <c r="H9" s="4">
        <v>44389.931528270725</v>
      </c>
      <c r="J9" s="4">
        <v>1957</v>
      </c>
      <c r="K9" s="4">
        <v>5730.0213108002463</v>
      </c>
      <c r="L9" s="4">
        <v>5772.0065141735167</v>
      </c>
      <c r="M9" s="4">
        <v>8721.8505750790628</v>
      </c>
      <c r="N9" s="4">
        <v>3009.4694698887688</v>
      </c>
      <c r="O9" s="4">
        <v>5235.3868108147772</v>
      </c>
      <c r="P9" s="4">
        <v>474.12013512037703</v>
      </c>
      <c r="Q9" s="4">
        <v>3455.3788460419728</v>
      </c>
      <c r="S9" s="4">
        <v>1957</v>
      </c>
      <c r="T9" s="4">
        <v>1129.2165006656569</v>
      </c>
      <c r="U9" s="4">
        <v>1238.1677527955219</v>
      </c>
      <c r="V9" s="4">
        <v>4449.6058391547085</v>
      </c>
      <c r="W9" s="4">
        <v>1144.8235915020796</v>
      </c>
      <c r="X9" s="4">
        <v>1956.16342408784</v>
      </c>
      <c r="Y9" s="4">
        <v>195.17612903290549</v>
      </c>
      <c r="Z9" s="4">
        <v>2128.0709099799005</v>
      </c>
      <c r="AB9" s="4">
        <v>1957</v>
      </c>
      <c r="AC9" s="4">
        <v>1148.1238754686067</v>
      </c>
      <c r="AD9" s="4">
        <v>1156.536447044632</v>
      </c>
      <c r="AE9" s="4">
        <v>1747.5964469178148</v>
      </c>
      <c r="AF9" s="4">
        <v>603.00713792469162</v>
      </c>
      <c r="AG9" s="4">
        <v>1049.0140034000015</v>
      </c>
      <c r="AH9" s="4">
        <v>94.999410551246939</v>
      </c>
      <c r="AI9" s="4">
        <v>692.35396113664683</v>
      </c>
    </row>
    <row r="10" spans="1:35">
      <c r="A10" s="4">
        <v>1958</v>
      </c>
      <c r="B10" s="4">
        <v>21289.23062001813</v>
      </c>
      <c r="C10" s="4">
        <v>23424.726224608356</v>
      </c>
      <c r="D10" s="4">
        <v>81099.32337750998</v>
      </c>
      <c r="E10" s="4">
        <v>23948.785816888223</v>
      </c>
      <c r="F10" s="4">
        <v>36748.219225388988</v>
      </c>
      <c r="G10" s="4">
        <v>3614.3821487497075</v>
      </c>
      <c r="H10" s="4">
        <v>40236.299463954194</v>
      </c>
      <c r="J10" s="4">
        <v>1958</v>
      </c>
      <c r="K10" s="4">
        <v>5589.1214576555694</v>
      </c>
      <c r="L10" s="4">
        <v>5628.9647889888856</v>
      </c>
      <c r="M10" s="4">
        <v>8479.4231179777435</v>
      </c>
      <c r="N10" s="4">
        <v>3374.826487767004</v>
      </c>
      <c r="O10" s="4">
        <v>5242.9963375640527</v>
      </c>
      <c r="P10" s="4">
        <v>464.92087548766807</v>
      </c>
      <c r="Q10" s="4">
        <v>3354.2963192035577</v>
      </c>
      <c r="S10" s="4">
        <v>1958</v>
      </c>
      <c r="T10" s="4">
        <v>956.01217320263106</v>
      </c>
      <c r="U10" s="4">
        <v>1051.9085364976627</v>
      </c>
      <c r="V10" s="4">
        <v>3641.8385319426934</v>
      </c>
      <c r="W10" s="4">
        <v>1075.4419068972518</v>
      </c>
      <c r="X10" s="4">
        <v>1650.2120508740545</v>
      </c>
      <c r="Y10" s="4">
        <v>162.30710233191419</v>
      </c>
      <c r="Z10" s="4">
        <v>1806.8474515935304</v>
      </c>
      <c r="AB10" s="4">
        <v>1958</v>
      </c>
      <c r="AC10" s="4">
        <v>858.26111286349123</v>
      </c>
      <c r="AD10" s="4">
        <v>864.37942361221928</v>
      </c>
      <c r="AE10" s="4">
        <v>1302.0935717379564</v>
      </c>
      <c r="AF10" s="4">
        <v>518.23571182993476</v>
      </c>
      <c r="AG10" s="4">
        <v>805.11041055537521</v>
      </c>
      <c r="AH10" s="4">
        <v>71.392885449458504</v>
      </c>
      <c r="AI10" s="4">
        <v>515.08311522740371</v>
      </c>
    </row>
    <row r="11" spans="1:35">
      <c r="A11" s="4">
        <v>1959</v>
      </c>
      <c r="B11" s="4">
        <v>22035.003713531096</v>
      </c>
      <c r="C11" s="4">
        <v>24315.843645030542</v>
      </c>
      <c r="D11" s="4">
        <v>81103.3755653845</v>
      </c>
      <c r="E11" s="4">
        <v>27141.936392577376</v>
      </c>
      <c r="F11" s="4">
        <v>37866.130701706112</v>
      </c>
      <c r="G11" s="4">
        <v>3672.5683030309142</v>
      </c>
      <c r="H11" s="4">
        <v>41777.912269391352</v>
      </c>
      <c r="J11" s="4">
        <v>1959</v>
      </c>
      <c r="K11" s="4">
        <v>4662.7645120261968</v>
      </c>
      <c r="L11" s="4">
        <v>4695.1140406325385</v>
      </c>
      <c r="M11" s="4">
        <v>7051.5496172527819</v>
      </c>
      <c r="N11" s="4">
        <v>3187.546457930584</v>
      </c>
      <c r="O11" s="4">
        <v>4492.4918152462005</v>
      </c>
      <c r="P11" s="4">
        <v>389.93884883286711</v>
      </c>
      <c r="Q11" s="4">
        <v>2785.3831838087744</v>
      </c>
      <c r="S11" s="4">
        <v>1959</v>
      </c>
      <c r="T11" s="4">
        <v>996.46978235121753</v>
      </c>
      <c r="U11" s="4">
        <v>1099.6142201587575</v>
      </c>
      <c r="V11" s="4">
        <v>3667.6673191554851</v>
      </c>
      <c r="W11" s="4">
        <v>1227.4161511982811</v>
      </c>
      <c r="X11" s="4">
        <v>1712.3870505926611</v>
      </c>
      <c r="Y11" s="4">
        <v>166.0813578780535</v>
      </c>
      <c r="Z11" s="4">
        <v>1889.2861416040766</v>
      </c>
      <c r="AB11" s="4">
        <v>1959</v>
      </c>
      <c r="AC11" s="4">
        <v>835.50452414100778</v>
      </c>
      <c r="AD11" s="4">
        <v>841.3011234405684</v>
      </c>
      <c r="AE11" s="4">
        <v>1263.5426027250314</v>
      </c>
      <c r="AF11" s="4">
        <v>571.16534185711089</v>
      </c>
      <c r="AG11" s="4">
        <v>804.99395297009607</v>
      </c>
      <c r="AH11" s="4">
        <v>69.871783466204477</v>
      </c>
      <c r="AI11" s="4">
        <v>499.10310622297209</v>
      </c>
    </row>
    <row r="12" spans="1:35">
      <c r="A12" s="4">
        <v>1960</v>
      </c>
      <c r="B12" s="4">
        <v>23863.473573381936</v>
      </c>
      <c r="C12" s="4">
        <v>26395.132882635629</v>
      </c>
      <c r="D12" s="4">
        <v>84818.065697709113</v>
      </c>
      <c r="E12" s="4">
        <v>31840.38357343063</v>
      </c>
      <c r="F12" s="4">
        <v>40789.25498045743</v>
      </c>
      <c r="G12" s="4">
        <v>3902.3733051798868</v>
      </c>
      <c r="H12" s="4">
        <v>45401.018970404788</v>
      </c>
      <c r="J12" s="4">
        <v>1960</v>
      </c>
      <c r="K12" s="4">
        <v>4803.1972758869842</v>
      </c>
      <c r="L12" s="4">
        <v>4835.6430473973451</v>
      </c>
      <c r="M12" s="4">
        <v>7241.7160193856726</v>
      </c>
      <c r="N12" s="4">
        <v>3672.6848509798774</v>
      </c>
      <c r="O12" s="4">
        <v>4754.9356401880077</v>
      </c>
      <c r="P12" s="4">
        <v>403.84562764304212</v>
      </c>
      <c r="Q12" s="4">
        <v>2856.4471253090537</v>
      </c>
      <c r="S12" s="4">
        <v>1960</v>
      </c>
      <c r="T12" s="4">
        <v>1074.5139874669298</v>
      </c>
      <c r="U12" s="4">
        <v>1188.5084288431538</v>
      </c>
      <c r="V12" s="4">
        <v>3819.1505399170319</v>
      </c>
      <c r="W12" s="4">
        <v>1433.6947808857826</v>
      </c>
      <c r="X12" s="4">
        <v>1836.640624847862</v>
      </c>
      <c r="Y12" s="4">
        <v>175.7143480323216</v>
      </c>
      <c r="Z12" s="4">
        <v>2044.2971044821659</v>
      </c>
      <c r="AB12" s="4">
        <v>1960</v>
      </c>
      <c r="AC12" s="4">
        <v>1081.9374066705905</v>
      </c>
      <c r="AD12" s="4">
        <v>1089.2459330268941</v>
      </c>
      <c r="AE12" s="4">
        <v>1631.2224961470349</v>
      </c>
      <c r="AF12" s="4">
        <v>827.28542988144136</v>
      </c>
      <c r="AG12" s="4">
        <v>1071.066300203245</v>
      </c>
      <c r="AH12" s="4">
        <v>90.967675481678612</v>
      </c>
      <c r="AI12" s="4">
        <v>643.42495582337551</v>
      </c>
    </row>
    <row r="13" spans="1:35">
      <c r="A13" s="4">
        <v>1961</v>
      </c>
      <c r="B13" s="4">
        <v>23807.310839882131</v>
      </c>
      <c r="C13" s="4">
        <v>26379.69657463954</v>
      </c>
      <c r="D13" s="4">
        <v>81669.484758070466</v>
      </c>
      <c r="E13" s="4">
        <v>34101.386118450733</v>
      </c>
      <c r="F13" s="4">
        <v>40439.806254289666</v>
      </c>
      <c r="G13" s="4">
        <v>3817.6605139145172</v>
      </c>
      <c r="H13" s="4">
        <v>45463.155176886925</v>
      </c>
      <c r="J13" s="4">
        <v>1961</v>
      </c>
      <c r="K13" s="4">
        <v>4497.4623763056597</v>
      </c>
      <c r="L13" s="4">
        <v>4527.0592508442187</v>
      </c>
      <c r="M13" s="4">
        <v>6760.8942151729188</v>
      </c>
      <c r="N13" s="4">
        <v>3808.9117266440385</v>
      </c>
      <c r="O13" s="4">
        <v>4576.2853380986271</v>
      </c>
      <c r="P13" s="4">
        <v>380.18859893262862</v>
      </c>
      <c r="Q13" s="4">
        <v>2663.1412356595511</v>
      </c>
      <c r="S13" s="4">
        <v>1961</v>
      </c>
      <c r="T13" s="4">
        <v>1180.3281061309458</v>
      </c>
      <c r="U13" s="4">
        <v>1307.8628454790839</v>
      </c>
      <c r="V13" s="4">
        <v>4049.0414445170786</v>
      </c>
      <c r="W13" s="4">
        <v>1690.6917696140081</v>
      </c>
      <c r="X13" s="4">
        <v>2004.9404256303824</v>
      </c>
      <c r="Y13" s="4">
        <v>189.27345614738587</v>
      </c>
      <c r="Z13" s="4">
        <v>2253.9899701220484</v>
      </c>
      <c r="AB13" s="4">
        <v>1961</v>
      </c>
      <c r="AC13" s="4">
        <v>1172.6765652504657</v>
      </c>
      <c r="AD13" s="4">
        <v>1180.3937084463441</v>
      </c>
      <c r="AE13" s="4">
        <v>1762.8479224284877</v>
      </c>
      <c r="AF13" s="4">
        <v>993.14260959135777</v>
      </c>
      <c r="AG13" s="4">
        <v>1193.2290084649376</v>
      </c>
      <c r="AH13" s="4">
        <v>99.131070599400033</v>
      </c>
      <c r="AI13" s="4">
        <v>694.39231631225903</v>
      </c>
    </row>
    <row r="14" spans="1:35">
      <c r="A14" s="4">
        <v>1962</v>
      </c>
      <c r="B14" s="4">
        <v>24584.177145687925</v>
      </c>
      <c r="C14" s="4">
        <v>27273.61122934485</v>
      </c>
      <c r="D14" s="4">
        <v>81352.721795186153</v>
      </c>
      <c r="E14" s="4">
        <v>37517.198789906543</v>
      </c>
      <c r="F14" s="4">
        <v>41462.208043132123</v>
      </c>
      <c r="G14" s="4">
        <v>3863.5405000352516</v>
      </c>
      <c r="H14" s="4">
        <v>47134.299895601522</v>
      </c>
      <c r="J14" s="4">
        <v>1962</v>
      </c>
      <c r="K14" s="4">
        <v>4344.4552912121753</v>
      </c>
      <c r="L14" s="4">
        <v>4372.3277134382388</v>
      </c>
      <c r="M14" s="4">
        <v>6512.6409726956363</v>
      </c>
      <c r="N14" s="4">
        <v>4042.3398922895976</v>
      </c>
      <c r="O14" s="4">
        <v>4545.3942676328243</v>
      </c>
      <c r="P14" s="4">
        <v>369.25668522862134</v>
      </c>
      <c r="Q14" s="4">
        <v>2561.9798330205408</v>
      </c>
      <c r="S14" s="4">
        <v>1962</v>
      </c>
      <c r="T14" s="4">
        <v>1409.4206885390215</v>
      </c>
      <c r="U14" s="4">
        <v>1563.6070180429529</v>
      </c>
      <c r="V14" s="4">
        <v>4663.9840124649527</v>
      </c>
      <c r="W14" s="4">
        <v>2150.8759816189399</v>
      </c>
      <c r="X14" s="4">
        <v>2377.044936757195</v>
      </c>
      <c r="Y14" s="4">
        <v>221.4983189995927</v>
      </c>
      <c r="Z14" s="4">
        <v>2702.2282266752882</v>
      </c>
      <c r="AB14" s="4">
        <v>1962</v>
      </c>
      <c r="AC14" s="4">
        <v>1334.5075670315425</v>
      </c>
      <c r="AD14" s="4">
        <v>1343.0692752041227</v>
      </c>
      <c r="AE14" s="4">
        <v>2000.519760671081</v>
      </c>
      <c r="AF14" s="4">
        <v>1241.7053032369392</v>
      </c>
      <c r="AG14" s="4">
        <v>1396.2309745867644</v>
      </c>
      <c r="AH14" s="4">
        <v>113.42638088861239</v>
      </c>
      <c r="AI14" s="4">
        <v>786.97586799061457</v>
      </c>
    </row>
    <row r="15" spans="1:35">
      <c r="A15" s="4">
        <v>1963</v>
      </c>
      <c r="B15" s="4">
        <v>24027.405723542917</v>
      </c>
      <c r="C15" s="4">
        <v>26673.659685099923</v>
      </c>
      <c r="D15" s="4">
        <v>76660.131769802189</v>
      </c>
      <c r="E15" s="4">
        <v>38810.781576611414</v>
      </c>
      <c r="F15" s="4">
        <v>40198.683380830669</v>
      </c>
      <c r="G15" s="4">
        <v>3698.5206431179072</v>
      </c>
      <c r="H15" s="4">
        <v>46262.698732457415</v>
      </c>
      <c r="J15" s="4">
        <v>1963</v>
      </c>
      <c r="K15" s="4">
        <v>4502.5608253633736</v>
      </c>
      <c r="L15" s="4">
        <v>4530.7472611240828</v>
      </c>
      <c r="M15" s="4">
        <v>6731.7907043316263</v>
      </c>
      <c r="N15" s="4">
        <v>4571.6362209363378</v>
      </c>
      <c r="O15" s="4">
        <v>4845.5636410996576</v>
      </c>
      <c r="P15" s="4">
        <v>384.79485312323845</v>
      </c>
      <c r="Q15" s="4">
        <v>2644.8623099111292</v>
      </c>
      <c r="S15" s="4">
        <v>1963</v>
      </c>
      <c r="T15" s="4">
        <v>1318.52004282284</v>
      </c>
      <c r="U15" s="4">
        <v>1463.7350080528759</v>
      </c>
      <c r="V15" s="4">
        <v>4206.7762698527358</v>
      </c>
      <c r="W15" s="4">
        <v>2129.7677316965032</v>
      </c>
      <c r="X15" s="4">
        <v>2205.9297762962656</v>
      </c>
      <c r="Y15" s="4">
        <v>202.95880682477252</v>
      </c>
      <c r="Z15" s="4">
        <v>2538.6966955842245</v>
      </c>
      <c r="AB15" s="4">
        <v>1963</v>
      </c>
      <c r="AC15" s="4">
        <v>1410.4407404752737</v>
      </c>
      <c r="AD15" s="4">
        <v>1419.2702263762187</v>
      </c>
      <c r="AE15" s="4">
        <v>2108.7537146099071</v>
      </c>
      <c r="AF15" s="4">
        <v>1432.0788161969253</v>
      </c>
      <c r="AG15" s="4">
        <v>1517.8874056456759</v>
      </c>
      <c r="AH15" s="4">
        <v>120.53814676149638</v>
      </c>
      <c r="AI15" s="4">
        <v>828.51108503240187</v>
      </c>
    </row>
    <row r="16" spans="1:35">
      <c r="A16" s="4">
        <v>1964</v>
      </c>
      <c r="B16" s="4">
        <v>29862.050020869141</v>
      </c>
      <c r="C16" s="4">
        <v>33154.946755030731</v>
      </c>
      <c r="D16" s="4">
        <v>91815.497354806444</v>
      </c>
      <c r="E16" s="4">
        <v>50764.335732607251</v>
      </c>
      <c r="F16" s="4">
        <v>49515.516200500628</v>
      </c>
      <c r="G16" s="4">
        <v>4499.6437637219033</v>
      </c>
      <c r="H16" s="4">
        <v>57755.376984577575</v>
      </c>
      <c r="J16" s="4">
        <v>1964</v>
      </c>
      <c r="K16" s="4">
        <v>5827.3459295183693</v>
      </c>
      <c r="L16" s="4">
        <v>5862.9786687094929</v>
      </c>
      <c r="M16" s="4">
        <v>8690.7972322597634</v>
      </c>
      <c r="N16" s="4">
        <v>6419.3229723467612</v>
      </c>
      <c r="O16" s="4">
        <v>6452.9809481857119</v>
      </c>
      <c r="P16" s="4">
        <v>500.76331454026297</v>
      </c>
      <c r="Q16" s="4">
        <v>3410.465882070072</v>
      </c>
      <c r="S16" s="4">
        <v>1964</v>
      </c>
      <c r="T16" s="4">
        <v>1783.9739525599532</v>
      </c>
      <c r="U16" s="4">
        <v>1980.6932668102695</v>
      </c>
      <c r="V16" s="4">
        <v>5485.1041910331869</v>
      </c>
      <c r="W16" s="4">
        <v>3032.687059417899</v>
      </c>
      <c r="X16" s="4">
        <v>2958.0819497496282</v>
      </c>
      <c r="Y16" s="4">
        <v>268.81099136425178</v>
      </c>
      <c r="Z16" s="4">
        <v>3450.3353952177254</v>
      </c>
      <c r="AB16" s="4">
        <v>1964</v>
      </c>
      <c r="AC16" s="4">
        <v>1492.5029122683584</v>
      </c>
      <c r="AD16" s="4">
        <v>1501.6291882193805</v>
      </c>
      <c r="AE16" s="4">
        <v>2225.8915698443084</v>
      </c>
      <c r="AF16" s="4">
        <v>1644.1203846311855</v>
      </c>
      <c r="AG16" s="4">
        <v>1652.7408831511427</v>
      </c>
      <c r="AH16" s="4">
        <v>128.25576417603722</v>
      </c>
      <c r="AI16" s="4">
        <v>873.49032007821052</v>
      </c>
    </row>
    <row r="17" spans="1:35">
      <c r="A17" s="4">
        <v>1965</v>
      </c>
      <c r="B17" s="4">
        <v>30953.462318068006</v>
      </c>
      <c r="C17" s="4">
        <v>34352.487335951329</v>
      </c>
      <c r="D17" s="4">
        <v>91671.813342690322</v>
      </c>
      <c r="E17" s="4">
        <v>55100.846265479413</v>
      </c>
      <c r="F17" s="4">
        <v>50822.285661307586</v>
      </c>
      <c r="G17" s="4">
        <v>4562.9781615401944</v>
      </c>
      <c r="H17" s="4">
        <v>60149.509995100845</v>
      </c>
      <c r="J17" s="4">
        <v>1965</v>
      </c>
      <c r="K17" s="4">
        <v>5409.1487034436223</v>
      </c>
      <c r="L17" s="4">
        <v>5441.4965331438079</v>
      </c>
      <c r="M17" s="4">
        <v>8048.3890046612541</v>
      </c>
      <c r="N17" s="4">
        <v>6432.7409026811893</v>
      </c>
      <c r="O17" s="4">
        <v>6165.643647994505</v>
      </c>
      <c r="P17" s="4">
        <v>467.41036994772605</v>
      </c>
      <c r="Q17" s="4">
        <v>3154.8222626061824</v>
      </c>
      <c r="S17" s="4">
        <v>1965</v>
      </c>
      <c r="T17" s="4">
        <v>1844.0199732914834</v>
      </c>
      <c r="U17" s="4">
        <v>2046.5133150148629</v>
      </c>
      <c r="V17" s="4">
        <v>5461.2518966285634</v>
      </c>
      <c r="W17" s="4">
        <v>3282.5749835260885</v>
      </c>
      <c r="X17" s="4">
        <v>3027.6842339886593</v>
      </c>
      <c r="Y17" s="4">
        <v>271.8346264825264</v>
      </c>
      <c r="Z17" s="4">
        <v>3583.3438170798036</v>
      </c>
      <c r="AB17" s="4">
        <v>1965</v>
      </c>
      <c r="AC17" s="4">
        <v>1376.9302223458424</v>
      </c>
      <c r="AD17" s="4">
        <v>1385.1645502934409</v>
      </c>
      <c r="AE17" s="4">
        <v>2048.7641714598981</v>
      </c>
      <c r="AF17" s="4">
        <v>1637.491562356772</v>
      </c>
      <c r="AG17" s="4">
        <v>1569.5004047001958</v>
      </c>
      <c r="AH17" s="4">
        <v>118.98202469626055</v>
      </c>
      <c r="AI17" s="4">
        <v>803.07833222378338</v>
      </c>
    </row>
    <row r="18" spans="1:35">
      <c r="A18" s="4">
        <v>1966</v>
      </c>
      <c r="B18" s="4">
        <v>31336.32383164225</v>
      </c>
      <c r="C18" s="4">
        <v>34744.614855002619</v>
      </c>
      <c r="D18" s="4">
        <v>89353.496957460186</v>
      </c>
      <c r="E18" s="4">
        <v>58151.769128054264</v>
      </c>
      <c r="F18" s="4">
        <v>50900.299094216702</v>
      </c>
      <c r="G18" s="4">
        <v>4516.5656146456458</v>
      </c>
      <c r="H18" s="4">
        <v>61195.213728280381</v>
      </c>
      <c r="J18" s="4">
        <v>1966</v>
      </c>
      <c r="K18" s="4">
        <v>5450.7154494029237</v>
      </c>
      <c r="L18" s="4">
        <v>5482.6409343087198</v>
      </c>
      <c r="M18" s="4">
        <v>8092.883377106441</v>
      </c>
      <c r="N18" s="4">
        <v>6967.7882218568175</v>
      </c>
      <c r="O18" s="4">
        <v>6397.5949395316175</v>
      </c>
      <c r="P18" s="4">
        <v>473.6380750515047</v>
      </c>
      <c r="Q18" s="4">
        <v>3168.9390958651193</v>
      </c>
      <c r="S18" s="4">
        <v>1966</v>
      </c>
      <c r="T18" s="4">
        <v>1837.7293995534774</v>
      </c>
      <c r="U18" s="4">
        <v>2037.6097891459185</v>
      </c>
      <c r="V18" s="4">
        <v>5240.1663064837912</v>
      </c>
      <c r="W18" s="4">
        <v>3410.3303353905567</v>
      </c>
      <c r="X18" s="4">
        <v>2985.0654018660953</v>
      </c>
      <c r="Y18" s="4">
        <v>264.8755310176291</v>
      </c>
      <c r="Z18" s="4">
        <v>3588.8141820535207</v>
      </c>
      <c r="AB18" s="4">
        <v>1966</v>
      </c>
      <c r="AC18" s="4">
        <v>1588.468282507097</v>
      </c>
      <c r="AD18" s="4">
        <v>1597.7721290658219</v>
      </c>
      <c r="AE18" s="4">
        <v>2358.4589358761486</v>
      </c>
      <c r="AF18" s="4">
        <v>2030.5794151955754</v>
      </c>
      <c r="AG18" s="4">
        <v>1864.4115144346929</v>
      </c>
      <c r="AH18" s="4">
        <v>138.02941404498472</v>
      </c>
      <c r="AI18" s="4">
        <v>923.50431603063419</v>
      </c>
    </row>
    <row r="19" spans="1:35">
      <c r="A19" s="4">
        <v>1967</v>
      </c>
      <c r="B19" s="4">
        <v>32700.57037221572</v>
      </c>
      <c r="C19" s="4">
        <v>36204.168251874238</v>
      </c>
      <c r="D19" s="4">
        <v>89737.46736584825</v>
      </c>
      <c r="E19" s="4">
        <v>63007.163701138124</v>
      </c>
      <c r="F19" s="4">
        <v>52499.611146290103</v>
      </c>
      <c r="G19" s="4">
        <v>4605.4729426417925</v>
      </c>
      <c r="H19" s="4">
        <v>64189.327586103653</v>
      </c>
      <c r="J19" s="4">
        <v>1967</v>
      </c>
      <c r="K19" s="4">
        <v>6159.566058405725</v>
      </c>
      <c r="L19" s="4">
        <v>6194.9599217532459</v>
      </c>
      <c r="M19" s="4">
        <v>9127.5348565039731</v>
      </c>
      <c r="N19" s="4">
        <v>8431.8634609685851</v>
      </c>
      <c r="O19" s="4">
        <v>7446.9727111241373</v>
      </c>
      <c r="P19" s="4">
        <v>538.24887995857546</v>
      </c>
      <c r="Q19" s="4">
        <v>3570.6259004441358</v>
      </c>
      <c r="S19" s="4">
        <v>1967</v>
      </c>
      <c r="T19" s="4">
        <v>1923.4507168812188</v>
      </c>
      <c r="U19" s="4">
        <v>2129.5326835437495</v>
      </c>
      <c r="V19" s="4">
        <v>5278.3665230072384</v>
      </c>
      <c r="W19" s="4">
        <v>3706.0874721799169</v>
      </c>
      <c r="X19" s="4">
        <v>3088.0322130746586</v>
      </c>
      <c r="Y19" s="4">
        <v>270.89436460190967</v>
      </c>
      <c r="Z19" s="4">
        <v>3775.6224664055831</v>
      </c>
      <c r="AB19" s="4">
        <v>1967</v>
      </c>
      <c r="AC19" s="4">
        <v>1649.0878738133997</v>
      </c>
      <c r="AD19" s="4">
        <v>1658.563799601086</v>
      </c>
      <c r="AE19" s="4">
        <v>2443.6960180220476</v>
      </c>
      <c r="AF19" s="4">
        <v>2257.445354962646</v>
      </c>
      <c r="AG19" s="4">
        <v>1993.7625927032784</v>
      </c>
      <c r="AH19" s="4">
        <v>144.10425874433642</v>
      </c>
      <c r="AI19" s="4">
        <v>955.95628304220713</v>
      </c>
    </row>
    <row r="20" spans="1:35">
      <c r="A20" s="4">
        <v>1968</v>
      </c>
      <c r="B20" s="4">
        <v>33817.013076475538</v>
      </c>
      <c r="C20" s="4">
        <v>37366.171722829909</v>
      </c>
      <c r="D20" s="4">
        <v>89276.953165042389</v>
      </c>
      <c r="E20" s="4">
        <v>67407.599207380044</v>
      </c>
      <c r="F20" s="4">
        <v>53612.023397118173</v>
      </c>
      <c r="G20" s="4">
        <v>4651.0086034824408</v>
      </c>
      <c r="H20" s="4">
        <v>66737.099128155183</v>
      </c>
      <c r="J20" s="4">
        <v>1968</v>
      </c>
      <c r="K20" s="4">
        <v>6125.0974732679069</v>
      </c>
      <c r="L20" s="4">
        <v>6159.6924008793339</v>
      </c>
      <c r="M20" s="4">
        <v>9060.6536310326883</v>
      </c>
      <c r="N20" s="4">
        <v>8948.8845842767769</v>
      </c>
      <c r="O20" s="4">
        <v>7630.6361111013575</v>
      </c>
      <c r="P20" s="4">
        <v>538.27286791381835</v>
      </c>
      <c r="Q20" s="4">
        <v>3541.3516984082453</v>
      </c>
      <c r="S20" s="4">
        <v>1968</v>
      </c>
      <c r="T20" s="4">
        <v>1839.8204765609601</v>
      </c>
      <c r="U20" s="4">
        <v>2032.9130698470462</v>
      </c>
      <c r="V20" s="4">
        <v>4857.128160508064</v>
      </c>
      <c r="W20" s="4">
        <v>3667.3221557767893</v>
      </c>
      <c r="X20" s="4">
        <v>2916.7714550312776</v>
      </c>
      <c r="Y20" s="4">
        <v>253.03893179438708</v>
      </c>
      <c r="Z20" s="4">
        <v>3630.8434823793514</v>
      </c>
      <c r="AB20" s="4">
        <v>1968</v>
      </c>
      <c r="AC20" s="4">
        <v>1767.9490682545138</v>
      </c>
      <c r="AD20" s="4">
        <v>1777.9345534331394</v>
      </c>
      <c r="AE20" s="4">
        <v>2615.2684450611141</v>
      </c>
      <c r="AF20" s="4">
        <v>2583.0074103699576</v>
      </c>
      <c r="AG20" s="4">
        <v>2202.507970148808</v>
      </c>
      <c r="AH20" s="4">
        <v>155.36716263671059</v>
      </c>
      <c r="AI20" s="4">
        <v>1022.1762939916155</v>
      </c>
    </row>
    <row r="21" spans="1:35">
      <c r="A21" s="4">
        <v>1969</v>
      </c>
      <c r="B21" s="4">
        <v>29602.159937901724</v>
      </c>
      <c r="C21" s="4">
        <v>32627.682706306739</v>
      </c>
      <c r="D21" s="4">
        <v>75154.980861703269</v>
      </c>
      <c r="E21" s="4">
        <v>60840.800367538242</v>
      </c>
      <c r="F21" s="4">
        <v>46298.861636385838</v>
      </c>
      <c r="G21" s="4">
        <v>3973.3726309682843</v>
      </c>
      <c r="H21" s="4">
        <v>58743.719552036389</v>
      </c>
      <c r="J21" s="4">
        <v>1969</v>
      </c>
      <c r="K21" s="4">
        <v>6104.378283425508</v>
      </c>
      <c r="L21" s="4">
        <v>6138.3405108861189</v>
      </c>
      <c r="M21" s="4">
        <v>9016.2632465345869</v>
      </c>
      <c r="N21" s="4">
        <v>9490.5642598893264</v>
      </c>
      <c r="O21" s="4">
        <v>7838.9530391253948</v>
      </c>
      <c r="P21" s="4">
        <v>539.51590127122722</v>
      </c>
      <c r="Q21" s="4">
        <v>3521.2449561450376</v>
      </c>
      <c r="S21" s="4">
        <v>1969</v>
      </c>
      <c r="T21" s="4">
        <v>1668.8958056628423</v>
      </c>
      <c r="U21" s="4">
        <v>1839.4672189894629</v>
      </c>
      <c r="V21" s="4">
        <v>4237.0500192513409</v>
      </c>
      <c r="W21" s="4">
        <v>3430.0522921150086</v>
      </c>
      <c r="X21" s="4">
        <v>2610.2141247131426</v>
      </c>
      <c r="Y21" s="4">
        <v>224.0088200343848</v>
      </c>
      <c r="Z21" s="4">
        <v>3311.8241160471534</v>
      </c>
      <c r="AB21" s="4">
        <v>1969</v>
      </c>
      <c r="AC21" s="4">
        <v>1651.0317055570281</v>
      </c>
      <c r="AD21" s="4">
        <v>1660.2173607909208</v>
      </c>
      <c r="AE21" s="4">
        <v>2438.5999350819557</v>
      </c>
      <c r="AF21" s="4">
        <v>2566.8826159165828</v>
      </c>
      <c r="AG21" s="4">
        <v>2120.1766019497022</v>
      </c>
      <c r="AH21" s="4">
        <v>145.92114336517122</v>
      </c>
      <c r="AI21" s="4">
        <v>952.37988140634025</v>
      </c>
    </row>
    <row r="22" spans="1:35">
      <c r="A22" s="4">
        <v>1970</v>
      </c>
      <c r="B22" s="4">
        <v>28315.723826991518</v>
      </c>
      <c r="C22" s="4">
        <v>31116.615825117242</v>
      </c>
      <c r="D22" s="4">
        <v>69111.817413978526</v>
      </c>
      <c r="E22" s="4">
        <v>59823.910854461996</v>
      </c>
      <c r="F22" s="4">
        <v>43649.951194262001</v>
      </c>
      <c r="G22" s="4">
        <v>3706.9351244961408</v>
      </c>
      <c r="H22" s="4">
        <v>56512.939612679562</v>
      </c>
      <c r="J22" s="4">
        <v>1970</v>
      </c>
      <c r="K22" s="4">
        <v>6061.4294206349023</v>
      </c>
      <c r="L22" s="4">
        <v>6094.7281659435675</v>
      </c>
      <c r="M22" s="4">
        <v>8941.2977227636493</v>
      </c>
      <c r="N22" s="4">
        <v>10001.607359779508</v>
      </c>
      <c r="O22" s="4">
        <v>8026.2114316937059</v>
      </c>
      <c r="P22" s="4">
        <v>538.80097160533069</v>
      </c>
      <c r="Q22" s="4">
        <v>3489.5940868732391</v>
      </c>
      <c r="S22" s="4">
        <v>1970</v>
      </c>
      <c r="T22" s="4">
        <v>1501.2311854537811</v>
      </c>
      <c r="U22" s="4">
        <v>1649.7277042207195</v>
      </c>
      <c r="V22" s="4">
        <v>3664.1413872793714</v>
      </c>
      <c r="W22" s="4">
        <v>3171.7190476662227</v>
      </c>
      <c r="X22" s="4">
        <v>2314.214829073077</v>
      </c>
      <c r="Y22" s="4">
        <v>196.53273373301104</v>
      </c>
      <c r="Z22" s="4">
        <v>2996.1793612123543</v>
      </c>
      <c r="AB22" s="4">
        <v>1970</v>
      </c>
      <c r="AC22" s="4">
        <v>1662.5715290079038</v>
      </c>
      <c r="AD22" s="4">
        <v>1671.7049432671554</v>
      </c>
      <c r="AE22" s="4">
        <v>2452.4820788382558</v>
      </c>
      <c r="AF22" s="4">
        <v>2743.3112697934521</v>
      </c>
      <c r="AG22" s="4">
        <v>2201.4857694629386</v>
      </c>
      <c r="AH22" s="4">
        <v>147.78612321101465</v>
      </c>
      <c r="AI22" s="4">
        <v>957.15043004197582</v>
      </c>
    </row>
    <row r="23" spans="1:35">
      <c r="A23" s="4">
        <v>1971</v>
      </c>
      <c r="B23" s="4">
        <v>28773.836475189411</v>
      </c>
      <c r="C23" s="4">
        <v>31510.09727689857</v>
      </c>
      <c r="D23" s="4">
        <v>67497.809019244218</v>
      </c>
      <c r="E23" s="4">
        <v>62316.081544976521</v>
      </c>
      <c r="F23" s="4">
        <v>43676.426040464925</v>
      </c>
      <c r="G23" s="4">
        <v>3671.6399987211125</v>
      </c>
      <c r="H23" s="4">
        <v>57765.861124794996</v>
      </c>
      <c r="J23" s="4">
        <v>1971</v>
      </c>
      <c r="K23" s="4">
        <v>5623.6797054714962</v>
      </c>
      <c r="L23" s="4">
        <v>5654.2658386102512</v>
      </c>
      <c r="M23" s="4">
        <v>8286.9508052670026</v>
      </c>
      <c r="N23" s="4">
        <v>9824.8601809647043</v>
      </c>
      <c r="O23" s="4">
        <v>7681.1183182410887</v>
      </c>
      <c r="P23" s="4">
        <v>502.78454523885267</v>
      </c>
      <c r="Q23" s="4">
        <v>3232.3744044106052</v>
      </c>
      <c r="S23" s="4">
        <v>1971</v>
      </c>
      <c r="T23" s="4">
        <v>1474.4296551356051</v>
      </c>
      <c r="U23" s="4">
        <v>1614.6412002211498</v>
      </c>
      <c r="V23" s="4">
        <v>3458.7244339303234</v>
      </c>
      <c r="W23" s="4">
        <v>3193.2022238670606</v>
      </c>
      <c r="X23" s="4">
        <v>2238.0685258959561</v>
      </c>
      <c r="Y23" s="4">
        <v>188.1422695150292</v>
      </c>
      <c r="Z23" s="4">
        <v>2960.0397142133988</v>
      </c>
      <c r="AB23" s="4">
        <v>1971</v>
      </c>
      <c r="AC23" s="4">
        <v>1919.6081780324478</v>
      </c>
      <c r="AD23" s="4">
        <v>1930.0485648223321</v>
      </c>
      <c r="AE23" s="4">
        <v>2828.6992449562699</v>
      </c>
      <c r="AF23" s="4">
        <v>3353.6550691277262</v>
      </c>
      <c r="AG23" s="4">
        <v>2621.9020841077968</v>
      </c>
      <c r="AH23" s="4">
        <v>171.62238523111401</v>
      </c>
      <c r="AI23" s="4">
        <v>1103.350949225003</v>
      </c>
    </row>
    <row r="24" spans="1:35">
      <c r="A24" s="4">
        <v>1972</v>
      </c>
      <c r="B24" s="4">
        <v>26782.357738149352</v>
      </c>
      <c r="C24" s="4">
        <v>29213.023519996139</v>
      </c>
      <c r="D24" s="4">
        <v>60367.551290458985</v>
      </c>
      <c r="E24" s="4">
        <v>59302.63827280893</v>
      </c>
      <c r="F24" s="4">
        <v>39991.669285841665</v>
      </c>
      <c r="G24" s="4">
        <v>3328.9370113679524</v>
      </c>
      <c r="H24" s="4">
        <v>54093.046090308846</v>
      </c>
      <c r="J24" s="4">
        <v>1972</v>
      </c>
      <c r="K24" s="4">
        <v>4327.8410604630126</v>
      </c>
      <c r="L24" s="4">
        <v>4351.2126919126167</v>
      </c>
      <c r="M24" s="4">
        <v>6372.4935447106</v>
      </c>
      <c r="N24" s="4">
        <v>7988.33733296214</v>
      </c>
      <c r="O24" s="4">
        <v>6099.474955012467</v>
      </c>
      <c r="P24" s="4">
        <v>389.18718941634825</v>
      </c>
      <c r="Q24" s="4">
        <v>2484.5061310773781</v>
      </c>
      <c r="S24" s="4">
        <v>1972</v>
      </c>
      <c r="T24" s="4">
        <v>1451.5463958332082</v>
      </c>
      <c r="U24" s="4">
        <v>1583.2832723849369</v>
      </c>
      <c r="V24" s="4">
        <v>3271.7919145753676</v>
      </c>
      <c r="W24" s="4">
        <v>3214.0759110868485</v>
      </c>
      <c r="X24" s="4">
        <v>2167.4627746656442</v>
      </c>
      <c r="Y24" s="4">
        <v>180.42125223067907</v>
      </c>
      <c r="Z24" s="4">
        <v>2931.7271787533455</v>
      </c>
      <c r="AB24" s="4">
        <v>1972</v>
      </c>
      <c r="AC24" s="4">
        <v>1576.0971664393278</v>
      </c>
      <c r="AD24" s="4">
        <v>1584.6085608246949</v>
      </c>
      <c r="AE24" s="4">
        <v>2320.7111533566267</v>
      </c>
      <c r="AF24" s="4">
        <v>2909.1631737733333</v>
      </c>
      <c r="AG24" s="4">
        <v>2221.2842521380194</v>
      </c>
      <c r="AH24" s="4">
        <v>141.73275263208683</v>
      </c>
      <c r="AI24" s="4">
        <v>904.79826280248369</v>
      </c>
    </row>
    <row r="25" spans="1:35">
      <c r="A25" s="4">
        <v>1973</v>
      </c>
      <c r="B25" s="4">
        <v>24705.910081670503</v>
      </c>
      <c r="C25" s="4">
        <v>26828.460147671009</v>
      </c>
      <c r="D25" s="4">
        <v>53497.613905178565</v>
      </c>
      <c r="E25" s="4">
        <v>55794.6994774345</v>
      </c>
      <c r="F25" s="4">
        <v>36254.718068206355</v>
      </c>
      <c r="G25" s="4">
        <v>2989.2832016453572</v>
      </c>
      <c r="H25" s="4">
        <v>50208.056233437208</v>
      </c>
      <c r="J25" s="4">
        <v>1973</v>
      </c>
      <c r="K25" s="4">
        <v>3984.7366458905331</v>
      </c>
      <c r="L25" s="4">
        <v>4006.1704780125483</v>
      </c>
      <c r="M25" s="4">
        <v>5864.4075985943246</v>
      </c>
      <c r="N25" s="4">
        <v>7755.6885258998627</v>
      </c>
      <c r="O25" s="4">
        <v>5796.7778593949442</v>
      </c>
      <c r="P25" s="4">
        <v>360.43833883013053</v>
      </c>
      <c r="Q25" s="4">
        <v>2285.668915140905</v>
      </c>
      <c r="S25" s="4">
        <v>1973</v>
      </c>
      <c r="T25" s="4">
        <v>1417.7873992645002</v>
      </c>
      <c r="U25" s="4">
        <v>1539.593263850569</v>
      </c>
      <c r="V25" s="4">
        <v>3070.0444806423807</v>
      </c>
      <c r="W25" s="4">
        <v>3201.8663389997855</v>
      </c>
      <c r="X25" s="4">
        <v>2080.5338589459657</v>
      </c>
      <c r="Y25" s="4">
        <v>171.54470497608415</v>
      </c>
      <c r="Z25" s="4">
        <v>2881.2680542435432</v>
      </c>
      <c r="AB25" s="4">
        <v>1973</v>
      </c>
      <c r="AC25" s="4">
        <v>1401.2260732801876</v>
      </c>
      <c r="AD25" s="4">
        <v>1408.7632450154015</v>
      </c>
      <c r="AE25" s="4">
        <v>2062.2092654397625</v>
      </c>
      <c r="AF25" s="4">
        <v>2727.275086030721</v>
      </c>
      <c r="AG25" s="4">
        <v>2038.4273791278924</v>
      </c>
      <c r="AH25" s="4">
        <v>126.74754772048547</v>
      </c>
      <c r="AI25" s="4">
        <v>803.75170642317539</v>
      </c>
    </row>
    <row r="26" spans="1:35">
      <c r="A26" s="4">
        <v>1974</v>
      </c>
      <c r="B26" s="4">
        <v>22851.037886443137</v>
      </c>
      <c r="C26" s="4">
        <v>24692.352436199439</v>
      </c>
      <c r="D26" s="4">
        <v>47528.758105249952</v>
      </c>
      <c r="E26" s="4">
        <v>52514.067374057267</v>
      </c>
      <c r="F26" s="4">
        <v>32921.274864789193</v>
      </c>
      <c r="G26" s="4">
        <v>2689.6249736502991</v>
      </c>
      <c r="H26" s="4">
        <v>46731.970169845721</v>
      </c>
      <c r="J26" s="4">
        <v>1974</v>
      </c>
      <c r="K26" s="4">
        <v>3687.5028592563631</v>
      </c>
      <c r="L26" s="4">
        <v>3707.3265299474415</v>
      </c>
      <c r="M26" s="4">
        <v>5425.9207199992188</v>
      </c>
      <c r="N26" s="4">
        <v>7554.7871760929356</v>
      </c>
      <c r="O26" s="4">
        <v>5539.0301461292574</v>
      </c>
      <c r="P26" s="4">
        <v>335.52621141062497</v>
      </c>
      <c r="Q26" s="4">
        <v>2114.3626568920472</v>
      </c>
      <c r="S26" s="4">
        <v>1974</v>
      </c>
      <c r="T26" s="4">
        <v>1181.6066852686415</v>
      </c>
      <c r="U26" s="4">
        <v>1276.8194100685619</v>
      </c>
      <c r="V26" s="4">
        <v>2457.6694764922586</v>
      </c>
      <c r="W26" s="4">
        <v>2715.4553499141925</v>
      </c>
      <c r="X26" s="4">
        <v>1702.3296123840244</v>
      </c>
      <c r="Y26" s="4">
        <v>139.07809638774219</v>
      </c>
      <c r="Z26" s="4">
        <v>2416.4682865991031</v>
      </c>
      <c r="AB26" s="4">
        <v>1974</v>
      </c>
      <c r="AC26" s="4">
        <v>1310.2735988959626</v>
      </c>
      <c r="AD26" s="4">
        <v>1317.3175072890169</v>
      </c>
      <c r="AE26" s="4">
        <v>1927.9824153278805</v>
      </c>
      <c r="AF26" s="4">
        <v>2684.4286119709195</v>
      </c>
      <c r="AG26" s="4">
        <v>1968.1733793762039</v>
      </c>
      <c r="AH26" s="4">
        <v>119.22191068824959</v>
      </c>
      <c r="AI26" s="4">
        <v>751.29258838754117</v>
      </c>
    </row>
    <row r="27" spans="1:35">
      <c r="A27" s="4">
        <v>1975</v>
      </c>
      <c r="B27" s="4">
        <v>26237.549754000287</v>
      </c>
      <c r="C27" s="4">
        <v>28199.336924875526</v>
      </c>
      <c r="D27" s="4">
        <v>52414.70572746687</v>
      </c>
      <c r="E27" s="4">
        <v>61226.568942680351</v>
      </c>
      <c r="F27" s="4">
        <v>37072.915861902053</v>
      </c>
      <c r="G27" s="4">
        <v>3002.1583484404168</v>
      </c>
      <c r="H27" s="4">
        <v>54002.979119257281</v>
      </c>
      <c r="J27" s="4">
        <v>1975</v>
      </c>
      <c r="K27" s="4">
        <v>4377.9056578518039</v>
      </c>
      <c r="L27" s="4">
        <v>4401.5120849864443</v>
      </c>
      <c r="M27" s="4">
        <v>6442.6147503689253</v>
      </c>
      <c r="N27" s="4">
        <v>9425.9876195851903</v>
      </c>
      <c r="O27" s="4">
        <v>6792.513830201704</v>
      </c>
      <c r="P27" s="4">
        <v>400.72111038920201</v>
      </c>
      <c r="Q27" s="4">
        <v>2510.4243719683436</v>
      </c>
      <c r="S27" s="4">
        <v>1975</v>
      </c>
      <c r="T27" s="4">
        <v>1736.0575642324063</v>
      </c>
      <c r="U27" s="4">
        <v>1865.8629572414388</v>
      </c>
      <c r="V27" s="4">
        <v>3468.1190586903422</v>
      </c>
      <c r="W27" s="4">
        <v>4051.1728092571334</v>
      </c>
      <c r="X27" s="4">
        <v>2453.0002463508968</v>
      </c>
      <c r="Y27" s="4">
        <v>198.64353793321811</v>
      </c>
      <c r="Z27" s="4">
        <v>3573.2101995071939</v>
      </c>
      <c r="AB27" s="4">
        <v>1975</v>
      </c>
      <c r="AC27" s="4">
        <v>1137.8472747097346</v>
      </c>
      <c r="AD27" s="4">
        <v>1143.982744699274</v>
      </c>
      <c r="AE27" s="4">
        <v>1674.4791250958863</v>
      </c>
      <c r="AF27" s="4">
        <v>2449.8779011276192</v>
      </c>
      <c r="AG27" s="4">
        <v>1765.4202612295803</v>
      </c>
      <c r="AH27" s="4">
        <v>104.15012542749656</v>
      </c>
      <c r="AI27" s="4">
        <v>652.47626450925486</v>
      </c>
    </row>
    <row r="28" spans="1:35">
      <c r="A28" s="4">
        <v>1976</v>
      </c>
      <c r="B28" s="4">
        <v>26632.811809157363</v>
      </c>
      <c r="C28" s="4">
        <v>28457.197052659554</v>
      </c>
      <c r="D28" s="4">
        <v>51099.285795097436</v>
      </c>
      <c r="E28" s="4">
        <v>62979.815653179227</v>
      </c>
      <c r="F28" s="4">
        <v>36868.849691523443</v>
      </c>
      <c r="G28" s="4">
        <v>2960.4048836471638</v>
      </c>
      <c r="H28" s="4">
        <v>55175.146259382142</v>
      </c>
      <c r="J28" s="4">
        <v>1976</v>
      </c>
      <c r="K28" s="4">
        <v>4567.2104379183647</v>
      </c>
      <c r="L28" s="4">
        <v>4592.0056526043327</v>
      </c>
      <c r="M28" s="4">
        <v>6724.3140881209501</v>
      </c>
      <c r="N28" s="4">
        <v>10319.147191288592</v>
      </c>
      <c r="O28" s="4">
        <v>7321.9462194125808</v>
      </c>
      <c r="P28" s="4">
        <v>420.56003428478022</v>
      </c>
      <c r="Q28" s="4">
        <v>2620.4617063125829</v>
      </c>
      <c r="S28" s="4">
        <v>1976</v>
      </c>
      <c r="T28" s="4">
        <v>1546.8322540337383</v>
      </c>
      <c r="U28" s="4">
        <v>1652.7924492491029</v>
      </c>
      <c r="V28" s="4">
        <v>2967.8437257145761</v>
      </c>
      <c r="W28" s="4">
        <v>3657.8642504408845</v>
      </c>
      <c r="X28" s="4">
        <v>2141.3407747041292</v>
      </c>
      <c r="Y28" s="4">
        <v>171.94015381620014</v>
      </c>
      <c r="Z28" s="4">
        <v>3204.5694786795234</v>
      </c>
      <c r="AB28" s="4">
        <v>1976</v>
      </c>
      <c r="AC28" s="4">
        <v>1197.7518750412792</v>
      </c>
      <c r="AD28" s="4">
        <v>1204.2544251833974</v>
      </c>
      <c r="AE28" s="4">
        <v>1763.4527501833754</v>
      </c>
      <c r="AF28" s="4">
        <v>2706.1984695468032</v>
      </c>
      <c r="AG28" s="4">
        <v>1920.1818993148788</v>
      </c>
      <c r="AH28" s="4">
        <v>110.29195533666012</v>
      </c>
      <c r="AI28" s="4">
        <v>687.21662048931148</v>
      </c>
    </row>
    <row r="29" spans="1:35">
      <c r="A29" s="4">
        <v>1977</v>
      </c>
      <c r="B29" s="4">
        <v>26651.694477071873</v>
      </c>
      <c r="C29" s="4">
        <v>28298.455361495216</v>
      </c>
      <c r="D29" s="4">
        <v>49114.251324498655</v>
      </c>
      <c r="E29" s="4">
        <v>63744.570109214052</v>
      </c>
      <c r="F29" s="4">
        <v>36108.740958443384</v>
      </c>
      <c r="G29" s="4">
        <v>2875.9131170004703</v>
      </c>
      <c r="H29" s="4">
        <v>55580.729954342547</v>
      </c>
      <c r="J29" s="4">
        <v>1977</v>
      </c>
      <c r="K29" s="4">
        <v>3347.0103102281191</v>
      </c>
      <c r="L29" s="4">
        <v>3365.3771280082033</v>
      </c>
      <c r="M29" s="4">
        <v>4931.8575630566856</v>
      </c>
      <c r="N29" s="4">
        <v>7924.9693326033794</v>
      </c>
      <c r="O29" s="4">
        <v>5546.1664424689525</v>
      </c>
      <c r="P29" s="4">
        <v>310.06662906655282</v>
      </c>
      <c r="Q29" s="4">
        <v>1922.4497852946693</v>
      </c>
      <c r="S29" s="4">
        <v>1977</v>
      </c>
      <c r="T29" s="4">
        <v>1475.2161163149876</v>
      </c>
      <c r="U29" s="4">
        <v>1566.3671010491237</v>
      </c>
      <c r="V29" s="4">
        <v>2718.5564188789776</v>
      </c>
      <c r="W29" s="4">
        <v>3528.369171182796</v>
      </c>
      <c r="X29" s="4">
        <v>1998.6795454061937</v>
      </c>
      <c r="Y29" s="4">
        <v>159.18662818871104</v>
      </c>
      <c r="Z29" s="4">
        <v>3076.4868873810401</v>
      </c>
      <c r="AB29" s="4">
        <v>1977</v>
      </c>
      <c r="AC29" s="4">
        <v>1318.2222158877951</v>
      </c>
      <c r="AD29" s="4">
        <v>1325.4559991716055</v>
      </c>
      <c r="AE29" s="4">
        <v>1942.4153506035848</v>
      </c>
      <c r="AF29" s="4">
        <v>3121.2543930751231</v>
      </c>
      <c r="AG29" s="4">
        <v>2184.3613075024132</v>
      </c>
      <c r="AH29" s="4">
        <v>122.11994614773455</v>
      </c>
      <c r="AI29" s="4">
        <v>757.15811455968674</v>
      </c>
    </row>
    <row r="30" spans="1:35">
      <c r="A30" s="4">
        <v>1978</v>
      </c>
      <c r="B30" s="4">
        <v>24784.873282528908</v>
      </c>
      <c r="C30" s="4">
        <v>26139.280748520876</v>
      </c>
      <c r="D30" s="4">
        <v>43873.45404934798</v>
      </c>
      <c r="E30" s="4">
        <v>59847.448573745052</v>
      </c>
      <c r="F30" s="4">
        <v>32827.916093652959</v>
      </c>
      <c r="G30" s="4">
        <v>2594.4232411325283</v>
      </c>
      <c r="H30" s="4">
        <v>52034.96596995525</v>
      </c>
      <c r="J30" s="4">
        <v>1978</v>
      </c>
      <c r="K30" s="4">
        <v>3094.0267480641373</v>
      </c>
      <c r="L30" s="4">
        <v>3111.2580445166318</v>
      </c>
      <c r="M30" s="4">
        <v>4564.5560322100864</v>
      </c>
      <c r="N30" s="4">
        <v>7667.8911787724965</v>
      </c>
      <c r="O30" s="4">
        <v>5301.1457107269898</v>
      </c>
      <c r="P30" s="4">
        <v>288.3788064085885</v>
      </c>
      <c r="Q30" s="4">
        <v>1780.0469275538969</v>
      </c>
      <c r="S30" s="4">
        <v>1978</v>
      </c>
      <c r="T30" s="4">
        <v>1305.1696197420551</v>
      </c>
      <c r="U30" s="4">
        <v>1376.4926181376381</v>
      </c>
      <c r="V30" s="4">
        <v>2310.3728909811603</v>
      </c>
      <c r="W30" s="4">
        <v>3151.5622778103234</v>
      </c>
      <c r="X30" s="4">
        <v>1728.7156676762058</v>
      </c>
      <c r="Y30" s="4">
        <v>136.62213869238661</v>
      </c>
      <c r="Z30" s="4">
        <v>2740.1575135819162</v>
      </c>
      <c r="AB30" s="4">
        <v>1978</v>
      </c>
      <c r="AC30" s="4">
        <v>1060.9463325402239</v>
      </c>
      <c r="AD30" s="4">
        <v>1066.8549694929025</v>
      </c>
      <c r="AE30" s="4">
        <v>1565.1929916500062</v>
      </c>
      <c r="AF30" s="4">
        <v>2629.3311877559686</v>
      </c>
      <c r="AG30" s="4">
        <v>1817.770678154639</v>
      </c>
      <c r="AH30" s="4">
        <v>98.885517790997753</v>
      </c>
      <c r="AI30" s="4">
        <v>610.38071526673582</v>
      </c>
    </row>
    <row r="31" spans="1:35">
      <c r="A31" s="4">
        <v>1979</v>
      </c>
      <c r="B31" s="4">
        <v>21684.694695404345</v>
      </c>
      <c r="C31" s="4">
        <v>22705.880717660773</v>
      </c>
      <c r="D31" s="4">
        <v>36879.176195218803</v>
      </c>
      <c r="E31" s="4">
        <v>52770.971639201991</v>
      </c>
      <c r="F31" s="4">
        <v>28047.236564806091</v>
      </c>
      <c r="G31" s="4">
        <v>2200.3391597043333</v>
      </c>
      <c r="H31" s="4">
        <v>45835.571808935973</v>
      </c>
      <c r="J31" s="4">
        <v>1979</v>
      </c>
      <c r="K31" s="4">
        <v>2795.1458365019921</v>
      </c>
      <c r="L31" s="4">
        <v>2811.0095345088389</v>
      </c>
      <c r="M31" s="4">
        <v>4130.2283840880009</v>
      </c>
      <c r="N31" s="4">
        <v>7242.2687494235606</v>
      </c>
      <c r="O31" s="4">
        <v>4953.4775903177742</v>
      </c>
      <c r="P31" s="4">
        <v>262.12341386976203</v>
      </c>
      <c r="Q31" s="4">
        <v>1611.6591726197018</v>
      </c>
      <c r="S31" s="4">
        <v>1979</v>
      </c>
      <c r="T31" s="4">
        <v>1172.9570844024215</v>
      </c>
      <c r="U31" s="4">
        <v>1228.1945408722263</v>
      </c>
      <c r="V31" s="4">
        <v>1994.8489749442806</v>
      </c>
      <c r="W31" s="4">
        <v>2854.4596040874562</v>
      </c>
      <c r="X31" s="4">
        <v>1517.116348129729</v>
      </c>
      <c r="Y31" s="4">
        <v>119.01958693521482</v>
      </c>
      <c r="Z31" s="4">
        <v>2479.313609258305</v>
      </c>
      <c r="AB31" s="4">
        <v>1979</v>
      </c>
      <c r="AC31" s="4">
        <v>852.17860868963169</v>
      </c>
      <c r="AD31" s="4">
        <v>857.01510198440212</v>
      </c>
      <c r="AE31" s="4">
        <v>1259.2159707585367</v>
      </c>
      <c r="AF31" s="4">
        <v>2208.0087650681589</v>
      </c>
      <c r="AG31" s="4">
        <v>1510.2065824139556</v>
      </c>
      <c r="AH31" s="4">
        <v>79.915674960293302</v>
      </c>
      <c r="AI31" s="4">
        <v>491.35950384747002</v>
      </c>
    </row>
    <row r="32" spans="1:35">
      <c r="A32" s="4">
        <v>1980</v>
      </c>
      <c r="B32" s="4">
        <v>21335.071251634545</v>
      </c>
      <c r="C32" s="4">
        <v>22170.176572514512</v>
      </c>
      <c r="D32" s="4">
        <v>34869.862288761709</v>
      </c>
      <c r="E32" s="4">
        <v>52238.740001504069</v>
      </c>
      <c r="F32" s="4">
        <v>26915.811703654988</v>
      </c>
      <c r="G32" s="4">
        <v>2096.9283773544662</v>
      </c>
      <c r="H32" s="4">
        <v>45405.804699778331</v>
      </c>
      <c r="J32" s="4">
        <v>1980</v>
      </c>
      <c r="K32" s="4">
        <v>2371.9498542240267</v>
      </c>
      <c r="L32" s="4">
        <v>2385.7255519684718</v>
      </c>
      <c r="M32" s="4">
        <v>3511.9989255586429</v>
      </c>
      <c r="N32" s="4">
        <v>6418.5978508117259</v>
      </c>
      <c r="O32" s="4">
        <v>4349.3308434435676</v>
      </c>
      <c r="P32" s="4">
        <v>223.81550873999245</v>
      </c>
      <c r="Q32" s="4">
        <v>1371.5182505172077</v>
      </c>
      <c r="S32" s="4">
        <v>1980</v>
      </c>
      <c r="T32" s="4">
        <v>1103.4481730673638</v>
      </c>
      <c r="U32" s="4">
        <v>1146.6397532489034</v>
      </c>
      <c r="V32" s="4">
        <v>1803.4664793864622</v>
      </c>
      <c r="W32" s="4">
        <v>2701.7834408959143</v>
      </c>
      <c r="X32" s="4">
        <v>1392.0836214103499</v>
      </c>
      <c r="Y32" s="4">
        <v>108.45296740537609</v>
      </c>
      <c r="Z32" s="4">
        <v>2348.3845754105641</v>
      </c>
      <c r="AB32" s="4">
        <v>1980</v>
      </c>
      <c r="AC32" s="4">
        <v>742.31327315599094</v>
      </c>
      <c r="AD32" s="4">
        <v>746.62444493918701</v>
      </c>
      <c r="AE32" s="4">
        <v>1099.0971892214093</v>
      </c>
      <c r="AF32" s="4">
        <v>2008.7314962511223</v>
      </c>
      <c r="AG32" s="4">
        <v>1361.144295983067</v>
      </c>
      <c r="AH32" s="4">
        <v>70.044154845849164</v>
      </c>
      <c r="AI32" s="4">
        <v>429.22332439767052</v>
      </c>
    </row>
    <row r="33" spans="1:35">
      <c r="A33" s="4">
        <v>1981</v>
      </c>
      <c r="B33" s="4">
        <v>17962.719175036065</v>
      </c>
      <c r="C33" s="4">
        <v>18516.198596365706</v>
      </c>
      <c r="D33" s="4">
        <v>28223.397757886734</v>
      </c>
      <c r="E33" s="4">
        <v>44180.396807077006</v>
      </c>
      <c r="F33" s="4">
        <v>22077.111702281101</v>
      </c>
      <c r="G33" s="4">
        <v>1708.7439563553748</v>
      </c>
      <c r="H33" s="4">
        <v>38492.858358604979</v>
      </c>
      <c r="J33" s="4">
        <v>1981</v>
      </c>
      <c r="K33" s="4">
        <v>2254.1847248433583</v>
      </c>
      <c r="L33" s="4">
        <v>2267.6371767740216</v>
      </c>
      <c r="M33" s="4">
        <v>3345.8949367032933</v>
      </c>
      <c r="N33" s="4">
        <v>6364.592197176632</v>
      </c>
      <c r="O33" s="4">
        <v>4278.2874517217278</v>
      </c>
      <c r="P33" s="4">
        <v>214.03228392058026</v>
      </c>
      <c r="Q33" s="4">
        <v>1307.9571267914162</v>
      </c>
      <c r="S33" s="4">
        <v>1981</v>
      </c>
      <c r="T33" s="4">
        <v>967.62830726014909</v>
      </c>
      <c r="U33" s="4">
        <v>997.44352345018069</v>
      </c>
      <c r="V33" s="4">
        <v>1520.3577104043325</v>
      </c>
      <c r="W33" s="4">
        <v>2379.9404845078411</v>
      </c>
      <c r="X33" s="4">
        <v>1189.265278686772</v>
      </c>
      <c r="Y33" s="4">
        <v>92.047813358182268</v>
      </c>
      <c r="Z33" s="4">
        <v>2073.5601894230936</v>
      </c>
      <c r="AB33" s="4">
        <v>1981</v>
      </c>
      <c r="AC33" s="4">
        <v>769.41937384708331</v>
      </c>
      <c r="AD33" s="4">
        <v>774.01109032316685</v>
      </c>
      <c r="AE33" s="4">
        <v>1142.0520948367564</v>
      </c>
      <c r="AF33" s="4">
        <v>2172.4220243236578</v>
      </c>
      <c r="AG33" s="4">
        <v>1460.3050122568416</v>
      </c>
      <c r="AH33" s="4">
        <v>73.055497210273032</v>
      </c>
      <c r="AI33" s="4">
        <v>446.44413673090315</v>
      </c>
    </row>
    <row r="34" spans="1:35">
      <c r="A34" s="4">
        <v>1982</v>
      </c>
      <c r="B34" s="4">
        <v>16105.828358571704</v>
      </c>
      <c r="C34" s="4">
        <v>16462.088029354542</v>
      </c>
      <c r="D34" s="4">
        <v>24338.501672841867</v>
      </c>
      <c r="E34" s="4">
        <v>39730.736740939217</v>
      </c>
      <c r="F34" s="4">
        <v>19260.69768689957</v>
      </c>
      <c r="G34" s="4">
        <v>1481.6854900374171</v>
      </c>
      <c r="H34" s="4">
        <v>34753.669353749574</v>
      </c>
      <c r="J34" s="4">
        <v>1982</v>
      </c>
      <c r="K34" s="4">
        <v>1810.118122470137</v>
      </c>
      <c r="L34" s="4">
        <v>1821.2634553479681</v>
      </c>
      <c r="M34" s="4">
        <v>2694.6926085754499</v>
      </c>
      <c r="N34" s="4">
        <v>5327.8127960638803</v>
      </c>
      <c r="O34" s="4">
        <v>3557.1695652658796</v>
      </c>
      <c r="P34" s="4">
        <v>172.9514205214208</v>
      </c>
      <c r="Q34" s="4">
        <v>1054.6646522514129</v>
      </c>
      <c r="S34" s="4">
        <v>1982</v>
      </c>
      <c r="T34" s="4">
        <v>825.31350224956896</v>
      </c>
      <c r="U34" s="4">
        <v>843.56937273682513</v>
      </c>
      <c r="V34" s="4">
        <v>1247.1816790739385</v>
      </c>
      <c r="W34" s="4">
        <v>2035.9284078157207</v>
      </c>
      <c r="X34" s="4">
        <v>986.97896872129309</v>
      </c>
      <c r="Y34" s="4">
        <v>75.926243207747348</v>
      </c>
      <c r="Z34" s="4">
        <v>1780.8877588777561</v>
      </c>
      <c r="AB34" s="4">
        <v>1982</v>
      </c>
      <c r="AC34" s="4">
        <v>773.8751047344922</v>
      </c>
      <c r="AD34" s="4">
        <v>778.64003998433225</v>
      </c>
      <c r="AE34" s="4">
        <v>1152.0549398416358</v>
      </c>
      <c r="AF34" s="4">
        <v>2277.785982239247</v>
      </c>
      <c r="AG34" s="4">
        <v>1520.7874755277999</v>
      </c>
      <c r="AH34" s="4">
        <v>73.941472110863216</v>
      </c>
      <c r="AI34" s="4">
        <v>450.89804255815579</v>
      </c>
    </row>
    <row r="35" spans="1:35">
      <c r="A35" s="4">
        <v>1983</v>
      </c>
      <c r="B35" s="4">
        <v>18618.248240554763</v>
      </c>
      <c r="C35" s="4">
        <v>18861.78778100956</v>
      </c>
      <c r="D35" s="4">
        <v>27074.310832328745</v>
      </c>
      <c r="E35" s="4">
        <v>45995.736073792774</v>
      </c>
      <c r="F35" s="4">
        <v>21636.559220555391</v>
      </c>
      <c r="G35" s="4">
        <v>1655.0913102662289</v>
      </c>
      <c r="H35" s="4">
        <v>40455.78733091757</v>
      </c>
      <c r="J35" s="4">
        <v>1983</v>
      </c>
      <c r="K35" s="4">
        <v>1933.6511056508646</v>
      </c>
      <c r="L35" s="4">
        <v>1945.9840137636877</v>
      </c>
      <c r="M35" s="4">
        <v>2888.5303884951404</v>
      </c>
      <c r="N35" s="4">
        <v>5928.2376578399435</v>
      </c>
      <c r="O35" s="4">
        <v>3935.9379171160699</v>
      </c>
      <c r="P35" s="4">
        <v>185.92836970349654</v>
      </c>
      <c r="Q35" s="4">
        <v>1132.1396776503182</v>
      </c>
      <c r="S35" s="4">
        <v>1983</v>
      </c>
      <c r="T35" s="4">
        <v>823.09547828379334</v>
      </c>
      <c r="U35" s="4">
        <v>833.86213537965352</v>
      </c>
      <c r="V35" s="4">
        <v>1196.9301588319408</v>
      </c>
      <c r="W35" s="4">
        <v>2033.4288109988979</v>
      </c>
      <c r="X35" s="4">
        <v>956.53220592830644</v>
      </c>
      <c r="Y35" s="4">
        <v>73.170051017986637</v>
      </c>
      <c r="Z35" s="4">
        <v>1788.5128177610345</v>
      </c>
      <c r="AB35" s="4">
        <v>1983</v>
      </c>
      <c r="AC35" s="4">
        <v>1046.0912283777682</v>
      </c>
      <c r="AD35" s="4">
        <v>1052.7632422480631</v>
      </c>
      <c r="AE35" s="4">
        <v>1562.6739971223012</v>
      </c>
      <c r="AF35" s="4">
        <v>3207.1335906886475</v>
      </c>
      <c r="AG35" s="4">
        <v>2129.3138759635181</v>
      </c>
      <c r="AH35" s="4">
        <v>100.58589995113869</v>
      </c>
      <c r="AI35" s="4">
        <v>612.47935712259266</v>
      </c>
    </row>
    <row r="36" spans="1:35">
      <c r="A36" s="4">
        <v>1984</v>
      </c>
      <c r="B36" s="4">
        <v>19693.635596537239</v>
      </c>
      <c r="C36" s="4">
        <v>19766.72935066649</v>
      </c>
      <c r="D36" s="4">
        <v>27575.945021222247</v>
      </c>
      <c r="E36" s="4">
        <v>48652.879027283074</v>
      </c>
      <c r="F36" s="4">
        <v>22210.311162601101</v>
      </c>
      <c r="G36" s="4">
        <v>1690.2456381161692</v>
      </c>
      <c r="H36" s="4">
        <v>43092.618263455748</v>
      </c>
      <c r="J36" s="4">
        <v>1984</v>
      </c>
      <c r="K36" s="4">
        <v>1987.0627629992555</v>
      </c>
      <c r="L36" s="4">
        <v>2000.2413200598837</v>
      </c>
      <c r="M36" s="4">
        <v>2980.1339326347129</v>
      </c>
      <c r="N36" s="4">
        <v>6340.6914609809828</v>
      </c>
      <c r="O36" s="4">
        <v>4190.9386807737728</v>
      </c>
      <c r="P36" s="4">
        <v>192.28834199781903</v>
      </c>
      <c r="Q36" s="4">
        <v>1169.9698002640673</v>
      </c>
      <c r="S36" s="4">
        <v>1984</v>
      </c>
      <c r="T36" s="4">
        <v>976.67799558837464</v>
      </c>
      <c r="U36" s="4">
        <v>980.30297691409487</v>
      </c>
      <c r="V36" s="4">
        <v>1367.5899799079355</v>
      </c>
      <c r="W36" s="4">
        <v>2412.8707030775822</v>
      </c>
      <c r="X36" s="4">
        <v>1101.4889597884883</v>
      </c>
      <c r="Y36" s="4">
        <v>83.825341125818355</v>
      </c>
      <c r="Z36" s="4">
        <v>2137.1174369453283</v>
      </c>
      <c r="AB36" s="4">
        <v>1984</v>
      </c>
      <c r="AC36" s="4">
        <v>1103.2206210707118</v>
      </c>
      <c r="AD36" s="4">
        <v>1110.5373783347336</v>
      </c>
      <c r="AE36" s="4">
        <v>1654.5754211974042</v>
      </c>
      <c r="AF36" s="4">
        <v>3520.362668888592</v>
      </c>
      <c r="AG36" s="4">
        <v>2326.8162739327845</v>
      </c>
      <c r="AH36" s="4">
        <v>106.75881408159168</v>
      </c>
      <c r="AI36" s="4">
        <v>649.56922031646195</v>
      </c>
    </row>
    <row r="37" spans="1:35">
      <c r="A37" s="4">
        <v>1985</v>
      </c>
      <c r="B37" s="4">
        <v>18563.950726555664</v>
      </c>
      <c r="C37" s="4">
        <v>18453.105082977963</v>
      </c>
      <c r="D37" s="4">
        <v>25048.665491647982</v>
      </c>
      <c r="E37" s="4">
        <v>45797.603112618177</v>
      </c>
      <c r="F37" s="4">
        <v>20289.530456604669</v>
      </c>
      <c r="G37" s="4">
        <v>1536.9263724100451</v>
      </c>
      <c r="H37" s="4">
        <v>40906.26048528411</v>
      </c>
      <c r="J37" s="4">
        <v>1985</v>
      </c>
      <c r="K37" s="4">
        <v>1898.3750834964551</v>
      </c>
      <c r="L37" s="4">
        <v>1911.515269008228</v>
      </c>
      <c r="M37" s="4">
        <v>2860.0445677517882</v>
      </c>
      <c r="N37" s="4">
        <v>6300.6051922101542</v>
      </c>
      <c r="O37" s="4">
        <v>4150.2147721995607</v>
      </c>
      <c r="P37" s="4">
        <v>184.8933743782494</v>
      </c>
      <c r="Q37" s="4">
        <v>1124.9395282807809</v>
      </c>
      <c r="S37" s="4">
        <v>1985</v>
      </c>
      <c r="T37" s="4">
        <v>900.68568274573181</v>
      </c>
      <c r="U37" s="4">
        <v>895.30767427998239</v>
      </c>
      <c r="V37" s="4">
        <v>1215.3110462602672</v>
      </c>
      <c r="W37" s="4">
        <v>2222.0079138973178</v>
      </c>
      <c r="X37" s="4">
        <v>984.40735278163095</v>
      </c>
      <c r="Y37" s="4">
        <v>74.568587228786598</v>
      </c>
      <c r="Z37" s="4">
        <v>1984.689773015725</v>
      </c>
      <c r="AB37" s="4">
        <v>1985</v>
      </c>
      <c r="AC37" s="4">
        <v>1110.5648913230211</v>
      </c>
      <c r="AD37" s="4">
        <v>1118.2520069102995</v>
      </c>
      <c r="AE37" s="4">
        <v>1673.1493750508832</v>
      </c>
      <c r="AF37" s="4">
        <v>3685.9053731723716</v>
      </c>
      <c r="AG37" s="4">
        <v>2427.9094566316821</v>
      </c>
      <c r="AH37" s="4">
        <v>108.16413047548866</v>
      </c>
      <c r="AI37" s="4">
        <v>658.09878976556274</v>
      </c>
    </row>
    <row r="38" spans="1:35">
      <c r="A38" s="4">
        <v>1986</v>
      </c>
      <c r="B38" s="4">
        <v>19744.491475139119</v>
      </c>
      <c r="C38" s="4">
        <v>19429.555526924505</v>
      </c>
      <c r="D38" s="4">
        <v>25694.541063824778</v>
      </c>
      <c r="E38" s="4">
        <v>48574.541968779027</v>
      </c>
      <c r="F38" s="4">
        <v>20882.636138545491</v>
      </c>
      <c r="G38" s="4">
        <v>1575.4019009682779</v>
      </c>
      <c r="H38" s="4">
        <v>43813.855573540794</v>
      </c>
      <c r="J38" s="4">
        <v>1986</v>
      </c>
      <c r="K38" s="4">
        <v>1878.5902818172865</v>
      </c>
      <c r="L38" s="4">
        <v>1892.208627754301</v>
      </c>
      <c r="M38" s="4">
        <v>2844.7457243889689</v>
      </c>
      <c r="N38" s="4">
        <v>6480.8050095328417</v>
      </c>
      <c r="O38" s="4">
        <v>4258.6410878963388</v>
      </c>
      <c r="P38" s="4">
        <v>184.15950786034853</v>
      </c>
      <c r="Q38" s="4">
        <v>1121.3023276828123</v>
      </c>
      <c r="S38" s="4">
        <v>1986</v>
      </c>
      <c r="T38" s="4">
        <v>944.5701236013299</v>
      </c>
      <c r="U38" s="4">
        <v>929.50368910205998</v>
      </c>
      <c r="V38" s="4">
        <v>1229.2185827675469</v>
      </c>
      <c r="W38" s="4">
        <v>2323.7904693113555</v>
      </c>
      <c r="X38" s="4">
        <v>999.01859834394804</v>
      </c>
      <c r="Y38" s="4">
        <v>75.366720393536582</v>
      </c>
      <c r="Z38" s="4">
        <v>2096.040762896308</v>
      </c>
      <c r="AB38" s="4">
        <v>1986</v>
      </c>
      <c r="AC38" s="4">
        <v>1027.9839524965839</v>
      </c>
      <c r="AD38" s="4">
        <v>1035.4360516681261</v>
      </c>
      <c r="AE38" s="4">
        <v>1556.6741624875258</v>
      </c>
      <c r="AF38" s="4">
        <v>3546.3632562894304</v>
      </c>
      <c r="AG38" s="4">
        <v>2330.3722691278249</v>
      </c>
      <c r="AH38" s="4">
        <v>100.77397962315209</v>
      </c>
      <c r="AI38" s="4">
        <v>613.58818360325563</v>
      </c>
    </row>
    <row r="39" spans="1:35">
      <c r="A39" s="4">
        <v>1987</v>
      </c>
      <c r="B39" s="4">
        <v>21067.543869958779</v>
      </c>
      <c r="C39" s="4">
        <v>20515.345533200838</v>
      </c>
      <c r="D39" s="4">
        <v>26467.27120516208</v>
      </c>
      <c r="E39" s="4">
        <v>51615.56427953668</v>
      </c>
      <c r="F39" s="4">
        <v>21529.002638878221</v>
      </c>
      <c r="G39" s="4">
        <v>1618.4928281651157</v>
      </c>
      <c r="H39" s="4">
        <v>47078.868751989445</v>
      </c>
      <c r="J39" s="4">
        <v>1987</v>
      </c>
      <c r="K39" s="4">
        <v>1743.8876208513066</v>
      </c>
      <c r="L39" s="4">
        <v>1757.1707377373582</v>
      </c>
      <c r="M39" s="4">
        <v>2655.9372963151241</v>
      </c>
      <c r="N39" s="4">
        <v>6249.6496038319347</v>
      </c>
      <c r="O39" s="4">
        <v>4100.8334597884304</v>
      </c>
      <c r="P39" s="4">
        <v>172.07937609027738</v>
      </c>
      <c r="Q39" s="4">
        <v>1049.3705339336709</v>
      </c>
      <c r="S39" s="4">
        <v>1987</v>
      </c>
      <c r="T39" s="4">
        <v>1050.5948976883828</v>
      </c>
      <c r="U39" s="4">
        <v>1023.0579072024084</v>
      </c>
      <c r="V39" s="4">
        <v>1319.8681467339147</v>
      </c>
      <c r="W39" s="4">
        <v>2573.9615784407092</v>
      </c>
      <c r="X39" s="4">
        <v>1073.6068933492361</v>
      </c>
      <c r="Y39" s="4">
        <v>80.710894336390339</v>
      </c>
      <c r="Z39" s="4">
        <v>2347.7259430469117</v>
      </c>
      <c r="AB39" s="4">
        <v>1987</v>
      </c>
      <c r="AC39" s="4">
        <v>964.99710244736332</v>
      </c>
      <c r="AD39" s="4">
        <v>972.34744380723384</v>
      </c>
      <c r="AE39" s="4">
        <v>1469.6886224668672</v>
      </c>
      <c r="AF39" s="4">
        <v>3458.3041286026514</v>
      </c>
      <c r="AG39" s="4">
        <v>2269.2359066022937</v>
      </c>
      <c r="AH39" s="4">
        <v>95.221789140864956</v>
      </c>
      <c r="AI39" s="4">
        <v>580.67934684076647</v>
      </c>
    </row>
    <row r="40" spans="1:35">
      <c r="A40" s="4">
        <v>1988</v>
      </c>
      <c r="B40" s="4">
        <v>22808.290345807814</v>
      </c>
      <c r="C40" s="4">
        <v>21970.410447100028</v>
      </c>
      <c r="D40" s="4">
        <v>27692.19965172403</v>
      </c>
      <c r="E40" s="4">
        <v>55576.097290673075</v>
      </c>
      <c r="F40" s="4">
        <v>22483.820004535264</v>
      </c>
      <c r="G40" s="4">
        <v>1685.4383608714934</v>
      </c>
      <c r="H40" s="4">
        <v>51327.337994851929</v>
      </c>
      <c r="J40" s="4">
        <v>1988</v>
      </c>
      <c r="K40" s="4">
        <v>1757.1277047710853</v>
      </c>
      <c r="L40" s="4">
        <v>1771.2333000170704</v>
      </c>
      <c r="M40" s="4">
        <v>2693.2192926826469</v>
      </c>
      <c r="N40" s="4">
        <v>6538.005530095651</v>
      </c>
      <c r="O40" s="4">
        <v>4287.8425241389941</v>
      </c>
      <c r="P40" s="4">
        <v>174.53726121955381</v>
      </c>
      <c r="Q40" s="4">
        <v>1066.9073364465403</v>
      </c>
      <c r="S40" s="4">
        <v>1988</v>
      </c>
      <c r="T40" s="4">
        <v>1262.1943556074596</v>
      </c>
      <c r="U40" s="4">
        <v>1215.8266856597513</v>
      </c>
      <c r="V40" s="4">
        <v>1532.4663780065089</v>
      </c>
      <c r="W40" s="4">
        <v>3075.5411845181029</v>
      </c>
      <c r="X40" s="4">
        <v>1244.2384006846253</v>
      </c>
      <c r="Y40" s="4">
        <v>93.270944624189966</v>
      </c>
      <c r="Z40" s="4">
        <v>2840.4179060867646</v>
      </c>
      <c r="AB40" s="4">
        <v>1988</v>
      </c>
      <c r="AC40" s="4">
        <v>955.02343231400539</v>
      </c>
      <c r="AD40" s="4">
        <v>962.69002020632229</v>
      </c>
      <c r="AE40" s="4">
        <v>1463.8022756616685</v>
      </c>
      <c r="AF40" s="4">
        <v>3553.4972585577348</v>
      </c>
      <c r="AG40" s="4">
        <v>2330.502258604281</v>
      </c>
      <c r="AH40" s="4">
        <v>94.863437542975888</v>
      </c>
      <c r="AI40" s="4">
        <v>579.87902851199487</v>
      </c>
    </row>
    <row r="41" spans="1:35">
      <c r="A41" s="4">
        <v>1989</v>
      </c>
      <c r="B41" s="4">
        <v>20362.260311648359</v>
      </c>
      <c r="C41" s="4">
        <v>19394.861648540769</v>
      </c>
      <c r="D41" s="4">
        <v>23920.994688011706</v>
      </c>
      <c r="E41" s="4">
        <v>49281.449169218562</v>
      </c>
      <c r="F41" s="4">
        <v>19329.768100221965</v>
      </c>
      <c r="G41" s="4">
        <v>1445.8477053458432</v>
      </c>
      <c r="H41" s="4">
        <v>46144.529662189176</v>
      </c>
      <c r="J41" s="4">
        <v>1989</v>
      </c>
      <c r="K41" s="4">
        <v>1895.8850322220883</v>
      </c>
      <c r="L41" s="4">
        <v>1911.970065134436</v>
      </c>
      <c r="M41" s="4">
        <v>2926.4753000346727</v>
      </c>
      <c r="N41" s="4">
        <v>7320.5360206729792</v>
      </c>
      <c r="O41" s="4">
        <v>4802.8587530016102</v>
      </c>
      <c r="P41" s="4">
        <v>189.58255426052511</v>
      </c>
      <c r="Q41" s="4">
        <v>1162.6766717497501</v>
      </c>
      <c r="S41" s="4">
        <v>1989</v>
      </c>
      <c r="T41" s="4">
        <v>1320.3227443380376</v>
      </c>
      <c r="U41" s="4">
        <v>1257.5950098825219</v>
      </c>
      <c r="V41" s="4">
        <v>1551.0769860703397</v>
      </c>
      <c r="W41" s="4">
        <v>3195.4909335303964</v>
      </c>
      <c r="X41" s="4">
        <v>1253.3742362041785</v>
      </c>
      <c r="Y41" s="4">
        <v>93.751164212601225</v>
      </c>
      <c r="Z41" s="4">
        <v>2992.0878678147869</v>
      </c>
      <c r="AB41" s="4">
        <v>1989</v>
      </c>
      <c r="AC41" s="4">
        <v>965.3144195761796</v>
      </c>
      <c r="AD41" s="4">
        <v>973.50432241614681</v>
      </c>
      <c r="AE41" s="4">
        <v>1490.0528025931865</v>
      </c>
      <c r="AF41" s="4">
        <v>3727.3457301891149</v>
      </c>
      <c r="AG41" s="4">
        <v>2445.4377405080013</v>
      </c>
      <c r="AH41" s="4">
        <v>96.528412966726023</v>
      </c>
      <c r="AI41" s="4">
        <v>591.99188635896144</v>
      </c>
    </row>
    <row r="42" spans="1:35">
      <c r="A42" s="4">
        <v>1990</v>
      </c>
      <c r="B42" s="4">
        <v>18797.559041234887</v>
      </c>
      <c r="C42" s="4">
        <v>17697.599233730478</v>
      </c>
      <c r="D42" s="4">
        <v>21394.995792517522</v>
      </c>
      <c r="E42" s="4">
        <v>45129.662340212715</v>
      </c>
      <c r="F42" s="4">
        <v>17152.804036005782</v>
      </c>
      <c r="G42" s="4">
        <v>1281.1706084567295</v>
      </c>
      <c r="H42" s="4">
        <v>42896.855806951797</v>
      </c>
      <c r="J42" s="4">
        <v>1990</v>
      </c>
      <c r="K42" s="4">
        <v>1851.3081446738163</v>
      </c>
      <c r="L42" s="4">
        <v>1867.95081567446</v>
      </c>
      <c r="M42" s="4">
        <v>2879.9584756578611</v>
      </c>
      <c r="N42" s="4">
        <v>7414.8313388010074</v>
      </c>
      <c r="O42" s="4">
        <v>4870.7168837023719</v>
      </c>
      <c r="P42" s="4">
        <v>186.37793837272591</v>
      </c>
      <c r="Q42" s="4">
        <v>1147.8293241847423</v>
      </c>
      <c r="S42" s="4">
        <v>1990</v>
      </c>
      <c r="T42" s="4">
        <v>1200.7958704193366</v>
      </c>
      <c r="U42" s="4">
        <v>1130.5299815567914</v>
      </c>
      <c r="V42" s="4">
        <v>1366.7212077343409</v>
      </c>
      <c r="W42" s="4">
        <v>2882.9015540087075</v>
      </c>
      <c r="X42" s="4">
        <v>1095.7282382976236</v>
      </c>
      <c r="Y42" s="4">
        <v>81.841710009407919</v>
      </c>
      <c r="Z42" s="4">
        <v>2740.2689463013139</v>
      </c>
      <c r="AB42" s="4">
        <v>1990</v>
      </c>
      <c r="AC42" s="4">
        <v>726.77592016155268</v>
      </c>
      <c r="AD42" s="4">
        <v>733.30940437121126</v>
      </c>
      <c r="AE42" s="4">
        <v>1130.5975599983585</v>
      </c>
      <c r="AF42" s="4">
        <v>2910.8719067669299</v>
      </c>
      <c r="AG42" s="4">
        <v>1912.1180637504858</v>
      </c>
      <c r="AH42" s="4">
        <v>73.167180757213686</v>
      </c>
      <c r="AI42" s="4">
        <v>450.60824459331718</v>
      </c>
    </row>
    <row r="43" spans="1:35">
      <c r="A43" s="4">
        <v>1991</v>
      </c>
      <c r="B43" s="4">
        <v>17915.123489647627</v>
      </c>
      <c r="C43" s="4">
        <v>16665.714233083676</v>
      </c>
      <c r="D43" s="4">
        <v>19783.644136588122</v>
      </c>
      <c r="E43" s="4">
        <v>42611.828641821274</v>
      </c>
      <c r="F43" s="4">
        <v>15683.525120568604</v>
      </c>
      <c r="G43" s="4">
        <v>1170.6954140790685</v>
      </c>
      <c r="H43" s="4">
        <v>41168.256731087247</v>
      </c>
      <c r="J43" s="4">
        <v>1991</v>
      </c>
      <c r="K43" s="4">
        <v>1729.3012571189649</v>
      </c>
      <c r="L43" s="4">
        <v>1745.8117682565023</v>
      </c>
      <c r="M43" s="4">
        <v>2713.1777644499034</v>
      </c>
      <c r="N43" s="4">
        <v>7181.3379955125301</v>
      </c>
      <c r="O43" s="4">
        <v>4727.0388198509654</v>
      </c>
      <c r="P43" s="4">
        <v>175.28495275569898</v>
      </c>
      <c r="Q43" s="4">
        <v>1085.0920339488673</v>
      </c>
      <c r="S43" s="4">
        <v>1991</v>
      </c>
      <c r="T43" s="4">
        <v>1178.5045659101966</v>
      </c>
      <c r="U43" s="4">
        <v>1096.3150954104851</v>
      </c>
      <c r="V43" s="4">
        <v>1301.4208335646906</v>
      </c>
      <c r="W43" s="4">
        <v>2803.1196461016971</v>
      </c>
      <c r="X43" s="4">
        <v>1031.7040781124365</v>
      </c>
      <c r="Y43" s="4">
        <v>77.011464173247916</v>
      </c>
      <c r="Z43" s="4">
        <v>2708.157638778508</v>
      </c>
      <c r="AB43" s="4">
        <v>1991</v>
      </c>
      <c r="AC43" s="4">
        <v>617.86306549596941</v>
      </c>
      <c r="AD43" s="4">
        <v>623.76211575245247</v>
      </c>
      <c r="AE43" s="4">
        <v>969.39288274812998</v>
      </c>
      <c r="AF43" s="4">
        <v>2565.8244854700924</v>
      </c>
      <c r="AG43" s="4">
        <v>1688.9264863066273</v>
      </c>
      <c r="AH43" s="4">
        <v>62.627664092134431</v>
      </c>
      <c r="AI43" s="4">
        <v>387.69317241916616</v>
      </c>
    </row>
    <row r="44" spans="1:35">
      <c r="A44" s="4">
        <v>1992</v>
      </c>
      <c r="B44" s="4">
        <v>16842.665785591555</v>
      </c>
      <c r="C44" s="4">
        <v>15475.589917578161</v>
      </c>
      <c r="D44" s="4">
        <v>18073.376348652615</v>
      </c>
      <c r="E44" s="4">
        <v>39638.889847121718</v>
      </c>
      <c r="F44" s="4">
        <v>14116.342892319257</v>
      </c>
      <c r="G44" s="4">
        <v>1053.9932124010115</v>
      </c>
      <c r="H44" s="4">
        <v>38972.530484986055</v>
      </c>
      <c r="J44" s="4">
        <v>1992</v>
      </c>
      <c r="K44" s="4">
        <v>1562.6737797733767</v>
      </c>
      <c r="L44" s="4">
        <v>1578.5525497467527</v>
      </c>
      <c r="M44" s="4">
        <v>2474.6692491526901</v>
      </c>
      <c r="N44" s="4">
        <v>6725.9336847755476</v>
      </c>
      <c r="O44" s="4">
        <v>4439.9027800936283</v>
      </c>
      <c r="P44" s="4">
        <v>159.48880562670817</v>
      </c>
      <c r="Q44" s="4">
        <v>993.40177773398489</v>
      </c>
      <c r="S44" s="4">
        <v>1992</v>
      </c>
      <c r="T44" s="4">
        <v>1131.1976047334661</v>
      </c>
      <c r="U44" s="4">
        <v>1039.3812042258571</v>
      </c>
      <c r="V44" s="4">
        <v>1213.8553537369412</v>
      </c>
      <c r="W44" s="4">
        <v>2662.2517967266617</v>
      </c>
      <c r="X44" s="4">
        <v>948.09060932909699</v>
      </c>
      <c r="Y44" s="4">
        <v>70.788948284737344</v>
      </c>
      <c r="Z44" s="4">
        <v>2617.4973544112167</v>
      </c>
      <c r="AB44" s="4">
        <v>1992</v>
      </c>
      <c r="AC44" s="4">
        <v>670.58936196748141</v>
      </c>
      <c r="AD44" s="4">
        <v>677.40341001967226</v>
      </c>
      <c r="AE44" s="4">
        <v>1061.9534891732249</v>
      </c>
      <c r="AF44" s="4">
        <v>2886.2963189689708</v>
      </c>
      <c r="AG44" s="4">
        <v>1905.293101502232</v>
      </c>
      <c r="AH44" s="4">
        <v>68.441345718157692</v>
      </c>
      <c r="AI44" s="4">
        <v>426.29797269946113</v>
      </c>
    </row>
    <row r="45" spans="1:35">
      <c r="A45" s="4">
        <v>1993</v>
      </c>
      <c r="B45" s="4">
        <v>17497.061213634886</v>
      </c>
      <c r="C45" s="4">
        <v>15873.646036505184</v>
      </c>
      <c r="D45" s="4">
        <v>18274.598276793244</v>
      </c>
      <c r="E45" s="4">
        <v>40693.859479047474</v>
      </c>
      <c r="F45" s="4">
        <v>14008.530891710921</v>
      </c>
      <c r="G45" s="4">
        <v>1047.2514873143086</v>
      </c>
      <c r="H45" s="4">
        <v>40766.377325000802</v>
      </c>
      <c r="J45" s="4">
        <v>1993</v>
      </c>
      <c r="K45" s="4">
        <v>1806.4603869974251</v>
      </c>
      <c r="L45" s="4">
        <v>1826.0332965473817</v>
      </c>
      <c r="M45" s="4">
        <v>2889.8540457382405</v>
      </c>
      <c r="N45" s="4">
        <v>8055.9343802582043</v>
      </c>
      <c r="O45" s="4">
        <v>5337.1227177860574</v>
      </c>
      <c r="P45" s="4">
        <v>185.65598274158447</v>
      </c>
      <c r="Q45" s="4">
        <v>1164.7342972825465</v>
      </c>
      <c r="S45" s="4">
        <v>1993</v>
      </c>
      <c r="T45" s="4">
        <v>1105.4014592488488</v>
      </c>
      <c r="U45" s="4">
        <v>1002.839921407998</v>
      </c>
      <c r="V45" s="4">
        <v>1154.5234571513049</v>
      </c>
      <c r="W45" s="4">
        <v>2570.8918258543254</v>
      </c>
      <c r="X45" s="4">
        <v>885.00864805587128</v>
      </c>
      <c r="Y45" s="4">
        <v>66.161586116853641</v>
      </c>
      <c r="Z45" s="4">
        <v>2575.4732427996987</v>
      </c>
      <c r="AB45" s="4">
        <v>1993</v>
      </c>
      <c r="AC45" s="4">
        <v>614.62158108194751</v>
      </c>
      <c r="AD45" s="4">
        <v>621.2809757194151</v>
      </c>
      <c r="AE45" s="4">
        <v>983.23034120882255</v>
      </c>
      <c r="AF45" s="4">
        <v>2740.9132032596149</v>
      </c>
      <c r="AG45" s="4">
        <v>1815.877517627915</v>
      </c>
      <c r="AH45" s="4">
        <v>63.166717892783794</v>
      </c>
      <c r="AI45" s="4">
        <v>396.28371620483819</v>
      </c>
    </row>
    <row r="46" spans="1:35">
      <c r="A46" s="4">
        <v>1994</v>
      </c>
      <c r="B46" s="4">
        <v>18499.72024748156</v>
      </c>
      <c r="C46" s="4">
        <v>16565.200363150616</v>
      </c>
      <c r="D46" s="4">
        <v>18838.999986371786</v>
      </c>
      <c r="E46" s="4">
        <v>42465.42710341762</v>
      </c>
      <c r="F46" s="4">
        <v>14114.266668942597</v>
      </c>
      <c r="G46" s="4">
        <v>1057.631627915157</v>
      </c>
      <c r="H46" s="4">
        <v>43398.366895692699</v>
      </c>
      <c r="J46" s="4">
        <v>1994</v>
      </c>
      <c r="K46" s="4">
        <v>1805.0215365235567</v>
      </c>
      <c r="L46" s="4">
        <v>1825.9106429866899</v>
      </c>
      <c r="M46" s="4">
        <v>2919.4602336535881</v>
      </c>
      <c r="N46" s="4">
        <v>8337.6274612100442</v>
      </c>
      <c r="O46" s="4">
        <v>5547.8773469876433</v>
      </c>
      <c r="P46" s="4">
        <v>186.8156781727977</v>
      </c>
      <c r="Q46" s="4">
        <v>1181.7387953323771</v>
      </c>
      <c r="S46" s="4">
        <v>1994</v>
      </c>
      <c r="T46" s="4">
        <v>1149.6528167246365</v>
      </c>
      <c r="U46" s="4">
        <v>1029.433364523263</v>
      </c>
      <c r="V46" s="4">
        <v>1170.7371305550496</v>
      </c>
      <c r="W46" s="4">
        <v>2638.9857376089194</v>
      </c>
      <c r="X46" s="4">
        <v>877.12171940337794</v>
      </c>
      <c r="Y46" s="4">
        <v>65.725814435234483</v>
      </c>
      <c r="Z46" s="4">
        <v>2696.9626608096664</v>
      </c>
      <c r="AB46" s="4">
        <v>1994</v>
      </c>
      <c r="AC46" s="4">
        <v>577.37494766265218</v>
      </c>
      <c r="AD46" s="4">
        <v>584.05677749505412</v>
      </c>
      <c r="AE46" s="4">
        <v>933.85212613884846</v>
      </c>
      <c r="AF46" s="4">
        <v>2666.969408197981</v>
      </c>
      <c r="AG46" s="4">
        <v>1774.6078526160566</v>
      </c>
      <c r="AH46" s="4">
        <v>59.757011329251945</v>
      </c>
      <c r="AI46" s="4">
        <v>378.0045618846566</v>
      </c>
    </row>
    <row r="47" spans="1:35">
      <c r="A47" s="4">
        <v>1995</v>
      </c>
      <c r="B47" s="4">
        <v>19004.489305773212</v>
      </c>
      <c r="C47" s="4">
        <v>16790.133575766919</v>
      </c>
      <c r="D47" s="4">
        <v>18904.037713851496</v>
      </c>
      <c r="E47" s="4">
        <v>43001.685297611322</v>
      </c>
      <c r="F47" s="4">
        <v>13780.75672674558</v>
      </c>
      <c r="G47" s="4">
        <v>1036.3301032505669</v>
      </c>
      <c r="H47" s="4">
        <v>44886.488959376584</v>
      </c>
      <c r="J47" s="4">
        <v>1995</v>
      </c>
      <c r="K47" s="4">
        <v>1979.9984013016754</v>
      </c>
      <c r="L47" s="4">
        <v>2004.5095597905802</v>
      </c>
      <c r="M47" s="4">
        <v>3240.7756774193608</v>
      </c>
      <c r="N47" s="4">
        <v>9470.70321023416</v>
      </c>
      <c r="O47" s="4">
        <v>6333.9217120095336</v>
      </c>
      <c r="P47" s="4">
        <v>206.38548525606078</v>
      </c>
      <c r="Q47" s="4">
        <v>1317.835480866037</v>
      </c>
      <c r="S47" s="4">
        <v>1995</v>
      </c>
      <c r="T47" s="4">
        <v>1088.4587231256135</v>
      </c>
      <c r="U47" s="4">
        <v>961.63422541620378</v>
      </c>
      <c r="V47" s="4">
        <v>1082.7054818929837</v>
      </c>
      <c r="W47" s="4">
        <v>2462.8685737463529</v>
      </c>
      <c r="X47" s="4">
        <v>789.27587209310309</v>
      </c>
      <c r="Y47" s="4">
        <v>59.354530541269582</v>
      </c>
      <c r="Z47" s="4">
        <v>2570.8183825530691</v>
      </c>
      <c r="AB47" s="4">
        <v>1995</v>
      </c>
      <c r="AC47" s="4">
        <v>680.97744527245879</v>
      </c>
      <c r="AD47" s="4">
        <v>689.4075258611449</v>
      </c>
      <c r="AE47" s="4">
        <v>1114.5944057628119</v>
      </c>
      <c r="AF47" s="4">
        <v>3257.2426688824899</v>
      </c>
      <c r="AG47" s="4">
        <v>2178.4148023374273</v>
      </c>
      <c r="AH47" s="4">
        <v>70.98180503509181</v>
      </c>
      <c r="AI47" s="4">
        <v>453.24089072980246</v>
      </c>
    </row>
    <row r="48" spans="1:35">
      <c r="A48" s="4">
        <v>1996</v>
      </c>
      <c r="B48" s="4">
        <v>18230.464238071436</v>
      </c>
      <c r="C48" s="4">
        <v>15885.839165151428</v>
      </c>
      <c r="D48" s="4">
        <v>17747.349370615815</v>
      </c>
      <c r="E48" s="4">
        <v>40610.234978257286</v>
      </c>
      <c r="F48" s="4">
        <v>12528.229137197719</v>
      </c>
      <c r="G48" s="4">
        <v>946.8081150776427</v>
      </c>
      <c r="H48" s="4">
        <v>43349.741348755007</v>
      </c>
      <c r="J48" s="4">
        <v>1996</v>
      </c>
      <c r="K48" s="4">
        <v>1671.5874031293924</v>
      </c>
      <c r="L48" s="4">
        <v>1693.7523385276536</v>
      </c>
      <c r="M48" s="4">
        <v>2771.3160242905851</v>
      </c>
      <c r="N48" s="4">
        <v>8277.5791883266229</v>
      </c>
      <c r="O48" s="4">
        <v>5568.0617714326863</v>
      </c>
      <c r="P48" s="4">
        <v>175.49347117667187</v>
      </c>
      <c r="Q48" s="4">
        <v>1132.4443584393136</v>
      </c>
      <c r="S48" s="4">
        <v>1996</v>
      </c>
      <c r="T48" s="4">
        <v>1236.2331038091236</v>
      </c>
      <c r="U48" s="4">
        <v>1077.2408207101814</v>
      </c>
      <c r="V48" s="4">
        <v>1203.4724135550732</v>
      </c>
      <c r="W48" s="4">
        <v>2753.8364453027107</v>
      </c>
      <c r="X48" s="4">
        <v>849.55662067924698</v>
      </c>
      <c r="Y48" s="4">
        <v>64.20437348873142</v>
      </c>
      <c r="Z48" s="4">
        <v>2939.6061777175742</v>
      </c>
      <c r="AB48" s="4">
        <v>1996</v>
      </c>
      <c r="AC48" s="4">
        <v>672.40545915355267</v>
      </c>
      <c r="AD48" s="4">
        <v>681.32142940774042</v>
      </c>
      <c r="AE48" s="4">
        <v>1114.7774984928294</v>
      </c>
      <c r="AF48" s="4">
        <v>3329.7029065825141</v>
      </c>
      <c r="AG48" s="4">
        <v>2239.7842464033738</v>
      </c>
      <c r="AH48" s="4">
        <v>70.593238405653722</v>
      </c>
      <c r="AI48" s="4">
        <v>455.53212914664118</v>
      </c>
    </row>
    <row r="49" spans="1:35">
      <c r="A49" s="4">
        <v>1997</v>
      </c>
      <c r="B49" s="4">
        <v>18483.849623794846</v>
      </c>
      <c r="C49" s="4">
        <v>15880.673370900116</v>
      </c>
      <c r="D49" s="4">
        <v>17645.281175735414</v>
      </c>
      <c r="E49" s="4">
        <v>40484.023136992364</v>
      </c>
      <c r="F49" s="4">
        <v>12000.125334525916</v>
      </c>
      <c r="G49" s="4">
        <v>912.81794263146253</v>
      </c>
      <c r="H49" s="4">
        <v>44247.32304861692</v>
      </c>
      <c r="J49" s="4">
        <v>1997</v>
      </c>
      <c r="K49" s="4">
        <v>1724.4790976905017</v>
      </c>
      <c r="L49" s="4">
        <v>1749.0004061204913</v>
      </c>
      <c r="M49" s="4">
        <v>2898.7762841148678</v>
      </c>
      <c r="N49" s="4">
        <v>8839.0028311309052</v>
      </c>
      <c r="O49" s="4">
        <v>5984.2573714297778</v>
      </c>
      <c r="P49" s="4">
        <v>182.36558324705209</v>
      </c>
      <c r="Q49" s="4">
        <v>1190.6628330797396</v>
      </c>
      <c r="S49" s="4">
        <v>1997</v>
      </c>
      <c r="T49" s="4">
        <v>1099.2134802029311</v>
      </c>
      <c r="U49" s="4">
        <v>944.40555399894322</v>
      </c>
      <c r="V49" s="4">
        <v>1049.3447698995774</v>
      </c>
      <c r="W49" s="4">
        <v>2407.5387362891302</v>
      </c>
      <c r="X49" s="4">
        <v>713.63378302184356</v>
      </c>
      <c r="Y49" s="4">
        <v>54.284243160035466</v>
      </c>
      <c r="Z49" s="4">
        <v>2631.3378948572104</v>
      </c>
      <c r="AB49" s="4">
        <v>1997</v>
      </c>
      <c r="AC49" s="4">
        <v>777.39150813441495</v>
      </c>
      <c r="AD49" s="4">
        <v>788.44566180165771</v>
      </c>
      <c r="AE49" s="4">
        <v>1306.7621812698674</v>
      </c>
      <c r="AF49" s="4">
        <v>3984.6036698848093</v>
      </c>
      <c r="AG49" s="4">
        <v>2697.6904905780511</v>
      </c>
      <c r="AH49" s="4">
        <v>82.210016915891842</v>
      </c>
      <c r="AI49" s="4">
        <v>536.74827182716979</v>
      </c>
    </row>
    <row r="50" spans="1:35">
      <c r="A50" s="4">
        <v>1998</v>
      </c>
      <c r="B50" s="4">
        <v>17837.42553475541</v>
      </c>
      <c r="C50" s="4">
        <v>15105.102187108323</v>
      </c>
      <c r="D50" s="4">
        <v>16732.378450114582</v>
      </c>
      <c r="E50" s="4">
        <v>38363.247081551221</v>
      </c>
      <c r="F50" s="4">
        <v>10901.978534306434</v>
      </c>
      <c r="G50" s="4">
        <v>836.19250295971756</v>
      </c>
      <c r="H50" s="4">
        <v>42984.058488863273</v>
      </c>
      <c r="J50" s="4">
        <v>1998</v>
      </c>
      <c r="K50" s="4">
        <v>1517.4312813490053</v>
      </c>
      <c r="L50" s="4">
        <v>1540.5942040961913</v>
      </c>
      <c r="M50" s="4">
        <v>2588.8752167610087</v>
      </c>
      <c r="N50" s="4">
        <v>8049.2261116829413</v>
      </c>
      <c r="O50" s="4">
        <v>5488.5308746689461</v>
      </c>
      <c r="P50" s="4">
        <v>161.65307787297454</v>
      </c>
      <c r="Q50" s="4">
        <v>1069.1827525484948</v>
      </c>
      <c r="S50" s="4">
        <v>1998</v>
      </c>
      <c r="T50" s="4">
        <v>986.59157006113003</v>
      </c>
      <c r="U50" s="4">
        <v>835.46621981272108</v>
      </c>
      <c r="V50" s="4">
        <v>925.4711950326257</v>
      </c>
      <c r="W50" s="4">
        <v>2121.8788606620337</v>
      </c>
      <c r="X50" s="4">
        <v>602.99061083545575</v>
      </c>
      <c r="Y50" s="4">
        <v>46.249974401347153</v>
      </c>
      <c r="Z50" s="4">
        <v>2377.4568627909653</v>
      </c>
      <c r="AB50" s="4">
        <v>1998</v>
      </c>
      <c r="AC50" s="4">
        <v>749.42221048495708</v>
      </c>
      <c r="AD50" s="4">
        <v>760.86181172413569</v>
      </c>
      <c r="AE50" s="4">
        <v>1278.5821746668773</v>
      </c>
      <c r="AF50" s="4">
        <v>3975.3159826440005</v>
      </c>
      <c r="AG50" s="4">
        <v>2710.651211007495</v>
      </c>
      <c r="AH50" s="4">
        <v>79.836502937755185</v>
      </c>
      <c r="AI50" s="4">
        <v>528.04322124884015</v>
      </c>
    </row>
    <row r="51" spans="1:35">
      <c r="A51" s="4">
        <v>1999</v>
      </c>
      <c r="B51" s="4">
        <v>17833.526505511818</v>
      </c>
      <c r="C51" s="4">
        <v>14879.761116705744</v>
      </c>
      <c r="D51" s="4">
        <v>16472.565032102611</v>
      </c>
      <c r="E51" s="4">
        <v>37613.382633441695</v>
      </c>
      <c r="F51" s="4">
        <v>10220.970952682706</v>
      </c>
      <c r="G51" s="4">
        <v>792.12089986248839</v>
      </c>
      <c r="H51" s="4">
        <v>43258.016007521641</v>
      </c>
      <c r="J51" s="4">
        <v>1999</v>
      </c>
      <c r="K51" s="4">
        <v>1697.0248710039064</v>
      </c>
      <c r="L51" s="4">
        <v>1724.8584444316373</v>
      </c>
      <c r="M51" s="4">
        <v>2941.71188972256</v>
      </c>
      <c r="N51" s="4">
        <v>9314.8547812444485</v>
      </c>
      <c r="O51" s="4">
        <v>6401.1073674974232</v>
      </c>
      <c r="P51" s="4">
        <v>182.13424640434351</v>
      </c>
      <c r="Q51" s="4">
        <v>1221.8819959538798</v>
      </c>
      <c r="S51" s="4">
        <v>1999</v>
      </c>
      <c r="T51" s="4">
        <v>1011.7595350974722</v>
      </c>
      <c r="U51" s="4">
        <v>844.18189443050812</v>
      </c>
      <c r="V51" s="4">
        <v>934.54733888958867</v>
      </c>
      <c r="W51" s="4">
        <v>2133.9412883308532</v>
      </c>
      <c r="X51" s="4">
        <v>579.8721198600216</v>
      </c>
      <c r="Y51" s="4">
        <v>44.939842556555618</v>
      </c>
      <c r="Z51" s="4">
        <v>2454.1814627343674</v>
      </c>
      <c r="AB51" s="4">
        <v>1999</v>
      </c>
      <c r="AC51" s="4">
        <v>686.6156846054987</v>
      </c>
      <c r="AD51" s="4">
        <v>697.87713893102864</v>
      </c>
      <c r="AE51" s="4">
        <v>1190.2156282949029</v>
      </c>
      <c r="AF51" s="4">
        <v>3768.7870707760758</v>
      </c>
      <c r="AG51" s="4">
        <v>2589.8858599329437</v>
      </c>
      <c r="AH51" s="4">
        <v>73.691454039236092</v>
      </c>
      <c r="AI51" s="4">
        <v>494.37303924880143</v>
      </c>
    </row>
    <row r="52" spans="1:35">
      <c r="A52" s="4">
        <v>2000</v>
      </c>
      <c r="B52" s="4">
        <v>17282.804204829659</v>
      </c>
      <c r="C52" s="4">
        <v>14203.440199977156</v>
      </c>
      <c r="D52" s="4">
        <v>15752.875606827547</v>
      </c>
      <c r="E52" s="4">
        <v>35699.390514220824</v>
      </c>
      <c r="F52" s="4">
        <v>9247.8401796538656</v>
      </c>
      <c r="G52" s="4">
        <v>725.90762574158236</v>
      </c>
      <c r="H52" s="4">
        <v>42195.859963208328</v>
      </c>
      <c r="J52" s="4">
        <v>2000</v>
      </c>
      <c r="K52" s="4">
        <v>1525.2513234201799</v>
      </c>
      <c r="L52" s="4">
        <v>1552.1524760517684</v>
      </c>
      <c r="M52" s="4">
        <v>2689.3489899074275</v>
      </c>
      <c r="N52" s="4">
        <v>8662.2248684503611</v>
      </c>
      <c r="O52" s="4">
        <v>6002.9061815836485</v>
      </c>
      <c r="P52" s="4">
        <v>164.93521469867275</v>
      </c>
      <c r="Q52" s="4">
        <v>1123.7860474159411</v>
      </c>
      <c r="S52" s="4">
        <v>2000</v>
      </c>
      <c r="T52" s="4">
        <v>1102.7222223954971</v>
      </c>
      <c r="U52" s="4">
        <v>906.24466708958619</v>
      </c>
      <c r="V52" s="4">
        <v>1005.1057567050589</v>
      </c>
      <c r="W52" s="4">
        <v>2277.7849462071317</v>
      </c>
      <c r="X52" s="4">
        <v>590.05464358709344</v>
      </c>
      <c r="Y52" s="4">
        <v>46.316237852645749</v>
      </c>
      <c r="Z52" s="4">
        <v>2692.2895106058904</v>
      </c>
      <c r="AB52" s="4">
        <v>2000</v>
      </c>
      <c r="AC52" s="4">
        <v>801.24850829761749</v>
      </c>
      <c r="AD52" s="4">
        <v>815.38028322977334</v>
      </c>
      <c r="AE52" s="4">
        <v>1412.7749528012775</v>
      </c>
      <c r="AF52" s="4">
        <v>4550.4597490340057</v>
      </c>
      <c r="AG52" s="4">
        <v>3153.4603836035649</v>
      </c>
      <c r="AH52" s="4">
        <v>86.644143633142548</v>
      </c>
      <c r="AI52" s="4">
        <v>590.34985271712196</v>
      </c>
    </row>
    <row r="53" spans="1:35">
      <c r="A53" s="4">
        <v>2001</v>
      </c>
      <c r="B53" s="4">
        <v>16760.083558088772</v>
      </c>
      <c r="C53" s="4">
        <v>13562.212127577095</v>
      </c>
      <c r="D53" s="4">
        <v>15106.857785489243</v>
      </c>
      <c r="E53" s="4">
        <v>33858.741967299517</v>
      </c>
      <c r="F53" s="4">
        <v>8331.1276931613029</v>
      </c>
      <c r="G53" s="4">
        <v>664.22396703672518</v>
      </c>
      <c r="H53" s="4">
        <v>41184.049409161074</v>
      </c>
      <c r="J53" s="4">
        <v>2001</v>
      </c>
      <c r="K53" s="4">
        <v>1527.4897824944892</v>
      </c>
      <c r="L53" s="4">
        <v>1556.4812324214854</v>
      </c>
      <c r="M53" s="4">
        <v>2742.7219833202457</v>
      </c>
      <c r="N53" s="4">
        <v>8975.0796582442108</v>
      </c>
      <c r="O53" s="4">
        <v>6276.1620559558914</v>
      </c>
      <c r="P53" s="4">
        <v>166.44117294249136</v>
      </c>
      <c r="Q53" s="4">
        <v>1153.2977267360457</v>
      </c>
      <c r="S53" s="4">
        <v>2001</v>
      </c>
      <c r="T53" s="4">
        <v>1103.8801077175294</v>
      </c>
      <c r="U53" s="4">
        <v>893.25665545697336</v>
      </c>
      <c r="V53" s="4">
        <v>994.99264080166199</v>
      </c>
      <c r="W53" s="4">
        <v>2230.0599874995355</v>
      </c>
      <c r="X53" s="4">
        <v>548.71839412142629</v>
      </c>
      <c r="Y53" s="4">
        <v>43.748208160167287</v>
      </c>
      <c r="Z53" s="4">
        <v>2712.5313988120142</v>
      </c>
      <c r="AB53" s="4">
        <v>2001</v>
      </c>
      <c r="AC53" s="4">
        <v>930.81408620757929</v>
      </c>
      <c r="AD53" s="4">
        <v>948.48075100684264</v>
      </c>
      <c r="AE53" s="4">
        <v>1671.3462085857748</v>
      </c>
      <c r="AF53" s="4">
        <v>5469.1891667425662</v>
      </c>
      <c r="AG53" s="4">
        <v>3824.536252848121</v>
      </c>
      <c r="AH53" s="4">
        <v>101.42508976183066</v>
      </c>
      <c r="AI53" s="4">
        <v>702.79080222977791</v>
      </c>
    </row>
    <row r="54" spans="1:35">
      <c r="A54" s="4">
        <v>2002</v>
      </c>
      <c r="B54" s="4">
        <v>17910.73298696848</v>
      </c>
      <c r="C54" s="4">
        <v>14265.862661057126</v>
      </c>
      <c r="D54" s="4">
        <v>15999.091708330821</v>
      </c>
      <c r="E54" s="4">
        <v>35338.438289539052</v>
      </c>
      <c r="F54" s="4">
        <v>8223.4263153496868</v>
      </c>
      <c r="G54" s="4">
        <v>668.1831403344537</v>
      </c>
      <c r="H54" s="4">
        <v>44292.823392750717</v>
      </c>
      <c r="J54" s="4">
        <v>2002</v>
      </c>
      <c r="K54" s="4">
        <v>1532.0620775519001</v>
      </c>
      <c r="L54" s="4">
        <v>1563.3740939017262</v>
      </c>
      <c r="M54" s="4">
        <v>2804.799594187587</v>
      </c>
      <c r="N54" s="4">
        <v>9313.1090315259644</v>
      </c>
      <c r="O54" s="4">
        <v>6575.6717141517138</v>
      </c>
      <c r="P54" s="4">
        <v>168.23375110795575</v>
      </c>
      <c r="Q54" s="4">
        <v>1187.1254471675124</v>
      </c>
      <c r="S54" s="4">
        <v>2002</v>
      </c>
      <c r="T54" s="4">
        <v>1068.3595115033829</v>
      </c>
      <c r="U54" s="4">
        <v>850.94619381744269</v>
      </c>
      <c r="V54" s="4">
        <v>954.33178611096127</v>
      </c>
      <c r="W54" s="4">
        <v>2107.9068453409259</v>
      </c>
      <c r="X54" s="4">
        <v>490.52016617875319</v>
      </c>
      <c r="Y54" s="4">
        <v>39.856538195388467</v>
      </c>
      <c r="Z54" s="4">
        <v>2642.0280620237268</v>
      </c>
      <c r="AB54" s="4">
        <v>2002</v>
      </c>
      <c r="AC54" s="4">
        <v>916.59005503644994</v>
      </c>
      <c r="AD54" s="4">
        <v>935.32316201031995</v>
      </c>
      <c r="AE54" s="4">
        <v>1678.0334505182757</v>
      </c>
      <c r="AF54" s="4">
        <v>5571.7736538503068</v>
      </c>
      <c r="AG54" s="4">
        <v>3934.0411767171158</v>
      </c>
      <c r="AH54" s="4">
        <v>100.64956599763228</v>
      </c>
      <c r="AI54" s="4">
        <v>710.22407962289617</v>
      </c>
    </row>
    <row r="55" spans="1:35">
      <c r="A55" s="4">
        <v>2003</v>
      </c>
      <c r="B55" s="4">
        <v>19083.734743381323</v>
      </c>
      <c r="C55" s="4">
        <v>14956.654421784669</v>
      </c>
      <c r="D55" s="4">
        <v>16929.942017073608</v>
      </c>
      <c r="E55" s="4">
        <v>36720.621595902812</v>
      </c>
      <c r="F55" s="4">
        <v>8039.400303055877</v>
      </c>
      <c r="G55" s="4">
        <v>668.44024414376236</v>
      </c>
      <c r="H55" s="4">
        <v>47491.891556930626</v>
      </c>
      <c r="J55" s="4">
        <v>2003</v>
      </c>
      <c r="K55" s="4">
        <v>1518.6926958861891</v>
      </c>
      <c r="L55" s="4">
        <v>1552.135447390415</v>
      </c>
      <c r="M55" s="4">
        <v>2838.3275797857364</v>
      </c>
      <c r="N55" s="4">
        <v>9550.9761110392283</v>
      </c>
      <c r="O55" s="4">
        <v>6813.0948178621156</v>
      </c>
      <c r="P55" s="4">
        <v>168.07647230750504</v>
      </c>
      <c r="Q55" s="4">
        <v>1209.4831811109052</v>
      </c>
      <c r="S55" s="4">
        <v>2003</v>
      </c>
      <c r="T55" s="4">
        <v>1094.2083089013588</v>
      </c>
      <c r="U55" s="4">
        <v>857.57299405762433</v>
      </c>
      <c r="V55" s="4">
        <v>970.71582022093571</v>
      </c>
      <c r="W55" s="4">
        <v>2105.4583811061866</v>
      </c>
      <c r="X55" s="4">
        <v>460.95686868833502</v>
      </c>
      <c r="Y55" s="4">
        <v>38.326505738077721</v>
      </c>
      <c r="Z55" s="4">
        <v>2723.0530630310077</v>
      </c>
      <c r="AB55" s="4">
        <v>2003</v>
      </c>
      <c r="AC55" s="4">
        <v>931.37071079072712</v>
      </c>
      <c r="AD55" s="4">
        <v>951.8801919541387</v>
      </c>
      <c r="AE55" s="4">
        <v>1740.6649696826305</v>
      </c>
      <c r="AF55" s="4">
        <v>5857.33995651645</v>
      </c>
      <c r="AG55" s="4">
        <v>4178.2758160261756</v>
      </c>
      <c r="AH55" s="4">
        <v>103.07648407362207</v>
      </c>
      <c r="AI55" s="4">
        <v>741.74137607435478</v>
      </c>
    </row>
    <row r="56" spans="1:35">
      <c r="A56" s="4">
        <v>2004</v>
      </c>
      <c r="B56" s="4">
        <v>20652.234273842481</v>
      </c>
      <c r="C56" s="4">
        <v>15921.400301317361</v>
      </c>
      <c r="D56" s="4">
        <v>18234.063708745143</v>
      </c>
      <c r="E56" s="4">
        <v>38697.123131450222</v>
      </c>
      <c r="F56" s="4">
        <v>7920.3562197635183</v>
      </c>
      <c r="G56" s="4">
        <v>677.23716714595264</v>
      </c>
      <c r="H56" s="4">
        <v>51716.286865153641</v>
      </c>
      <c r="J56" s="4">
        <v>2004</v>
      </c>
      <c r="K56" s="4">
        <v>1554.1739484364982</v>
      </c>
      <c r="L56" s="4">
        <v>1591.0685331552556</v>
      </c>
      <c r="M56" s="4">
        <v>2969.1072243422027</v>
      </c>
      <c r="N56" s="4">
        <v>10112.380281617228</v>
      </c>
      <c r="O56" s="4">
        <v>7292.2116997681396</v>
      </c>
      <c r="P56" s="4">
        <v>173.37446495118709</v>
      </c>
      <c r="Q56" s="4">
        <v>1274.1129860624221</v>
      </c>
      <c r="S56" s="4">
        <v>2004</v>
      </c>
      <c r="T56" s="4">
        <v>1191.6554987632871</v>
      </c>
      <c r="U56" s="4">
        <v>918.68143492380955</v>
      </c>
      <c r="V56" s="4">
        <v>1052.1245302183704</v>
      </c>
      <c r="W56" s="4">
        <v>2232.8644423871779</v>
      </c>
      <c r="X56" s="4">
        <v>457.01283049067098</v>
      </c>
      <c r="Y56" s="4">
        <v>39.077292243314851</v>
      </c>
      <c r="Z56" s="4">
        <v>2984.0837945817866</v>
      </c>
      <c r="AB56" s="4">
        <v>2004</v>
      </c>
      <c r="AC56" s="4">
        <v>968.09233937837928</v>
      </c>
      <c r="AD56" s="4">
        <v>991.07391416716484</v>
      </c>
      <c r="AE56" s="4">
        <v>1849.451897948946</v>
      </c>
      <c r="AF56" s="4">
        <v>6298.9846750185779</v>
      </c>
      <c r="AG56" s="4">
        <v>4542.3064070613391</v>
      </c>
      <c r="AH56" s="4">
        <v>107.99466271579149</v>
      </c>
      <c r="AI56" s="4">
        <v>793.64283679468724</v>
      </c>
    </row>
    <row r="57" spans="1:35">
      <c r="A57" s="4">
        <v>2005</v>
      </c>
      <c r="B57" s="4">
        <v>21629.01877211894</v>
      </c>
      <c r="C57" s="4">
        <v>16396.508972141615</v>
      </c>
      <c r="D57" s="4">
        <v>19044.683683772975</v>
      </c>
      <c r="E57" s="4">
        <v>39404.105510847614</v>
      </c>
      <c r="F57" s="4">
        <v>7481.0063796559716</v>
      </c>
      <c r="G57" s="4">
        <v>661.92144325413392</v>
      </c>
      <c r="H57" s="4">
        <v>54496.507045078775</v>
      </c>
      <c r="J57" s="4">
        <v>2005</v>
      </c>
      <c r="K57" s="4">
        <v>1524.7145202574291</v>
      </c>
      <c r="L57" s="4">
        <v>1563.7536669810147</v>
      </c>
      <c r="M57" s="4">
        <v>2981.5138926720833</v>
      </c>
      <c r="N57" s="4">
        <v>10264.793893664895</v>
      </c>
      <c r="O57" s="4">
        <v>7487.2118826755386</v>
      </c>
      <c r="P57" s="4">
        <v>171.46412633435926</v>
      </c>
      <c r="Q57" s="4">
        <v>1288.7242952593806</v>
      </c>
      <c r="S57" s="4">
        <v>2005</v>
      </c>
      <c r="T57" s="4">
        <v>1053.9822882368401</v>
      </c>
      <c r="U57" s="4">
        <v>799.00203645995839</v>
      </c>
      <c r="V57" s="4">
        <v>928.04761507002843</v>
      </c>
      <c r="W57" s="4">
        <v>1920.1624322313326</v>
      </c>
      <c r="X57" s="4">
        <v>364.54951125698904</v>
      </c>
      <c r="Y57" s="4">
        <v>32.255438156692506</v>
      </c>
      <c r="Z57" s="4">
        <v>2655.6153009737354</v>
      </c>
      <c r="AB57" s="4">
        <v>2005</v>
      </c>
      <c r="AC57" s="4">
        <v>796.70853588154989</v>
      </c>
      <c r="AD57" s="4">
        <v>817.10764733158157</v>
      </c>
      <c r="AE57" s="4">
        <v>1557.9293937203533</v>
      </c>
      <c r="AF57" s="4">
        <v>5363.6591017490091</v>
      </c>
      <c r="AG57" s="4">
        <v>3912.2901616193922</v>
      </c>
      <c r="AH57" s="4">
        <v>89.595088938348979</v>
      </c>
      <c r="AI57" s="4">
        <v>673.39664756241154</v>
      </c>
    </row>
    <row r="58" spans="1:35">
      <c r="A58" s="4">
        <v>2006</v>
      </c>
      <c r="B58" s="4">
        <v>22081.527224568523</v>
      </c>
      <c r="C58" s="4">
        <v>16455.141407367424</v>
      </c>
      <c r="D58" s="4">
        <v>19429.38830897932</v>
      </c>
      <c r="E58" s="4">
        <v>39050.520153697791</v>
      </c>
      <c r="F58" s="4">
        <v>6809.7570016241498</v>
      </c>
      <c r="G58" s="4">
        <v>628.42682133137271</v>
      </c>
      <c r="H58" s="4">
        <v>55975.659853693003</v>
      </c>
      <c r="J58" s="4">
        <v>2006</v>
      </c>
      <c r="K58" s="4">
        <v>1475.8549892309002</v>
      </c>
      <c r="L58" s="4">
        <v>1516.6316347434879</v>
      </c>
      <c r="M58" s="4">
        <v>2958.1821112905523</v>
      </c>
      <c r="N58" s="4">
        <v>10281.619418561917</v>
      </c>
      <c r="O58" s="4">
        <v>7590.1019530173908</v>
      </c>
      <c r="P58" s="4">
        <v>167.33281779021436</v>
      </c>
      <c r="Q58" s="4">
        <v>1288.1876875942773</v>
      </c>
      <c r="S58" s="4">
        <v>2006</v>
      </c>
      <c r="T58" s="4">
        <v>1197.0837264422601</v>
      </c>
      <c r="U58" s="4">
        <v>892.06610551597112</v>
      </c>
      <c r="V58" s="4">
        <v>1053.305974847993</v>
      </c>
      <c r="W58" s="4">
        <v>2117.006750017064</v>
      </c>
      <c r="X58" s="4">
        <v>369.17053810483424</v>
      </c>
      <c r="Y58" s="4">
        <v>34.068274056633946</v>
      </c>
      <c r="Z58" s="4">
        <v>3034.5524023885791</v>
      </c>
      <c r="AB58" s="4">
        <v>2006</v>
      </c>
      <c r="AC58" s="4">
        <v>822.51206909706298</v>
      </c>
      <c r="AD58" s="4">
        <v>845.23739327601504</v>
      </c>
      <c r="AE58" s="4">
        <v>1648.6311371224026</v>
      </c>
      <c r="AF58" s="4">
        <v>5730.0724822815428</v>
      </c>
      <c r="AG58" s="4">
        <v>4230.0568196658187</v>
      </c>
      <c r="AH58" s="4">
        <v>93.256629677550293</v>
      </c>
      <c r="AI58" s="4">
        <v>717.92278241420195</v>
      </c>
    </row>
    <row r="59" spans="1:35">
      <c r="A59" s="4">
        <v>2007</v>
      </c>
      <c r="B59" s="4">
        <v>24544.148673212221</v>
      </c>
      <c r="C59" s="4">
        <v>17973.647469732994</v>
      </c>
      <c r="D59" s="4">
        <v>21622.946109314351</v>
      </c>
      <c r="E59" s="4">
        <v>42063.616756206371</v>
      </c>
      <c r="F59" s="4">
        <v>6653.1730292423053</v>
      </c>
      <c r="G59" s="4">
        <v>646.98862421910462</v>
      </c>
      <c r="H59" s="4">
        <v>62592.529029521298</v>
      </c>
      <c r="J59" s="4">
        <v>2007</v>
      </c>
      <c r="K59" s="4">
        <v>1452.8951093493288</v>
      </c>
      <c r="L59" s="4">
        <v>1496.23216584082</v>
      </c>
      <c r="M59" s="4">
        <v>2989.3886236063772</v>
      </c>
      <c r="N59" s="4">
        <v>10475.46534221525</v>
      </c>
      <c r="O59" s="4">
        <v>7831.152036721036</v>
      </c>
      <c r="P59" s="4">
        <v>166.10430288878607</v>
      </c>
      <c r="Q59" s="4">
        <v>1311.7486291019027</v>
      </c>
      <c r="S59" s="4">
        <v>2007</v>
      </c>
      <c r="T59" s="4">
        <v>1321.3408088437488</v>
      </c>
      <c r="U59" s="4">
        <v>967.61611908950329</v>
      </c>
      <c r="V59" s="4">
        <v>1164.0770874587006</v>
      </c>
      <c r="W59" s="4">
        <v>2264.5060591651436</v>
      </c>
      <c r="X59" s="4">
        <v>358.1753496071006</v>
      </c>
      <c r="Y59" s="4">
        <v>34.830805640100117</v>
      </c>
      <c r="Z59" s="4">
        <v>3369.6855424327628</v>
      </c>
      <c r="AB59" s="4">
        <v>2007</v>
      </c>
      <c r="AC59" s="4">
        <v>659.02193697864698</v>
      </c>
      <c r="AD59" s="4">
        <v>678.67928920469035</v>
      </c>
      <c r="AE59" s="4">
        <v>1355.9634611154363</v>
      </c>
      <c r="AF59" s="4">
        <v>4751.5897163912277</v>
      </c>
      <c r="AG59" s="4">
        <v>3552.1497393748232</v>
      </c>
      <c r="AH59" s="4">
        <v>75.343621659845482</v>
      </c>
      <c r="AI59" s="4">
        <v>594.99898982175625</v>
      </c>
    </row>
    <row r="60" spans="1:35">
      <c r="A60" s="4">
        <v>2008</v>
      </c>
      <c r="B60" s="4">
        <v>20815.19070269067</v>
      </c>
      <c r="C60" s="4">
        <v>14974.151896548901</v>
      </c>
      <c r="D60" s="4">
        <v>18394.78426881475</v>
      </c>
      <c r="E60" s="4">
        <v>34508.881623243084</v>
      </c>
      <c r="F60" s="4">
        <v>4869.2959793147111</v>
      </c>
      <c r="G60" s="4">
        <v>505.92458546996511</v>
      </c>
      <c r="H60" s="4">
        <v>53398.001302635661</v>
      </c>
      <c r="J60" s="4">
        <v>2008</v>
      </c>
      <c r="K60" s="4">
        <v>1201.8888348909088</v>
      </c>
      <c r="L60" s="4">
        <v>1240.6098392115045</v>
      </c>
      <c r="M60" s="4">
        <v>2542.3603456851042</v>
      </c>
      <c r="N60" s="4">
        <v>8970.3083216275354</v>
      </c>
      <c r="O60" s="4">
        <v>6794.7637654357259</v>
      </c>
      <c r="P60" s="4">
        <v>138.57340804230896</v>
      </c>
      <c r="Q60" s="4">
        <v>1124.3325591614819</v>
      </c>
      <c r="S60" s="4">
        <v>2008</v>
      </c>
      <c r="T60" s="4">
        <v>1050.533575765822</v>
      </c>
      <c r="U60" s="4">
        <v>755.7389005284798</v>
      </c>
      <c r="V60" s="4">
        <v>928.37672108672518</v>
      </c>
      <c r="W60" s="4">
        <v>1741.648170567028</v>
      </c>
      <c r="X60" s="4">
        <v>245.75123954787443</v>
      </c>
      <c r="Y60" s="4">
        <v>25.533792672526445</v>
      </c>
      <c r="Z60" s="4">
        <v>2694.9737837354801</v>
      </c>
      <c r="AB60" s="4">
        <v>2008</v>
      </c>
      <c r="AC60" s="4">
        <v>534.96050228129832</v>
      </c>
      <c r="AD60" s="4">
        <v>552.19521427698999</v>
      </c>
      <c r="AE60" s="4">
        <v>1131.6041284560288</v>
      </c>
      <c r="AF60" s="4">
        <v>3992.6826059512759</v>
      </c>
      <c r="AG60" s="4">
        <v>3024.3481188259743</v>
      </c>
      <c r="AH60" s="4">
        <v>61.678998770192862</v>
      </c>
      <c r="AI60" s="4">
        <v>500.4402180296795</v>
      </c>
    </row>
    <row r="61" spans="1:35">
      <c r="A61" s="4">
        <v>2009</v>
      </c>
      <c r="B61" s="4">
        <v>17790.044954719902</v>
      </c>
      <c r="C61" s="4">
        <v>12568.117871244267</v>
      </c>
      <c r="D61" s="4">
        <v>15798.36740931705</v>
      </c>
      <c r="E61" s="4">
        <v>28477.898206732993</v>
      </c>
      <c r="F61" s="4">
        <v>3504.4435483628858</v>
      </c>
      <c r="G61" s="4">
        <v>396.63122611628654</v>
      </c>
      <c r="H61" s="4">
        <v>45904.684316515595</v>
      </c>
      <c r="J61" s="4">
        <v>2009</v>
      </c>
      <c r="K61" s="4">
        <v>929.47265184119476</v>
      </c>
      <c r="L61" s="4">
        <v>961.83042845019236</v>
      </c>
      <c r="M61" s="4">
        <v>2024.4941172200781</v>
      </c>
      <c r="N61" s="4">
        <v>7182.6570900324023</v>
      </c>
      <c r="O61" s="4">
        <v>5515.8703834101616</v>
      </c>
      <c r="P61" s="4">
        <v>108.08978049742333</v>
      </c>
      <c r="Q61" s="4">
        <v>902.46653454839532</v>
      </c>
      <c r="S61" s="4">
        <v>2009</v>
      </c>
      <c r="T61" s="4">
        <v>903.95123199544992</v>
      </c>
      <c r="U61" s="4">
        <v>638.61365513644159</v>
      </c>
      <c r="V61" s="4">
        <v>802.74972432714469</v>
      </c>
      <c r="W61" s="4">
        <v>1447.0245147855846</v>
      </c>
      <c r="X61" s="4">
        <v>178.06846868932004</v>
      </c>
      <c r="Y61" s="4">
        <v>20.15370317546947</v>
      </c>
      <c r="Z61" s="4">
        <v>2332.5177675432024</v>
      </c>
      <c r="AB61" s="4">
        <v>2009</v>
      </c>
      <c r="AC61" s="4">
        <v>430.24314818938024</v>
      </c>
      <c r="AD61" s="4">
        <v>445.22122382085394</v>
      </c>
      <c r="AE61" s="4">
        <v>937.11710695116358</v>
      </c>
      <c r="AF61" s="4">
        <v>3324.7766813351118</v>
      </c>
      <c r="AG61" s="4">
        <v>2553.2385854085564</v>
      </c>
      <c r="AH61" s="4">
        <v>50.033626439883776</v>
      </c>
      <c r="AI61" s="4">
        <v>417.74229956149514</v>
      </c>
    </row>
    <row r="62" spans="1:35">
      <c r="A62" s="4">
        <v>2010</v>
      </c>
      <c r="B62" s="4">
        <v>15378.863286960706</v>
      </c>
      <c r="C62" s="4">
        <v>10666.116102016647</v>
      </c>
      <c r="D62" s="4">
        <v>13747.175633372122</v>
      </c>
      <c r="E62" s="4">
        <v>23723.316031280774</v>
      </c>
      <c r="F62" s="4">
        <v>2464.65376613429</v>
      </c>
      <c r="G62" s="4">
        <v>312.63033241927326</v>
      </c>
      <c r="H62" s="4">
        <v>39912.092309152278</v>
      </c>
      <c r="J62" s="4">
        <v>2010</v>
      </c>
      <c r="K62" s="4">
        <v>860.73236539072309</v>
      </c>
      <c r="L62" s="4">
        <v>893.12746818738935</v>
      </c>
      <c r="M62" s="4">
        <v>1933.5841564302721</v>
      </c>
      <c r="N62" s="4">
        <v>6888.7960676657367</v>
      </c>
      <c r="O62" s="4">
        <v>5366.3720656592886</v>
      </c>
      <c r="P62" s="4">
        <v>100.97551250652064</v>
      </c>
      <c r="Q62" s="4">
        <v>868.94776139268606</v>
      </c>
      <c r="S62" s="4">
        <v>2010</v>
      </c>
      <c r="T62" s="4">
        <v>808.42787706005959</v>
      </c>
      <c r="U62" s="4">
        <v>560.69069839124245</v>
      </c>
      <c r="V62" s="4">
        <v>722.6541913719791</v>
      </c>
      <c r="W62" s="4">
        <v>1247.0746152125669</v>
      </c>
      <c r="X62" s="4">
        <v>129.56060371076993</v>
      </c>
      <c r="Y62" s="4">
        <v>16.434184453449429</v>
      </c>
      <c r="Z62" s="4">
        <v>2098.0775661014268</v>
      </c>
      <c r="AB62" s="4">
        <v>2010</v>
      </c>
      <c r="AC62" s="4">
        <v>341.44754990706372</v>
      </c>
      <c r="AD62" s="4">
        <v>354.29849977681562</v>
      </c>
      <c r="AE62" s="4">
        <v>767.04164883184342</v>
      </c>
      <c r="AF62" s="4">
        <v>2732.7455475037632</v>
      </c>
      <c r="AG62" s="4">
        <v>2128.8087533193871</v>
      </c>
      <c r="AH62" s="4">
        <v>40.056401655479263</v>
      </c>
      <c r="AI62" s="4">
        <v>344.70654997395809</v>
      </c>
    </row>
    <row r="63" spans="1:35">
      <c r="A63" s="4">
        <v>2011</v>
      </c>
      <c r="B63" s="4">
        <v>16633.748037478235</v>
      </c>
      <c r="C63" s="4">
        <v>11321.869665760651</v>
      </c>
      <c r="D63" s="4">
        <v>14990.772536998729</v>
      </c>
      <c r="E63" s="4">
        <v>24674.33362324048</v>
      </c>
      <c r="F63" s="4">
        <v>2058.669335570457</v>
      </c>
      <c r="G63" s="4">
        <v>306.15256671071683</v>
      </c>
      <c r="H63" s="4">
        <v>43414.556712909107</v>
      </c>
      <c r="J63" s="4">
        <v>2011</v>
      </c>
      <c r="K63" s="4">
        <v>748.41566934792218</v>
      </c>
      <c r="L63" s="4">
        <v>778.88364088640537</v>
      </c>
      <c r="M63" s="4">
        <v>1736.9503556240224</v>
      </c>
      <c r="N63" s="4">
        <v>6205.6472275698952</v>
      </c>
      <c r="O63" s="4">
        <v>4906.586916781619</v>
      </c>
      <c r="P63" s="4">
        <v>88.585513164498167</v>
      </c>
      <c r="Q63" s="4">
        <v>787.01750820560255</v>
      </c>
      <c r="S63" s="4">
        <v>2011</v>
      </c>
      <c r="T63" s="4">
        <v>825.70613832772153</v>
      </c>
      <c r="U63" s="4">
        <v>562.02229703740818</v>
      </c>
      <c r="V63" s="4">
        <v>744.14815435373453</v>
      </c>
      <c r="W63" s="4">
        <v>1224.8441353055703</v>
      </c>
      <c r="X63" s="4">
        <v>102.19319802954557</v>
      </c>
      <c r="Y63" s="4">
        <v>15.197540147190468</v>
      </c>
      <c r="Z63" s="4">
        <v>2155.1165672256229</v>
      </c>
      <c r="AB63" s="4">
        <v>2011</v>
      </c>
      <c r="AC63" s="4">
        <v>281.63547766692096</v>
      </c>
      <c r="AD63" s="4">
        <v>293.10084653775073</v>
      </c>
      <c r="AE63" s="4">
        <v>653.62987858888278</v>
      </c>
      <c r="AF63" s="4">
        <v>2335.2402852439068</v>
      </c>
      <c r="AG63" s="4">
        <v>1846.3923279773762</v>
      </c>
      <c r="AH63" s="4">
        <v>33.335517061247678</v>
      </c>
      <c r="AI63" s="4">
        <v>296.16169320564234</v>
      </c>
    </row>
    <row r="64" spans="1:35">
      <c r="A64" s="4">
        <v>2012</v>
      </c>
      <c r="B64" s="4">
        <v>17071.901163416638</v>
      </c>
      <c r="C64" s="4">
        <v>11400.197644117376</v>
      </c>
      <c r="D64" s="4">
        <v>15534.834168719493</v>
      </c>
      <c r="E64" s="4">
        <v>24297.448896210884</v>
      </c>
      <c r="F64" s="4">
        <v>1493.9474926705836</v>
      </c>
      <c r="G64" s="4">
        <v>282.12177118951382</v>
      </c>
      <c r="H64" s="4">
        <v>44808.111291948575</v>
      </c>
      <c r="J64" s="4">
        <v>2012</v>
      </c>
      <c r="K64" s="4">
        <v>708.48810308265911</v>
      </c>
      <c r="L64" s="4">
        <v>739.70269988341533</v>
      </c>
      <c r="M64" s="4">
        <v>1701.7238424652926</v>
      </c>
      <c r="N64" s="4">
        <v>6088.5065260476604</v>
      </c>
      <c r="O64" s="4">
        <v>4888.8294565080332</v>
      </c>
      <c r="P64" s="4">
        <v>84.625509771173128</v>
      </c>
      <c r="Q64" s="4">
        <v>777.48837125959358</v>
      </c>
      <c r="S64" s="4">
        <v>2012</v>
      </c>
      <c r="T64" s="4">
        <v>801.97615120124885</v>
      </c>
      <c r="U64" s="4">
        <v>535.54003986121074</v>
      </c>
      <c r="V64" s="4">
        <v>729.77030483732892</v>
      </c>
      <c r="W64" s="4">
        <v>1141.4062419450222</v>
      </c>
      <c r="X64" s="4">
        <v>70.180248163346917</v>
      </c>
      <c r="Y64" s="4">
        <v>13.253060105191279</v>
      </c>
      <c r="Z64" s="4">
        <v>2104.9229545400185</v>
      </c>
      <c r="AB64" s="4">
        <v>2012</v>
      </c>
      <c r="AC64" s="4">
        <v>261.31984627682635</v>
      </c>
      <c r="AD64" s="4">
        <v>272.83308637510794</v>
      </c>
      <c r="AE64" s="4">
        <v>627.66645054978164</v>
      </c>
      <c r="AF64" s="4">
        <v>2245.6941514183782</v>
      </c>
      <c r="AG64" s="4">
        <v>1803.203408059554</v>
      </c>
      <c r="AH64" s="4">
        <v>31.213403737170381</v>
      </c>
      <c r="AI64" s="4">
        <v>286.77001176951717</v>
      </c>
    </row>
    <row r="65" spans="1:35">
      <c r="A65" s="4">
        <v>2013</v>
      </c>
      <c r="B65" s="4">
        <v>16364.793815337016</v>
      </c>
      <c r="C65" s="4">
        <v>10717.641331129864</v>
      </c>
      <c r="D65" s="4">
        <v>15056.597694820815</v>
      </c>
      <c r="E65" s="4">
        <v>22292.430189690695</v>
      </c>
      <c r="F65" s="4">
        <v>842.92805813967379</v>
      </c>
      <c r="G65" s="4">
        <v>240.36788794513089</v>
      </c>
      <c r="H65" s="4">
        <v>43189.598227154653</v>
      </c>
      <c r="J65" s="4">
        <v>2013</v>
      </c>
      <c r="K65" s="4">
        <v>686.58941597379703</v>
      </c>
      <c r="L65" s="4">
        <v>719.34614886323595</v>
      </c>
      <c r="M65" s="4">
        <v>1709.8473178618888</v>
      </c>
      <c r="N65" s="4">
        <v>6117.8486835126387</v>
      </c>
      <c r="O65" s="4">
        <v>4991.6264867946174</v>
      </c>
      <c r="P65" s="4">
        <v>82.774650010101013</v>
      </c>
      <c r="Q65" s="4">
        <v>787.77512263121355</v>
      </c>
      <c r="S65" s="4">
        <v>2013</v>
      </c>
      <c r="T65" s="4">
        <v>838.87512156469904</v>
      </c>
      <c r="U65" s="4">
        <v>549.39663621745729</v>
      </c>
      <c r="V65" s="4">
        <v>771.81572613253627</v>
      </c>
      <c r="W65" s="4">
        <v>1142.7314817632016</v>
      </c>
      <c r="X65" s="4">
        <v>43.209305611874726</v>
      </c>
      <c r="Y65" s="4">
        <v>12.321489869994373</v>
      </c>
      <c r="Z65" s="4">
        <v>2213.9404792976757</v>
      </c>
      <c r="AB65" s="4">
        <v>2013</v>
      </c>
      <c r="AC65" s="4">
        <v>245.50223003425259</v>
      </c>
      <c r="AD65" s="4">
        <v>257.2149811863917</v>
      </c>
      <c r="AE65" s="4">
        <v>611.38625179331245</v>
      </c>
      <c r="AF65" s="4">
        <v>2187.5453653538252</v>
      </c>
      <c r="AG65" s="4">
        <v>1784.8446327533961</v>
      </c>
      <c r="AH65" s="4">
        <v>29.597545046572801</v>
      </c>
      <c r="AI65" s="4">
        <v>281.68297511135927</v>
      </c>
    </row>
    <row r="66" spans="1:35">
      <c r="A66" s="4">
        <v>2014</v>
      </c>
      <c r="B66" s="4">
        <v>17836.440115360641</v>
      </c>
      <c r="C66" s="4">
        <v>11452.751085590622</v>
      </c>
      <c r="D66" s="4">
        <v>16613.873405277922</v>
      </c>
      <c r="E66" s="4">
        <v>23194.282941380814</v>
      </c>
      <c r="F66" s="4">
        <v>281.36540059989852</v>
      </c>
      <c r="G66" s="4">
        <v>229.96242518569653</v>
      </c>
      <c r="H66" s="4">
        <v>47329.834748367095</v>
      </c>
      <c r="J66" s="4">
        <v>2014</v>
      </c>
      <c r="K66" s="4">
        <v>680.73900940805879</v>
      </c>
      <c r="L66" s="4">
        <v>715.93061074562513</v>
      </c>
      <c r="M66" s="4">
        <v>1761.0323938227793</v>
      </c>
      <c r="N66" s="4">
        <v>6292.4762235667995</v>
      </c>
      <c r="O66" s="4">
        <v>5219.9099406374726</v>
      </c>
      <c r="P66" s="4">
        <v>82.851678842388509</v>
      </c>
      <c r="Q66" s="4">
        <v>818.23001678462128</v>
      </c>
      <c r="S66" s="4">
        <v>2014</v>
      </c>
      <c r="T66" s="4">
        <v>935.65232079559269</v>
      </c>
      <c r="U66" s="4">
        <v>600.78093293396182</v>
      </c>
      <c r="V66" s="4">
        <v>871.51971517373352</v>
      </c>
      <c r="W66" s="4">
        <v>1216.7105388144762</v>
      </c>
      <c r="X66" s="4">
        <v>14.759682333480798</v>
      </c>
      <c r="Y66" s="4">
        <v>12.063218637192128</v>
      </c>
      <c r="Z66" s="4">
        <v>2482.7975447322692</v>
      </c>
      <c r="AB66" s="4">
        <v>2014</v>
      </c>
      <c r="AC66" s="4">
        <v>240.72257091175427</v>
      </c>
      <c r="AD66" s="4">
        <v>253.16700649044526</v>
      </c>
      <c r="AE66" s="4">
        <v>622.73535002573612</v>
      </c>
      <c r="AF66" s="4">
        <v>2225.1421367129233</v>
      </c>
      <c r="AG66" s="4">
        <v>1845.8618111671269</v>
      </c>
      <c r="AH66" s="4">
        <v>29.297967149902917</v>
      </c>
      <c r="AI66" s="4">
        <v>289.34206871563799</v>
      </c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B521-880D-484A-A1EA-776E7913813F}">
  <dimension ref="A1:AT71"/>
  <sheetViews>
    <sheetView zoomScale="70" zoomScaleNormal="70" workbookViewId="0"/>
  </sheetViews>
  <sheetFormatPr defaultColWidth="8.77734375" defaultRowHeight="15.6"/>
  <cols>
    <col min="1" max="1" width="8.77734375" style="3"/>
    <col min="2" max="7" width="8.77734375" style="3" bestFit="1" customWidth="1"/>
    <col min="8" max="8" width="8.77734375" style="3"/>
    <col min="9" max="18" width="8.77734375" style="3" bestFit="1" customWidth="1"/>
    <col min="19" max="20" width="8.77734375" style="3"/>
    <col min="21" max="26" width="12.21875" style="3" bestFit="1" customWidth="1"/>
    <col min="27" max="27" width="8.77734375" style="3"/>
    <col min="28" max="37" width="8.77734375" style="3" bestFit="1" customWidth="1"/>
    <col min="38" max="16384" width="8.77734375" style="3"/>
  </cols>
  <sheetData>
    <row r="1" spans="1:46" s="6" customFormat="1" ht="18.600000000000001">
      <c r="A1" s="9" t="s">
        <v>147</v>
      </c>
      <c r="I1" s="10" t="s">
        <v>148</v>
      </c>
      <c r="T1" s="15" t="s">
        <v>153</v>
      </c>
      <c r="AB1" s="15" t="s">
        <v>149</v>
      </c>
      <c r="AM1" s="6" t="s">
        <v>244</v>
      </c>
    </row>
    <row r="2" spans="1:46">
      <c r="I2" s="3" t="s">
        <v>0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Q2" s="3" t="s">
        <v>30</v>
      </c>
      <c r="R2" s="3" t="s">
        <v>24</v>
      </c>
      <c r="AB2" s="3" t="s">
        <v>0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24</v>
      </c>
      <c r="AM2" s="3" t="s">
        <v>0</v>
      </c>
      <c r="AN2" s="3" t="s">
        <v>25</v>
      </c>
      <c r="AO2" s="3" t="s">
        <v>26</v>
      </c>
      <c r="AP2" s="3" t="s">
        <v>27</v>
      </c>
      <c r="AQ2" s="3" t="s">
        <v>28</v>
      </c>
      <c r="AR2" s="3" t="s">
        <v>29</v>
      </c>
      <c r="AS2" s="3" t="s">
        <v>30</v>
      </c>
      <c r="AT2" s="3" t="s">
        <v>24</v>
      </c>
    </row>
    <row r="3" spans="1:46">
      <c r="A3" s="4"/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I3" s="3">
        <v>1949</v>
      </c>
      <c r="J3" s="3">
        <v>1</v>
      </c>
      <c r="K3" s="3">
        <v>1</v>
      </c>
      <c r="L3" s="3">
        <v>83.704756012879542</v>
      </c>
      <c r="M3" s="3">
        <v>86.929201543844798</v>
      </c>
      <c r="N3" s="3">
        <v>96.590898960557837</v>
      </c>
      <c r="O3" s="3">
        <v>166.61035506673301</v>
      </c>
      <c r="P3" s="3">
        <v>72.57045731274836</v>
      </c>
      <c r="Q3" s="3">
        <v>58.946005930331218</v>
      </c>
      <c r="R3" s="3">
        <v>61.150169154053103</v>
      </c>
      <c r="T3" s="4"/>
      <c r="U3" s="4" t="s">
        <v>31</v>
      </c>
      <c r="V3" s="4" t="s">
        <v>32</v>
      </c>
      <c r="W3" s="4" t="s">
        <v>33</v>
      </c>
      <c r="X3" s="4" t="s">
        <v>34</v>
      </c>
      <c r="Y3" s="4" t="s">
        <v>35</v>
      </c>
      <c r="Z3" s="4" t="s">
        <v>36</v>
      </c>
      <c r="AB3" s="3">
        <v>1949</v>
      </c>
      <c r="AC3" s="3">
        <v>1</v>
      </c>
      <c r="AD3" s="3">
        <v>1</v>
      </c>
      <c r="AE3" s="3">
        <v>82.880145388878404</v>
      </c>
      <c r="AF3" s="3">
        <v>77.880145388878404</v>
      </c>
      <c r="AG3" s="3">
        <v>95.139830379641879</v>
      </c>
      <c r="AH3" s="3">
        <v>131.62046039811494</v>
      </c>
      <c r="AI3" s="3">
        <v>62.920096925918926</v>
      </c>
      <c r="AJ3" s="3">
        <v>70.581629896443047</v>
      </c>
      <c r="AK3" s="3">
        <v>69.079903074081088</v>
      </c>
      <c r="AM3" s="3">
        <v>1949</v>
      </c>
      <c r="AN3" s="3">
        <f>(L3+AE3)/2</f>
        <v>83.292450700878973</v>
      </c>
      <c r="AO3" s="3">
        <f t="shared" ref="AO3:AT3" si="0">(M3+AF3)/2</f>
        <v>82.404673466361601</v>
      </c>
      <c r="AP3" s="3">
        <f t="shared" si="0"/>
        <v>95.865364670099865</v>
      </c>
      <c r="AQ3" s="3">
        <f t="shared" si="0"/>
        <v>149.11540773242399</v>
      </c>
      <c r="AR3" s="3">
        <f t="shared" si="0"/>
        <v>67.74527711933365</v>
      </c>
      <c r="AS3" s="3">
        <f t="shared" si="0"/>
        <v>64.763817913387129</v>
      </c>
      <c r="AT3" s="3">
        <f t="shared" si="0"/>
        <v>65.115036114067095</v>
      </c>
    </row>
    <row r="4" spans="1:46" ht="31.2">
      <c r="A4" s="4" t="s">
        <v>25</v>
      </c>
      <c r="B4" s="17">
        <v>78.64771770988429</v>
      </c>
      <c r="C4" s="17">
        <v>84.70419644719054</v>
      </c>
      <c r="D4" s="17">
        <v>79.702878826006938</v>
      </c>
      <c r="E4" s="17">
        <v>66.457632936906492</v>
      </c>
      <c r="F4" s="17">
        <v>80.837809925263102</v>
      </c>
      <c r="G4" s="17">
        <v>83.351695602615592</v>
      </c>
      <c r="I4" s="3">
        <v>1950</v>
      </c>
      <c r="J4" s="3">
        <v>2</v>
      </c>
      <c r="K4" s="3">
        <v>4</v>
      </c>
      <c r="L4" s="3">
        <v>83.280073984135811</v>
      </c>
      <c r="M4" s="3">
        <v>86.035526741950491</v>
      </c>
      <c r="N4" s="3">
        <v>95.688344423179714</v>
      </c>
      <c r="O4" s="3">
        <v>163.93418060912896</v>
      </c>
      <c r="P4" s="3">
        <v>73.100609755300567</v>
      </c>
      <c r="Q4" s="3">
        <v>58.765393020345186</v>
      </c>
      <c r="R4" s="3">
        <v>60.481642562607426</v>
      </c>
      <c r="T4" s="4" t="s">
        <v>25</v>
      </c>
      <c r="U4" s="4">
        <v>83</v>
      </c>
      <c r="V4" s="4">
        <v>83</v>
      </c>
      <c r="W4" s="4">
        <v>83</v>
      </c>
      <c r="X4" s="4">
        <v>83</v>
      </c>
      <c r="Y4" s="4">
        <v>89</v>
      </c>
      <c r="Z4" s="4">
        <v>89</v>
      </c>
      <c r="AB4" s="3">
        <v>1950</v>
      </c>
      <c r="AC4" s="3">
        <v>2</v>
      </c>
      <c r="AD4" s="3">
        <v>4</v>
      </c>
      <c r="AE4" s="3">
        <v>82.830613977438588</v>
      </c>
      <c r="AF4" s="3">
        <v>77.830613977438588</v>
      </c>
      <c r="AG4" s="3">
        <v>95.197617026321652</v>
      </c>
      <c r="AH4" s="3">
        <v>131.46361092855554</v>
      </c>
      <c r="AI4" s="3">
        <v>62.887075984959054</v>
      </c>
      <c r="AJ4" s="3">
        <v>70.493741557856822</v>
      </c>
      <c r="AK4" s="3">
        <v>69.112924015040946</v>
      </c>
      <c r="AM4" s="3">
        <v>1950</v>
      </c>
      <c r="AN4" s="3">
        <f t="shared" ref="AN4:AN67" si="1">(L4+AE4)/2</f>
        <v>83.0553439807872</v>
      </c>
      <c r="AO4" s="3">
        <f t="shared" ref="AO4:AO67" si="2">(M4+AF4)/2</f>
        <v>81.93307035969454</v>
      </c>
      <c r="AP4" s="3">
        <f t="shared" ref="AP4:AP67" si="3">(N4+AG4)/2</f>
        <v>95.442980724750683</v>
      </c>
      <c r="AQ4" s="3">
        <f t="shared" ref="AQ4:AQ67" si="4">(O4+AH4)/2</f>
        <v>147.69889576884225</v>
      </c>
      <c r="AR4" s="3">
        <f t="shared" ref="AR4:AR67" si="5">(P4+AI4)/2</f>
        <v>67.993842870129811</v>
      </c>
      <c r="AS4" s="3">
        <f t="shared" ref="AS4:AS67" si="6">(Q4+AJ4)/2</f>
        <v>64.629567289101004</v>
      </c>
      <c r="AT4" s="3">
        <f t="shared" ref="AT4:AT67" si="7">(R4+AK4)/2</f>
        <v>64.79728328882419</v>
      </c>
    </row>
    <row r="5" spans="1:46" ht="31.2">
      <c r="A5" s="4" t="s">
        <v>26</v>
      </c>
      <c r="B5" s="17">
        <v>78.412309273339446</v>
      </c>
      <c r="C5" s="17">
        <v>80.327339129693414</v>
      </c>
      <c r="D5" s="17">
        <v>76.985788233968819</v>
      </c>
      <c r="E5" s="17">
        <v>67.536883863208402</v>
      </c>
      <c r="F5" s="17">
        <v>67.763324336330186</v>
      </c>
      <c r="G5" s="17">
        <v>86.316265891545356</v>
      </c>
      <c r="I5" s="3">
        <v>1951</v>
      </c>
      <c r="J5" s="3">
        <v>3</v>
      </c>
      <c r="K5" s="3">
        <v>9</v>
      </c>
      <c r="L5" s="3">
        <v>82.8689608160539</v>
      </c>
      <c r="M5" s="3">
        <v>85.169386595180299</v>
      </c>
      <c r="N5" s="3">
        <v>94.808125449922201</v>
      </c>
      <c r="O5" s="3">
        <v>161.35931504886139</v>
      </c>
      <c r="P5" s="3">
        <v>73.609805739402645</v>
      </c>
      <c r="Q5" s="3">
        <v>58.584780110359148</v>
      </c>
      <c r="R5" s="3">
        <v>59.834303800130918</v>
      </c>
      <c r="T5" s="4" t="s">
        <v>26</v>
      </c>
      <c r="U5" s="4">
        <v>78</v>
      </c>
      <c r="V5" s="4">
        <v>78</v>
      </c>
      <c r="W5" s="4">
        <v>78</v>
      </c>
      <c r="X5" s="4">
        <v>78</v>
      </c>
      <c r="Y5" s="4">
        <v>84</v>
      </c>
      <c r="Z5" s="4">
        <v>84</v>
      </c>
      <c r="AB5" s="3">
        <v>1951</v>
      </c>
      <c r="AC5" s="3">
        <v>3</v>
      </c>
      <c r="AD5" s="3">
        <v>9</v>
      </c>
      <c r="AE5" s="3">
        <v>82.786554179799879</v>
      </c>
      <c r="AF5" s="3">
        <v>77.786554179799879</v>
      </c>
      <c r="AG5" s="3">
        <v>95.249020123566822</v>
      </c>
      <c r="AH5" s="3">
        <v>131.32408823603294</v>
      </c>
      <c r="AI5" s="3">
        <v>62.857702786533238</v>
      </c>
      <c r="AJ5" s="3">
        <v>70.405853219270611</v>
      </c>
      <c r="AK5" s="3">
        <v>69.142297213466762</v>
      </c>
      <c r="AM5" s="3">
        <v>1951</v>
      </c>
      <c r="AN5" s="3">
        <f t="shared" si="1"/>
        <v>82.827757497926882</v>
      </c>
      <c r="AO5" s="3">
        <f t="shared" si="2"/>
        <v>81.477970387490089</v>
      </c>
      <c r="AP5" s="3">
        <f t="shared" si="3"/>
        <v>95.028572786744519</v>
      </c>
      <c r="AQ5" s="3">
        <f t="shared" si="4"/>
        <v>146.34170164244716</v>
      </c>
      <c r="AR5" s="3">
        <f t="shared" si="5"/>
        <v>68.233754262967949</v>
      </c>
      <c r="AS5" s="3">
        <f t="shared" si="6"/>
        <v>64.495316664814879</v>
      </c>
      <c r="AT5" s="3">
        <f t="shared" si="7"/>
        <v>64.488300506798836</v>
      </c>
    </row>
    <row r="6" spans="1:46" ht="31.2">
      <c r="A6" s="4" t="s">
        <v>27</v>
      </c>
      <c r="B6" s="17">
        <v>88.317865259722822</v>
      </c>
      <c r="C6" s="17">
        <v>89.307632353162901</v>
      </c>
      <c r="D6" s="17">
        <v>81.699421525309774</v>
      </c>
      <c r="E6" s="17">
        <v>73.528353127889034</v>
      </c>
      <c r="F6" s="17">
        <v>74.296985872256315</v>
      </c>
      <c r="G6" s="17">
        <v>84.943320248392112</v>
      </c>
      <c r="I6" s="3">
        <v>1952</v>
      </c>
      <c r="J6" s="3">
        <v>4</v>
      </c>
      <c r="K6" s="3">
        <v>16</v>
      </c>
      <c r="L6" s="3">
        <v>82.47141650863378</v>
      </c>
      <c r="M6" s="3">
        <v>84.330781103534179</v>
      </c>
      <c r="N6" s="3">
        <v>93.950242040785298</v>
      </c>
      <c r="O6" s="3">
        <v>158.88575838592982</v>
      </c>
      <c r="P6" s="3">
        <v>74.09804526505458</v>
      </c>
      <c r="Q6" s="3">
        <v>58.404167200373116</v>
      </c>
      <c r="R6" s="3">
        <v>59.208152866623571</v>
      </c>
      <c r="T6" s="4" t="s">
        <v>27</v>
      </c>
      <c r="U6" s="4">
        <v>95</v>
      </c>
      <c r="V6" s="4">
        <v>95</v>
      </c>
      <c r="W6" s="4">
        <v>95</v>
      </c>
      <c r="X6" s="4">
        <v>95</v>
      </c>
      <c r="Y6" s="4">
        <v>88</v>
      </c>
      <c r="Z6" s="4">
        <v>88</v>
      </c>
      <c r="AB6" s="3">
        <v>1952</v>
      </c>
      <c r="AC6" s="3">
        <v>4</v>
      </c>
      <c r="AD6" s="3">
        <v>16</v>
      </c>
      <c r="AE6" s="3">
        <v>82.747965995962232</v>
      </c>
      <c r="AF6" s="3">
        <v>77.747965995962232</v>
      </c>
      <c r="AG6" s="3">
        <v>95.294039671377405</v>
      </c>
      <c r="AH6" s="3">
        <v>131.20189232054707</v>
      </c>
      <c r="AI6" s="3">
        <v>62.831977330641479</v>
      </c>
      <c r="AJ6" s="3">
        <v>70.317964880684386</v>
      </c>
      <c r="AK6" s="3">
        <v>69.168022669358521</v>
      </c>
      <c r="AM6" s="3">
        <v>1952</v>
      </c>
      <c r="AN6" s="3">
        <f t="shared" si="1"/>
        <v>82.609691252298006</v>
      </c>
      <c r="AO6" s="3">
        <f t="shared" si="2"/>
        <v>81.039373549748206</v>
      </c>
      <c r="AP6" s="3">
        <f t="shared" si="3"/>
        <v>94.622140856081359</v>
      </c>
      <c r="AQ6" s="3">
        <f t="shared" si="4"/>
        <v>145.04382535323845</v>
      </c>
      <c r="AR6" s="3">
        <f t="shared" si="5"/>
        <v>68.465011297848037</v>
      </c>
      <c r="AS6" s="3">
        <f t="shared" si="6"/>
        <v>64.361066040528755</v>
      </c>
      <c r="AT6" s="3">
        <f t="shared" si="7"/>
        <v>64.18808776799105</v>
      </c>
    </row>
    <row r="7" spans="1:46" ht="31.2">
      <c r="A7" s="4" t="s">
        <v>28</v>
      </c>
      <c r="B7" s="17">
        <v>148.53601853103515</v>
      </c>
      <c r="C7" s="17">
        <v>139.07866110709713</v>
      </c>
      <c r="D7" s="17">
        <v>130.93657261053019</v>
      </c>
      <c r="E7" s="17">
        <v>133.89599053476837</v>
      </c>
      <c r="F7" s="17">
        <v>140.227725493554</v>
      </c>
      <c r="G7" s="17">
        <v>192.42895546868493</v>
      </c>
      <c r="I7" s="3">
        <v>1953</v>
      </c>
      <c r="J7" s="3">
        <v>5</v>
      </c>
      <c r="K7" s="3">
        <v>25</v>
      </c>
      <c r="L7" s="3">
        <v>82.087441061875452</v>
      </c>
      <c r="M7" s="3">
        <v>83.519710267012144</v>
      </c>
      <c r="N7" s="3">
        <v>93.114694195769005</v>
      </c>
      <c r="O7" s="3">
        <v>156.5135106203343</v>
      </c>
      <c r="P7" s="3">
        <v>74.565328332256385</v>
      </c>
      <c r="Q7" s="3">
        <v>58.223554290387085</v>
      </c>
      <c r="R7" s="3">
        <v>58.603189762085385</v>
      </c>
      <c r="T7" s="4" t="s">
        <v>28</v>
      </c>
      <c r="U7" s="4">
        <v>132</v>
      </c>
      <c r="V7" s="4">
        <v>132</v>
      </c>
      <c r="W7" s="4">
        <v>132</v>
      </c>
      <c r="X7" s="4">
        <v>132</v>
      </c>
      <c r="Y7" s="4">
        <v>151</v>
      </c>
      <c r="Z7" s="4">
        <v>151</v>
      </c>
      <c r="AB7" s="3">
        <v>1953</v>
      </c>
      <c r="AC7" s="3">
        <v>5</v>
      </c>
      <c r="AD7" s="3">
        <v>25</v>
      </c>
      <c r="AE7" s="3">
        <v>82.714849425925664</v>
      </c>
      <c r="AF7" s="3">
        <v>77.714849425925664</v>
      </c>
      <c r="AG7" s="3">
        <v>95.332675669753399</v>
      </c>
      <c r="AH7" s="3">
        <v>131.09702318209796</v>
      </c>
      <c r="AI7" s="3">
        <v>62.809899617283769</v>
      </c>
      <c r="AJ7" s="3">
        <v>70.230076542098161</v>
      </c>
      <c r="AK7" s="3">
        <v>69.190100382716224</v>
      </c>
      <c r="AM7" s="3">
        <v>1953</v>
      </c>
      <c r="AN7" s="3">
        <f t="shared" si="1"/>
        <v>82.401145243900558</v>
      </c>
      <c r="AO7" s="3">
        <f t="shared" si="2"/>
        <v>80.617279846468904</v>
      </c>
      <c r="AP7" s="3">
        <f t="shared" si="3"/>
        <v>94.223684932761202</v>
      </c>
      <c r="AQ7" s="3">
        <f t="shared" si="4"/>
        <v>143.80526690121613</v>
      </c>
      <c r="AR7" s="3">
        <f t="shared" si="5"/>
        <v>68.687613974770073</v>
      </c>
      <c r="AS7" s="3">
        <f t="shared" si="6"/>
        <v>64.22681541624263</v>
      </c>
      <c r="AT7" s="3">
        <f t="shared" si="7"/>
        <v>63.896645072400801</v>
      </c>
    </row>
    <row r="8" spans="1:46" ht="31.2">
      <c r="A8" s="4" t="s">
        <v>37</v>
      </c>
      <c r="B8" s="17">
        <v>73.314224940282827</v>
      </c>
      <c r="C8" s="17">
        <v>81.050031838815173</v>
      </c>
      <c r="D8" s="17">
        <v>87.164321080006985</v>
      </c>
      <c r="E8" s="17">
        <v>73.329482942807829</v>
      </c>
      <c r="F8" s="17">
        <v>70.445780703202402</v>
      </c>
      <c r="G8" s="17">
        <v>69.152890873985157</v>
      </c>
      <c r="I8" s="3">
        <v>1954</v>
      </c>
      <c r="J8" s="3">
        <v>6</v>
      </c>
      <c r="K8" s="3">
        <v>36</v>
      </c>
      <c r="L8" s="3">
        <v>81.717034475778931</v>
      </c>
      <c r="M8" s="3">
        <v>82.736174085614209</v>
      </c>
      <c r="N8" s="3">
        <v>92.301481914873321</v>
      </c>
      <c r="O8" s="3">
        <v>154.24257175207478</v>
      </c>
      <c r="P8" s="3">
        <v>75.011654941008032</v>
      </c>
      <c r="Q8" s="3">
        <v>58.042941380401054</v>
      </c>
      <c r="R8" s="3">
        <v>58.019414486516361</v>
      </c>
      <c r="T8" s="4" t="s">
        <v>37</v>
      </c>
      <c r="U8" s="4">
        <v>63</v>
      </c>
      <c r="V8" s="4">
        <v>63</v>
      </c>
      <c r="W8" s="4">
        <v>63</v>
      </c>
      <c r="X8" s="4">
        <v>63</v>
      </c>
      <c r="Y8" s="4">
        <v>67</v>
      </c>
      <c r="Z8" s="4">
        <v>67</v>
      </c>
      <c r="AB8" s="3">
        <v>1954</v>
      </c>
      <c r="AC8" s="3">
        <v>6</v>
      </c>
      <c r="AD8" s="3">
        <v>36</v>
      </c>
      <c r="AE8" s="3">
        <v>82.687204469690172</v>
      </c>
      <c r="AF8" s="3">
        <v>77.687204469690172</v>
      </c>
      <c r="AG8" s="3">
        <v>95.364928118694792</v>
      </c>
      <c r="AH8" s="3">
        <v>131.00948082068555</v>
      </c>
      <c r="AI8" s="3">
        <v>62.791469646460115</v>
      </c>
      <c r="AJ8" s="3">
        <v>70.142188203511935</v>
      </c>
      <c r="AK8" s="3">
        <v>69.208530353539885</v>
      </c>
      <c r="AM8" s="3">
        <v>1954</v>
      </c>
      <c r="AN8" s="3">
        <f t="shared" si="1"/>
        <v>82.202119472734552</v>
      </c>
      <c r="AO8" s="3">
        <f t="shared" si="2"/>
        <v>80.211689277652198</v>
      </c>
      <c r="AP8" s="3">
        <f t="shared" si="3"/>
        <v>93.833205016784063</v>
      </c>
      <c r="AQ8" s="3">
        <f t="shared" si="4"/>
        <v>142.62602628638018</v>
      </c>
      <c r="AR8" s="3">
        <f t="shared" si="5"/>
        <v>68.901562293734074</v>
      </c>
      <c r="AS8" s="3">
        <f t="shared" si="6"/>
        <v>64.092564791956491</v>
      </c>
      <c r="AT8" s="3">
        <f t="shared" si="7"/>
        <v>63.613972420028119</v>
      </c>
    </row>
    <row r="9" spans="1:46" ht="31.2">
      <c r="A9" s="4" t="s">
        <v>38</v>
      </c>
      <c r="B9" s="17">
        <v>57.884692581108673</v>
      </c>
      <c r="C9" s="17">
        <v>58.155505535055354</v>
      </c>
      <c r="D9" s="17">
        <v>46.522507929794884</v>
      </c>
      <c r="E9" s="17">
        <v>57.171360448807846</v>
      </c>
      <c r="F9" s="3">
        <v>50</v>
      </c>
      <c r="G9" s="3">
        <v>48</v>
      </c>
      <c r="I9" s="3">
        <v>1955</v>
      </c>
      <c r="J9" s="3">
        <v>7</v>
      </c>
      <c r="K9" s="3">
        <v>49</v>
      </c>
      <c r="L9" s="3">
        <v>81.36019675034423</v>
      </c>
      <c r="M9" s="3">
        <v>81.980172559340346</v>
      </c>
      <c r="N9" s="3">
        <v>91.510605198098247</v>
      </c>
      <c r="O9" s="3">
        <v>152.07294178115126</v>
      </c>
      <c r="P9" s="3">
        <v>75.437025091309536</v>
      </c>
      <c r="Q9" s="3">
        <v>57.862328470415022</v>
      </c>
      <c r="R9" s="3">
        <v>57.456827039916497</v>
      </c>
      <c r="T9" s="4" t="s">
        <v>38</v>
      </c>
      <c r="U9" s="4">
        <v>69</v>
      </c>
      <c r="V9" s="4">
        <v>69</v>
      </c>
      <c r="W9" s="4">
        <v>69</v>
      </c>
      <c r="X9" s="4">
        <v>69</v>
      </c>
      <c r="Y9" s="4">
        <v>65</v>
      </c>
      <c r="Z9" s="4">
        <v>65</v>
      </c>
      <c r="AB9" s="3">
        <v>1955</v>
      </c>
      <c r="AC9" s="3">
        <v>7</v>
      </c>
      <c r="AD9" s="3">
        <v>49</v>
      </c>
      <c r="AE9" s="3">
        <v>82.665031127255773</v>
      </c>
      <c r="AF9" s="3">
        <v>77.665031127255773</v>
      </c>
      <c r="AG9" s="3">
        <v>95.390797018201596</v>
      </c>
      <c r="AH9" s="3">
        <v>130.93926523630995</v>
      </c>
      <c r="AI9" s="3">
        <v>62.776687418170511</v>
      </c>
      <c r="AJ9" s="3">
        <v>70.05429986492571</v>
      </c>
      <c r="AK9" s="3">
        <v>69.223312581829504</v>
      </c>
      <c r="AM9" s="3">
        <v>1955</v>
      </c>
      <c r="AN9" s="3">
        <f t="shared" si="1"/>
        <v>82.012613938800001</v>
      </c>
      <c r="AO9" s="3">
        <f t="shared" si="2"/>
        <v>79.82260184329806</v>
      </c>
      <c r="AP9" s="3">
        <f t="shared" si="3"/>
        <v>93.450701108149929</v>
      </c>
      <c r="AQ9" s="3">
        <f t="shared" si="4"/>
        <v>141.5061035087306</v>
      </c>
      <c r="AR9" s="3">
        <f t="shared" si="5"/>
        <v>69.106856254740023</v>
      </c>
      <c r="AS9" s="3">
        <f t="shared" si="6"/>
        <v>63.958314167670366</v>
      </c>
      <c r="AT9" s="3">
        <f t="shared" si="7"/>
        <v>63.340069810873004</v>
      </c>
    </row>
    <row r="10" spans="1:46" ht="31.2">
      <c r="A10" s="4" t="s">
        <v>39</v>
      </c>
      <c r="B10" s="17">
        <v>55.648623210933884</v>
      </c>
      <c r="C10" s="17">
        <v>56.604700912076254</v>
      </c>
      <c r="D10" s="17">
        <v>49.255870434052873</v>
      </c>
      <c r="E10" s="17">
        <v>48.580960046107108</v>
      </c>
      <c r="F10" s="17">
        <v>50.957157237789602</v>
      </c>
      <c r="G10" s="17">
        <v>60.237893712431301</v>
      </c>
      <c r="I10" s="3">
        <v>1956</v>
      </c>
      <c r="J10" s="3">
        <v>8</v>
      </c>
      <c r="K10" s="3">
        <v>64</v>
      </c>
      <c r="L10" s="3">
        <v>81.016927885571292</v>
      </c>
      <c r="M10" s="3">
        <v>81.251705688190569</v>
      </c>
      <c r="N10" s="3">
        <v>90.742064045443769</v>
      </c>
      <c r="O10" s="3">
        <v>150.00462070756376</v>
      </c>
      <c r="P10" s="3">
        <v>75.84143878316091</v>
      </c>
      <c r="Q10" s="3">
        <v>57.681715560428984</v>
      </c>
      <c r="R10" s="3">
        <v>56.915427422285795</v>
      </c>
      <c r="T10" s="4" t="s">
        <v>39</v>
      </c>
      <c r="U10" s="4">
        <v>69</v>
      </c>
      <c r="V10" s="4">
        <v>69</v>
      </c>
      <c r="W10" s="4">
        <v>69</v>
      </c>
      <c r="X10" s="4">
        <v>69</v>
      </c>
      <c r="Y10" s="4">
        <v>65</v>
      </c>
      <c r="Z10" s="4">
        <v>65</v>
      </c>
      <c r="AB10" s="3">
        <v>1956</v>
      </c>
      <c r="AC10" s="3">
        <v>8</v>
      </c>
      <c r="AD10" s="3">
        <v>64</v>
      </c>
      <c r="AE10" s="3">
        <v>82.648329398622437</v>
      </c>
      <c r="AF10" s="3">
        <v>77.648329398622437</v>
      </c>
      <c r="AG10" s="3">
        <v>95.410282368273812</v>
      </c>
      <c r="AH10" s="3">
        <v>130.88637642897106</v>
      </c>
      <c r="AI10" s="3">
        <v>62.765552932414955</v>
      </c>
      <c r="AJ10" s="3">
        <v>69.966411526339499</v>
      </c>
      <c r="AK10" s="3">
        <v>69.234447067585037</v>
      </c>
      <c r="AM10" s="3">
        <v>1956</v>
      </c>
      <c r="AN10" s="3">
        <f t="shared" si="1"/>
        <v>81.832628642096864</v>
      </c>
      <c r="AO10" s="3">
        <f t="shared" si="2"/>
        <v>79.450017543406503</v>
      </c>
      <c r="AP10" s="3">
        <f t="shared" si="3"/>
        <v>93.076173206858783</v>
      </c>
      <c r="AQ10" s="3">
        <f t="shared" si="4"/>
        <v>140.4454985682674</v>
      </c>
      <c r="AR10" s="3">
        <f t="shared" si="5"/>
        <v>69.303495857787937</v>
      </c>
      <c r="AS10" s="3">
        <f t="shared" si="6"/>
        <v>63.824063543384241</v>
      </c>
      <c r="AT10" s="3">
        <f t="shared" si="7"/>
        <v>63.074937244935413</v>
      </c>
    </row>
    <row r="11" spans="1:46">
      <c r="I11" s="3">
        <v>1957</v>
      </c>
      <c r="J11" s="3">
        <v>9</v>
      </c>
      <c r="K11" s="3">
        <v>81</v>
      </c>
      <c r="L11" s="3">
        <v>80.687227881460188</v>
      </c>
      <c r="M11" s="3">
        <v>80.550773472164892</v>
      </c>
      <c r="N11" s="3">
        <v>89.995858456909914</v>
      </c>
      <c r="O11" s="3">
        <v>148.03760853131226</v>
      </c>
      <c r="P11" s="3">
        <v>76.224896016562127</v>
      </c>
      <c r="Q11" s="3">
        <v>57.501102650442952</v>
      </c>
      <c r="R11" s="3">
        <v>56.395215633624254</v>
      </c>
      <c r="AB11" s="3">
        <v>1957</v>
      </c>
      <c r="AC11" s="3">
        <v>9</v>
      </c>
      <c r="AD11" s="3">
        <v>81</v>
      </c>
      <c r="AE11" s="3">
        <v>82.637099283790192</v>
      </c>
      <c r="AF11" s="3">
        <v>77.637099283790192</v>
      </c>
      <c r="AG11" s="3">
        <v>95.42338416891144</v>
      </c>
      <c r="AH11" s="3">
        <v>130.85081439866894</v>
      </c>
      <c r="AI11" s="3">
        <v>62.758066189193457</v>
      </c>
      <c r="AJ11" s="3">
        <v>69.878523187753274</v>
      </c>
      <c r="AK11" s="3">
        <v>69.241933810806543</v>
      </c>
      <c r="AM11" s="3">
        <v>1957</v>
      </c>
      <c r="AN11" s="3">
        <f t="shared" si="1"/>
        <v>81.662163582625197</v>
      </c>
      <c r="AO11" s="3">
        <f t="shared" si="2"/>
        <v>79.093936377977542</v>
      </c>
      <c r="AP11" s="3">
        <f t="shared" si="3"/>
        <v>92.709621312910684</v>
      </c>
      <c r="AQ11" s="3">
        <f t="shared" si="4"/>
        <v>139.44421146499059</v>
      </c>
      <c r="AR11" s="3">
        <f t="shared" si="5"/>
        <v>69.491481102877799</v>
      </c>
      <c r="AS11" s="3">
        <f t="shared" si="6"/>
        <v>63.689812919098117</v>
      </c>
      <c r="AT11" s="3">
        <f t="shared" si="7"/>
        <v>62.818574722215402</v>
      </c>
    </row>
    <row r="12" spans="1:46">
      <c r="A12" s="6" t="s">
        <v>136</v>
      </c>
      <c r="B12" s="8" t="s">
        <v>139</v>
      </c>
      <c r="I12" s="3">
        <v>1958</v>
      </c>
      <c r="J12" s="3">
        <v>10</v>
      </c>
      <c r="K12" s="3">
        <v>100</v>
      </c>
      <c r="L12" s="3">
        <v>80.371096738010863</v>
      </c>
      <c r="M12" s="3">
        <v>79.8773759112633</v>
      </c>
      <c r="N12" s="3">
        <v>89.271988432496656</v>
      </c>
      <c r="O12" s="3">
        <v>146.17190525239678</v>
      </c>
      <c r="P12" s="3">
        <v>76.587396791513214</v>
      </c>
      <c r="Q12" s="3">
        <v>57.320489740456921</v>
      </c>
      <c r="R12" s="3">
        <v>55.896191673931881</v>
      </c>
      <c r="T12" s="6" t="s">
        <v>136</v>
      </c>
      <c r="U12" s="8" t="s">
        <v>138</v>
      </c>
      <c r="AB12" s="3">
        <v>1958</v>
      </c>
      <c r="AC12" s="3">
        <v>10</v>
      </c>
      <c r="AD12" s="3">
        <v>100</v>
      </c>
      <c r="AE12" s="3">
        <v>82.631340782759011</v>
      </c>
      <c r="AF12" s="3">
        <v>77.631340782759011</v>
      </c>
      <c r="AG12" s="3">
        <v>95.43010242011448</v>
      </c>
      <c r="AH12" s="3">
        <v>130.83257914540354</v>
      </c>
      <c r="AI12" s="3">
        <v>62.754227188506007</v>
      </c>
      <c r="AJ12" s="3">
        <v>69.790634849167049</v>
      </c>
      <c r="AK12" s="3">
        <v>69.245772811493993</v>
      </c>
      <c r="AM12" s="3">
        <v>1958</v>
      </c>
      <c r="AN12" s="3">
        <f t="shared" si="1"/>
        <v>81.501218760384944</v>
      </c>
      <c r="AO12" s="3">
        <f t="shared" si="2"/>
        <v>78.754358347011163</v>
      </c>
      <c r="AP12" s="3">
        <f t="shared" si="3"/>
        <v>92.351045426305575</v>
      </c>
      <c r="AQ12" s="3">
        <f t="shared" si="4"/>
        <v>138.50224219890015</v>
      </c>
      <c r="AR12" s="3">
        <f t="shared" si="5"/>
        <v>69.670811990009611</v>
      </c>
      <c r="AS12" s="3">
        <f t="shared" si="6"/>
        <v>63.555562294811985</v>
      </c>
      <c r="AT12" s="3">
        <f t="shared" si="7"/>
        <v>62.570982242712937</v>
      </c>
    </row>
    <row r="13" spans="1:46">
      <c r="I13" s="3">
        <v>1959</v>
      </c>
      <c r="J13" s="3">
        <v>11</v>
      </c>
      <c r="K13" s="3">
        <v>121</v>
      </c>
      <c r="L13" s="3">
        <v>80.068534455223357</v>
      </c>
      <c r="M13" s="3">
        <v>79.23151300548578</v>
      </c>
      <c r="N13" s="3">
        <v>88.570453972204021</v>
      </c>
      <c r="O13" s="3">
        <v>144.40751087081733</v>
      </c>
      <c r="P13" s="3">
        <v>76.928941108014172</v>
      </c>
      <c r="Q13" s="3">
        <v>57.13987683047089</v>
      </c>
      <c r="R13" s="3">
        <v>55.418355543208655</v>
      </c>
      <c r="AB13" s="3">
        <v>1959</v>
      </c>
      <c r="AC13" s="3">
        <v>11</v>
      </c>
      <c r="AD13" s="3">
        <v>121</v>
      </c>
      <c r="AE13" s="3">
        <v>82.631053895528936</v>
      </c>
      <c r="AF13" s="3">
        <v>77.631053895528936</v>
      </c>
      <c r="AG13" s="3">
        <v>95.430437121882917</v>
      </c>
      <c r="AH13" s="3">
        <v>130.83167066917494</v>
      </c>
      <c r="AI13" s="3">
        <v>62.754035930352607</v>
      </c>
      <c r="AJ13" s="3">
        <v>69.702746510580823</v>
      </c>
      <c r="AK13" s="3">
        <v>69.245964069647385</v>
      </c>
      <c r="AM13" s="3">
        <v>1959</v>
      </c>
      <c r="AN13" s="3">
        <f t="shared" si="1"/>
        <v>81.349794175376147</v>
      </c>
      <c r="AO13" s="3">
        <f t="shared" si="2"/>
        <v>78.431283450507351</v>
      </c>
      <c r="AP13" s="3">
        <f t="shared" si="3"/>
        <v>92.000445547043469</v>
      </c>
      <c r="AQ13" s="3">
        <f t="shared" si="4"/>
        <v>137.61959076999614</v>
      </c>
      <c r="AR13" s="3">
        <f t="shared" si="5"/>
        <v>69.841488519183386</v>
      </c>
      <c r="AS13" s="3">
        <f t="shared" si="6"/>
        <v>63.421311670525853</v>
      </c>
      <c r="AT13" s="3">
        <f t="shared" si="7"/>
        <v>62.332159806428024</v>
      </c>
    </row>
    <row r="14" spans="1:46">
      <c r="I14" s="3">
        <v>1960</v>
      </c>
      <c r="J14" s="3">
        <v>12</v>
      </c>
      <c r="K14" s="3">
        <v>144</v>
      </c>
      <c r="L14" s="3">
        <v>79.779541033097644</v>
      </c>
      <c r="M14" s="3">
        <v>78.613184754832361</v>
      </c>
      <c r="N14" s="3">
        <v>87.891255076031982</v>
      </c>
      <c r="O14" s="3">
        <v>142.74442538657385</v>
      </c>
      <c r="P14" s="3">
        <v>77.249528966064972</v>
      </c>
      <c r="Q14" s="3">
        <v>56.959263920484858</v>
      </c>
      <c r="R14" s="3">
        <v>54.961707241454604</v>
      </c>
      <c r="AB14" s="3">
        <v>1960</v>
      </c>
      <c r="AC14" s="3">
        <v>12</v>
      </c>
      <c r="AD14" s="3">
        <v>144</v>
      </c>
      <c r="AE14" s="3">
        <v>82.63623862209991</v>
      </c>
      <c r="AF14" s="3">
        <v>77.63623862209991</v>
      </c>
      <c r="AG14" s="3">
        <v>95.424388274216767</v>
      </c>
      <c r="AH14" s="3">
        <v>130.84808896998308</v>
      </c>
      <c r="AI14" s="3">
        <v>62.757492414733264</v>
      </c>
      <c r="AJ14" s="3">
        <v>69.614858171994598</v>
      </c>
      <c r="AK14" s="3">
        <v>69.242507585266736</v>
      </c>
      <c r="AM14" s="3">
        <v>1960</v>
      </c>
      <c r="AN14" s="3">
        <f t="shared" si="1"/>
        <v>81.207889827598777</v>
      </c>
      <c r="AO14" s="3">
        <f t="shared" si="2"/>
        <v>78.124711688466135</v>
      </c>
      <c r="AP14" s="3">
        <f t="shared" si="3"/>
        <v>91.657821675124381</v>
      </c>
      <c r="AQ14" s="3">
        <f t="shared" si="4"/>
        <v>136.79625717827847</v>
      </c>
      <c r="AR14" s="3">
        <f t="shared" si="5"/>
        <v>70.003510690399111</v>
      </c>
      <c r="AS14" s="3">
        <f t="shared" si="6"/>
        <v>63.287061046239728</v>
      </c>
      <c r="AT14" s="3">
        <f t="shared" si="7"/>
        <v>62.10210741336067</v>
      </c>
    </row>
    <row r="15" spans="1:46">
      <c r="I15" s="3">
        <v>1961</v>
      </c>
      <c r="J15" s="3">
        <v>13</v>
      </c>
      <c r="K15" s="3">
        <v>169</v>
      </c>
      <c r="L15" s="3">
        <v>79.504116471633722</v>
      </c>
      <c r="M15" s="3">
        <v>78.022391159303027</v>
      </c>
      <c r="N15" s="3">
        <v>87.234391743980552</v>
      </c>
      <c r="O15" s="3">
        <v>141.18264879966642</v>
      </c>
      <c r="P15" s="3">
        <v>77.549160365665642</v>
      </c>
      <c r="Q15" s="3">
        <v>56.77865101049882</v>
      </c>
      <c r="R15" s="3">
        <v>54.526246768669715</v>
      </c>
      <c r="AB15" s="3">
        <v>1961</v>
      </c>
      <c r="AC15" s="3">
        <v>13</v>
      </c>
      <c r="AD15" s="3">
        <v>169</v>
      </c>
      <c r="AE15" s="3">
        <v>82.646894962471976</v>
      </c>
      <c r="AF15" s="3">
        <v>77.646894962471976</v>
      </c>
      <c r="AG15" s="3">
        <v>95.411955877116029</v>
      </c>
      <c r="AH15" s="3">
        <v>130.88183404782794</v>
      </c>
      <c r="AI15" s="3">
        <v>62.764596641647977</v>
      </c>
      <c r="AJ15" s="3">
        <v>69.526969833408387</v>
      </c>
      <c r="AK15" s="3">
        <v>69.235403358352031</v>
      </c>
      <c r="AM15" s="3">
        <v>1961</v>
      </c>
      <c r="AN15" s="3">
        <f t="shared" si="1"/>
        <v>81.075505717052849</v>
      </c>
      <c r="AO15" s="3">
        <f t="shared" si="2"/>
        <v>77.834643060887501</v>
      </c>
      <c r="AP15" s="3">
        <f t="shared" si="3"/>
        <v>91.323173810548298</v>
      </c>
      <c r="AQ15" s="3">
        <f t="shared" si="4"/>
        <v>136.03224142374717</v>
      </c>
      <c r="AR15" s="3">
        <f t="shared" si="5"/>
        <v>70.156878503656813</v>
      </c>
      <c r="AS15" s="3">
        <f t="shared" si="6"/>
        <v>63.152810421953603</v>
      </c>
      <c r="AT15" s="3">
        <f t="shared" si="7"/>
        <v>61.880825063510869</v>
      </c>
    </row>
    <row r="16" spans="1:46">
      <c r="A16" s="14" t="s">
        <v>146</v>
      </c>
      <c r="B16" s="6"/>
      <c r="C16" s="6"/>
      <c r="D16" s="6"/>
      <c r="E16" s="6"/>
      <c r="F16" s="6"/>
      <c r="G16" s="6"/>
      <c r="I16" s="3">
        <v>1962</v>
      </c>
      <c r="J16" s="3">
        <v>14</v>
      </c>
      <c r="K16" s="3">
        <v>196</v>
      </c>
      <c r="L16" s="3">
        <v>79.242260770831606</v>
      </c>
      <c r="M16" s="3">
        <v>77.459132218897764</v>
      </c>
      <c r="N16" s="3">
        <v>86.599863976049747</v>
      </c>
      <c r="O16" s="3">
        <v>139.72218111009499</v>
      </c>
      <c r="P16" s="3">
        <v>77.827835306816155</v>
      </c>
      <c r="Q16" s="3">
        <v>56.598038100512788</v>
      </c>
      <c r="R16" s="3">
        <v>54.11197412485398</v>
      </c>
      <c r="T16" s="16" t="s">
        <v>145</v>
      </c>
      <c r="AB16" s="3">
        <v>1962</v>
      </c>
      <c r="AC16" s="3">
        <v>14</v>
      </c>
      <c r="AD16" s="3">
        <v>196</v>
      </c>
      <c r="AE16" s="3">
        <v>82.663022916645119</v>
      </c>
      <c r="AF16" s="3">
        <v>77.663022916645119</v>
      </c>
      <c r="AG16" s="3">
        <v>95.393139930580702</v>
      </c>
      <c r="AH16" s="3">
        <v>130.93290590270956</v>
      </c>
      <c r="AI16" s="3">
        <v>62.775348611096732</v>
      </c>
      <c r="AJ16" s="3">
        <v>69.439081494822162</v>
      </c>
      <c r="AK16" s="3">
        <v>69.224651388903254</v>
      </c>
      <c r="AM16" s="3">
        <v>1962</v>
      </c>
      <c r="AN16" s="3">
        <f t="shared" si="1"/>
        <v>80.952641843738363</v>
      </c>
      <c r="AO16" s="3">
        <f t="shared" si="2"/>
        <v>77.561077567771434</v>
      </c>
      <c r="AP16" s="3">
        <f t="shared" si="3"/>
        <v>90.996501953315232</v>
      </c>
      <c r="AQ16" s="3">
        <f t="shared" si="4"/>
        <v>135.32754350640226</v>
      </c>
      <c r="AR16" s="3">
        <f t="shared" si="5"/>
        <v>70.301591958956436</v>
      </c>
      <c r="AS16" s="3">
        <f t="shared" si="6"/>
        <v>63.018559797667479</v>
      </c>
      <c r="AT16" s="3">
        <f t="shared" si="7"/>
        <v>61.66831275687862</v>
      </c>
    </row>
    <row r="17" spans="1:46">
      <c r="A17" s="8" t="s">
        <v>150</v>
      </c>
      <c r="B17" s="6"/>
      <c r="C17" s="6"/>
      <c r="D17" s="6"/>
      <c r="E17" s="6"/>
      <c r="F17" s="6"/>
      <c r="G17" s="6"/>
      <c r="I17" s="3">
        <v>1963</v>
      </c>
      <c r="J17" s="3">
        <v>15</v>
      </c>
      <c r="K17" s="3">
        <v>225</v>
      </c>
      <c r="L17" s="3">
        <v>78.993973930691311</v>
      </c>
      <c r="M17" s="3">
        <v>76.923407933616602</v>
      </c>
      <c r="N17" s="3">
        <v>85.987671772239537</v>
      </c>
      <c r="O17" s="3">
        <v>138.36302231785959</v>
      </c>
      <c r="P17" s="3">
        <v>78.085553789516538</v>
      </c>
      <c r="Q17" s="3">
        <v>56.417425190526757</v>
      </c>
      <c r="R17" s="3">
        <v>53.718889310007413</v>
      </c>
      <c r="T17" s="8" t="s">
        <v>154</v>
      </c>
      <c r="AB17" s="3">
        <v>1963</v>
      </c>
      <c r="AC17" s="3">
        <v>15</v>
      </c>
      <c r="AD17" s="3">
        <v>225</v>
      </c>
      <c r="AE17" s="3">
        <v>82.684622484619339</v>
      </c>
      <c r="AF17" s="3">
        <v>77.684622484619339</v>
      </c>
      <c r="AG17" s="3">
        <v>95.367940434610773</v>
      </c>
      <c r="AH17" s="3">
        <v>131.00130453462791</v>
      </c>
      <c r="AI17" s="3">
        <v>62.78974832307955</v>
      </c>
      <c r="AJ17" s="3">
        <v>69.351193156235936</v>
      </c>
      <c r="AK17" s="3">
        <v>69.21025167692045</v>
      </c>
      <c r="AM17" s="3">
        <v>1963</v>
      </c>
      <c r="AN17" s="3">
        <f t="shared" si="1"/>
        <v>80.839298207655332</v>
      </c>
      <c r="AO17" s="3">
        <f t="shared" si="2"/>
        <v>77.304015209117978</v>
      </c>
      <c r="AP17" s="3">
        <f t="shared" si="3"/>
        <v>90.677806103425155</v>
      </c>
      <c r="AQ17" s="3">
        <f t="shared" si="4"/>
        <v>134.68216342624373</v>
      </c>
      <c r="AR17" s="3">
        <f t="shared" si="5"/>
        <v>70.437651056298051</v>
      </c>
      <c r="AS17" s="3">
        <f t="shared" si="6"/>
        <v>62.884309173381347</v>
      </c>
      <c r="AT17" s="3">
        <f t="shared" si="7"/>
        <v>61.464570493463931</v>
      </c>
    </row>
    <row r="18" spans="1:46">
      <c r="I18" s="3">
        <v>1964</v>
      </c>
      <c r="J18" s="3">
        <v>16</v>
      </c>
      <c r="K18" s="3">
        <v>256</v>
      </c>
      <c r="L18" s="3">
        <v>78.759255951212779</v>
      </c>
      <c r="M18" s="3">
        <v>76.415218303459525</v>
      </c>
      <c r="N18" s="3">
        <v>85.397815132549937</v>
      </c>
      <c r="O18" s="3">
        <v>137.10517242296015</v>
      </c>
      <c r="P18" s="3">
        <v>78.322315813766807</v>
      </c>
      <c r="Q18" s="3">
        <v>56.236812280540725</v>
      </c>
      <c r="R18" s="3">
        <v>53.346992324130007</v>
      </c>
      <c r="AB18" s="3">
        <v>1964</v>
      </c>
      <c r="AC18" s="3">
        <v>16</v>
      </c>
      <c r="AD18" s="3">
        <v>256</v>
      </c>
      <c r="AE18" s="3">
        <v>82.711693666394638</v>
      </c>
      <c r="AF18" s="3">
        <v>77.711693666394638</v>
      </c>
      <c r="AG18" s="3">
        <v>95.33635738920627</v>
      </c>
      <c r="AH18" s="3">
        <v>131.08702994358302</v>
      </c>
      <c r="AI18" s="3">
        <v>62.807795777596418</v>
      </c>
      <c r="AJ18" s="3">
        <v>69.263304817649711</v>
      </c>
      <c r="AK18" s="3">
        <v>69.192204222403589</v>
      </c>
      <c r="AM18" s="3">
        <v>1964</v>
      </c>
      <c r="AN18" s="3">
        <f t="shared" si="1"/>
        <v>80.735474808803701</v>
      </c>
      <c r="AO18" s="3">
        <f t="shared" si="2"/>
        <v>77.063455984927089</v>
      </c>
      <c r="AP18" s="3">
        <f t="shared" si="3"/>
        <v>90.367086260878096</v>
      </c>
      <c r="AQ18" s="3">
        <f t="shared" si="4"/>
        <v>134.09610118327157</v>
      </c>
      <c r="AR18" s="3">
        <f t="shared" si="5"/>
        <v>70.565055795681616</v>
      </c>
      <c r="AS18" s="3">
        <f t="shared" si="6"/>
        <v>62.750058549095215</v>
      </c>
      <c r="AT18" s="3">
        <f t="shared" si="7"/>
        <v>61.269598273266794</v>
      </c>
    </row>
    <row r="19" spans="1:46">
      <c r="I19" s="3">
        <v>1965</v>
      </c>
      <c r="J19" s="3">
        <v>17</v>
      </c>
      <c r="K19" s="3">
        <v>289</v>
      </c>
      <c r="L19" s="3">
        <v>78.538106832396082</v>
      </c>
      <c r="M19" s="3">
        <v>75.93456332842652</v>
      </c>
      <c r="N19" s="3">
        <v>84.830294056980946</v>
      </c>
      <c r="O19" s="3">
        <v>135.94863142539677</v>
      </c>
      <c r="P19" s="3">
        <v>78.538121379566903</v>
      </c>
      <c r="Q19" s="3">
        <v>56.056199370554694</v>
      </c>
      <c r="R19" s="3">
        <v>52.996283167221755</v>
      </c>
      <c r="AB19" s="3">
        <v>1965</v>
      </c>
      <c r="AC19" s="3">
        <v>17</v>
      </c>
      <c r="AD19" s="3">
        <v>289</v>
      </c>
      <c r="AE19" s="3">
        <v>82.744236461971013</v>
      </c>
      <c r="AF19" s="3">
        <v>77.744236461971013</v>
      </c>
      <c r="AG19" s="3">
        <v>95.298390794367151</v>
      </c>
      <c r="AH19" s="3">
        <v>131.19008212957488</v>
      </c>
      <c r="AI19" s="3">
        <v>62.829490974647335</v>
      </c>
      <c r="AJ19" s="3">
        <v>69.175416479063486</v>
      </c>
      <c r="AK19" s="3">
        <v>69.170509025352658</v>
      </c>
      <c r="AM19" s="3">
        <v>1965</v>
      </c>
      <c r="AN19" s="3">
        <f t="shared" si="1"/>
        <v>80.64117164718354</v>
      </c>
      <c r="AO19" s="3">
        <f t="shared" si="2"/>
        <v>76.839399895198767</v>
      </c>
      <c r="AP19" s="3">
        <f t="shared" si="3"/>
        <v>90.064342425674056</v>
      </c>
      <c r="AQ19" s="3">
        <f t="shared" si="4"/>
        <v>133.56935677748584</v>
      </c>
      <c r="AR19" s="3">
        <f t="shared" si="5"/>
        <v>70.683806177107115</v>
      </c>
      <c r="AS19" s="3">
        <f t="shared" si="6"/>
        <v>62.61580792480909</v>
      </c>
      <c r="AT19" s="3">
        <f t="shared" si="7"/>
        <v>61.083396096287203</v>
      </c>
    </row>
    <row r="20" spans="1:46">
      <c r="I20" s="3">
        <v>1966</v>
      </c>
      <c r="J20" s="3">
        <v>18</v>
      </c>
      <c r="K20" s="3">
        <v>324</v>
      </c>
      <c r="L20" s="3">
        <v>78.330526574241176</v>
      </c>
      <c r="M20" s="3">
        <v>75.481443008517616</v>
      </c>
      <c r="N20" s="3">
        <v>84.28510854553258</v>
      </c>
      <c r="O20" s="3">
        <v>134.89339932516941</v>
      </c>
      <c r="P20" s="3">
        <v>78.732970486916869</v>
      </c>
      <c r="Q20" s="3">
        <v>55.875586460568655</v>
      </c>
      <c r="R20" s="3">
        <v>52.666761839282671</v>
      </c>
      <c r="AB20" s="3">
        <v>1966</v>
      </c>
      <c r="AC20" s="3">
        <v>18</v>
      </c>
      <c r="AD20" s="3">
        <v>324</v>
      </c>
      <c r="AE20" s="3">
        <v>82.782250871348467</v>
      </c>
      <c r="AF20" s="3">
        <v>77.782250871348467</v>
      </c>
      <c r="AG20" s="3">
        <v>95.254040650093444</v>
      </c>
      <c r="AH20" s="3">
        <v>131.3104610926035</v>
      </c>
      <c r="AI20" s="3">
        <v>62.854833914232302</v>
      </c>
      <c r="AJ20" s="3">
        <v>69.087528140477275</v>
      </c>
      <c r="AK20" s="3">
        <v>69.145166085767698</v>
      </c>
      <c r="AM20" s="3">
        <v>1966</v>
      </c>
      <c r="AN20" s="3">
        <f t="shared" si="1"/>
        <v>80.556388722794821</v>
      </c>
      <c r="AO20" s="3">
        <f t="shared" si="2"/>
        <v>76.631846939933041</v>
      </c>
      <c r="AP20" s="3">
        <f t="shared" si="3"/>
        <v>89.769574597813005</v>
      </c>
      <c r="AQ20" s="3">
        <f t="shared" si="4"/>
        <v>133.10193020888647</v>
      </c>
      <c r="AR20" s="3">
        <f t="shared" si="5"/>
        <v>70.793902200574593</v>
      </c>
      <c r="AS20" s="3">
        <f t="shared" si="6"/>
        <v>62.481557300522965</v>
      </c>
      <c r="AT20" s="3">
        <f t="shared" si="7"/>
        <v>60.905963962525185</v>
      </c>
    </row>
    <row r="21" spans="1:46">
      <c r="I21" s="3">
        <v>1967</v>
      </c>
      <c r="J21" s="3">
        <v>19</v>
      </c>
      <c r="K21" s="3">
        <v>361</v>
      </c>
      <c r="L21" s="3">
        <v>78.136515176748063</v>
      </c>
      <c r="M21" s="3">
        <v>75.055857343732782</v>
      </c>
      <c r="N21" s="3">
        <v>83.762258598204795</v>
      </c>
      <c r="O21" s="3">
        <v>133.93947612227802</v>
      </c>
      <c r="P21" s="3">
        <v>78.906863135816678</v>
      </c>
      <c r="Q21" s="3">
        <v>55.694973550582624</v>
      </c>
      <c r="R21" s="3">
        <v>52.358428340312749</v>
      </c>
      <c r="AB21" s="3">
        <v>1967</v>
      </c>
      <c r="AC21" s="3">
        <v>19</v>
      </c>
      <c r="AD21" s="3">
        <v>361</v>
      </c>
      <c r="AE21" s="3">
        <v>82.825736894527012</v>
      </c>
      <c r="AF21" s="3">
        <v>77.825736894527012</v>
      </c>
      <c r="AG21" s="3">
        <v>95.203306956385163</v>
      </c>
      <c r="AH21" s="3">
        <v>131.44816683266885</v>
      </c>
      <c r="AI21" s="3">
        <v>62.883824596351332</v>
      </c>
      <c r="AJ21" s="3">
        <v>68.99963980189105</v>
      </c>
      <c r="AK21" s="3">
        <v>69.116175403648683</v>
      </c>
      <c r="AM21" s="3">
        <v>1967</v>
      </c>
      <c r="AN21" s="3">
        <f t="shared" si="1"/>
        <v>80.481126035637544</v>
      </c>
      <c r="AO21" s="3">
        <f t="shared" si="2"/>
        <v>76.440797119129897</v>
      </c>
      <c r="AP21" s="3">
        <f t="shared" si="3"/>
        <v>89.482782777294972</v>
      </c>
      <c r="AQ21" s="3">
        <f t="shared" si="4"/>
        <v>132.69382147747342</v>
      </c>
      <c r="AR21" s="3">
        <f t="shared" si="5"/>
        <v>70.895343866084005</v>
      </c>
      <c r="AS21" s="3">
        <f t="shared" si="6"/>
        <v>62.34730667623684</v>
      </c>
      <c r="AT21" s="3">
        <f t="shared" si="7"/>
        <v>60.737301871980719</v>
      </c>
    </row>
    <row r="22" spans="1:46">
      <c r="I22" s="3">
        <v>1968</v>
      </c>
      <c r="J22" s="3">
        <v>20</v>
      </c>
      <c r="K22" s="3">
        <v>400</v>
      </c>
      <c r="L22" s="3">
        <v>77.956072639916755</v>
      </c>
      <c r="M22" s="3">
        <v>74.657806334072063</v>
      </c>
      <c r="N22" s="3">
        <v>83.261744214997634</v>
      </c>
      <c r="O22" s="3">
        <v>133.08686181672266</v>
      </c>
      <c r="P22" s="3">
        <v>79.059799326266372</v>
      </c>
      <c r="Q22" s="3">
        <v>55.514360640596593</v>
      </c>
      <c r="R22" s="3">
        <v>52.071282670311987</v>
      </c>
      <c r="AB22" s="3">
        <v>1968</v>
      </c>
      <c r="AC22" s="3">
        <v>20</v>
      </c>
      <c r="AD22" s="3">
        <v>400</v>
      </c>
      <c r="AE22" s="3">
        <v>82.874694531506606</v>
      </c>
      <c r="AF22" s="3">
        <v>77.874694531506606</v>
      </c>
      <c r="AG22" s="3">
        <v>95.146189713242279</v>
      </c>
      <c r="AH22" s="3">
        <v>131.60319934977096</v>
      </c>
      <c r="AI22" s="3">
        <v>62.916463021004411</v>
      </c>
      <c r="AJ22" s="3">
        <v>68.911751463304824</v>
      </c>
      <c r="AK22" s="3">
        <v>69.083536978995596</v>
      </c>
      <c r="AM22" s="3">
        <v>1968</v>
      </c>
      <c r="AN22" s="3">
        <f t="shared" si="1"/>
        <v>80.41538358571168</v>
      </c>
      <c r="AO22" s="3">
        <f t="shared" si="2"/>
        <v>76.266250432789334</v>
      </c>
      <c r="AP22" s="3">
        <f t="shared" si="3"/>
        <v>89.203966964119957</v>
      </c>
      <c r="AQ22" s="3">
        <f t="shared" si="4"/>
        <v>132.3450305832468</v>
      </c>
      <c r="AR22" s="3">
        <f t="shared" si="5"/>
        <v>70.988131173635395</v>
      </c>
      <c r="AS22" s="3">
        <f t="shared" si="6"/>
        <v>62.213056051950709</v>
      </c>
      <c r="AT22" s="3">
        <f t="shared" si="7"/>
        <v>60.577409824653792</v>
      </c>
    </row>
    <row r="23" spans="1:46">
      <c r="I23" s="3">
        <v>1969</v>
      </c>
      <c r="J23" s="3">
        <v>21</v>
      </c>
      <c r="K23" s="3">
        <v>441</v>
      </c>
      <c r="L23" s="3">
        <v>77.789198963747253</v>
      </c>
      <c r="M23" s="3">
        <v>74.287289979535416</v>
      </c>
      <c r="N23" s="3">
        <v>82.783565395911083</v>
      </c>
      <c r="O23" s="3">
        <v>132.33555640850332</v>
      </c>
      <c r="P23" s="3">
        <v>79.191779058265908</v>
      </c>
      <c r="Q23" s="3">
        <v>55.333747730610561</v>
      </c>
      <c r="R23" s="3">
        <v>51.805324829280387</v>
      </c>
      <c r="AB23" s="3">
        <v>1969</v>
      </c>
      <c r="AC23" s="3">
        <v>21</v>
      </c>
      <c r="AD23" s="3">
        <v>441</v>
      </c>
      <c r="AE23" s="3">
        <v>82.929123782287306</v>
      </c>
      <c r="AF23" s="3">
        <v>77.929123782287306</v>
      </c>
      <c r="AG23" s="3">
        <v>95.082688920664808</v>
      </c>
      <c r="AH23" s="3">
        <v>131.77555864390982</v>
      </c>
      <c r="AI23" s="3">
        <v>62.952749188191532</v>
      </c>
      <c r="AJ23" s="3">
        <v>68.823863124718599</v>
      </c>
      <c r="AK23" s="3">
        <v>69.047250811808468</v>
      </c>
      <c r="AM23" s="3">
        <v>1969</v>
      </c>
      <c r="AN23" s="3">
        <f t="shared" si="1"/>
        <v>80.359161373017287</v>
      </c>
      <c r="AO23" s="3">
        <f t="shared" si="2"/>
        <v>76.108206880911354</v>
      </c>
      <c r="AP23" s="3">
        <f t="shared" si="3"/>
        <v>88.933127158287945</v>
      </c>
      <c r="AQ23" s="3">
        <f t="shared" si="4"/>
        <v>132.05555752620657</v>
      </c>
      <c r="AR23" s="3">
        <f t="shared" si="5"/>
        <v>71.07226412322872</v>
      </c>
      <c r="AS23" s="3">
        <f t="shared" si="6"/>
        <v>62.078805427664577</v>
      </c>
      <c r="AT23" s="3">
        <f t="shared" si="7"/>
        <v>60.426287820544431</v>
      </c>
    </row>
    <row r="24" spans="1:46">
      <c r="I24" s="3">
        <v>1970</v>
      </c>
      <c r="J24" s="3">
        <v>22</v>
      </c>
      <c r="K24" s="3">
        <v>484</v>
      </c>
      <c r="L24" s="3">
        <v>77.635894148239544</v>
      </c>
      <c r="M24" s="3">
        <v>73.944308280122854</v>
      </c>
      <c r="N24" s="3">
        <v>82.327722140945127</v>
      </c>
      <c r="O24" s="3">
        <v>131.68555989761998</v>
      </c>
      <c r="P24" s="3">
        <v>79.3028023318153</v>
      </c>
      <c r="Q24" s="3">
        <v>55.15313482062453</v>
      </c>
      <c r="R24" s="3">
        <v>51.560554817217948</v>
      </c>
      <c r="AB24" s="3">
        <v>1970</v>
      </c>
      <c r="AC24" s="3">
        <v>22</v>
      </c>
      <c r="AD24" s="3">
        <v>484</v>
      </c>
      <c r="AE24" s="3">
        <v>82.989024646869069</v>
      </c>
      <c r="AF24" s="3">
        <v>77.989024646869069</v>
      </c>
      <c r="AG24" s="3">
        <v>95.012804578652748</v>
      </c>
      <c r="AH24" s="3">
        <v>131.96524471508542</v>
      </c>
      <c r="AI24" s="3">
        <v>62.99268309791271</v>
      </c>
      <c r="AJ24" s="3">
        <v>68.735974786132374</v>
      </c>
      <c r="AK24" s="3">
        <v>69.007316902087297</v>
      </c>
      <c r="AM24" s="3">
        <v>1970</v>
      </c>
      <c r="AN24" s="3">
        <f t="shared" si="1"/>
        <v>80.312459397554306</v>
      </c>
      <c r="AO24" s="3">
        <f t="shared" si="2"/>
        <v>75.966666463495955</v>
      </c>
      <c r="AP24" s="3">
        <f t="shared" si="3"/>
        <v>88.670263359798938</v>
      </c>
      <c r="AQ24" s="3">
        <f t="shared" si="4"/>
        <v>131.82540230635271</v>
      </c>
      <c r="AR24" s="3">
        <f t="shared" si="5"/>
        <v>71.147742714864009</v>
      </c>
      <c r="AS24" s="3">
        <f t="shared" si="6"/>
        <v>61.944554803378452</v>
      </c>
      <c r="AT24" s="3">
        <f t="shared" si="7"/>
        <v>60.283935859652622</v>
      </c>
    </row>
    <row r="25" spans="1:46">
      <c r="I25" s="3">
        <v>1971</v>
      </c>
      <c r="J25" s="3">
        <v>23</v>
      </c>
      <c r="K25" s="3">
        <v>529</v>
      </c>
      <c r="L25" s="3">
        <v>77.49615819339364</v>
      </c>
      <c r="M25" s="3">
        <v>73.628861235834378</v>
      </c>
      <c r="N25" s="3">
        <v>81.89421445009981</v>
      </c>
      <c r="O25" s="3">
        <v>131.13687228407267</v>
      </c>
      <c r="P25" s="3">
        <v>79.392869146914563</v>
      </c>
      <c r="Q25" s="3">
        <v>54.972521910638491</v>
      </c>
      <c r="R25" s="3">
        <v>51.336972634124677</v>
      </c>
      <c r="AB25" s="3">
        <v>1971</v>
      </c>
      <c r="AC25" s="3">
        <v>23</v>
      </c>
      <c r="AD25" s="3">
        <v>529</v>
      </c>
      <c r="AE25" s="3">
        <v>83.054397125251924</v>
      </c>
      <c r="AF25" s="3">
        <v>78.054397125251924</v>
      </c>
      <c r="AG25" s="3">
        <v>94.936536687206086</v>
      </c>
      <c r="AH25" s="3">
        <v>132.17225756329776</v>
      </c>
      <c r="AI25" s="3">
        <v>63.036264750167945</v>
      </c>
      <c r="AJ25" s="3">
        <v>68.648086447546163</v>
      </c>
      <c r="AK25" s="3">
        <v>68.963735249832055</v>
      </c>
      <c r="AM25" s="3">
        <v>1971</v>
      </c>
      <c r="AN25" s="3">
        <f t="shared" si="1"/>
        <v>80.275277659322782</v>
      </c>
      <c r="AO25" s="3">
        <f t="shared" si="2"/>
        <v>75.841629180543151</v>
      </c>
      <c r="AP25" s="3">
        <f t="shared" si="3"/>
        <v>88.415375568652948</v>
      </c>
      <c r="AQ25" s="3">
        <f t="shared" si="4"/>
        <v>131.6545649236852</v>
      </c>
      <c r="AR25" s="3">
        <f t="shared" si="5"/>
        <v>71.214566948541261</v>
      </c>
      <c r="AS25" s="3">
        <f t="shared" si="6"/>
        <v>61.810304179092327</v>
      </c>
      <c r="AT25" s="3">
        <f t="shared" si="7"/>
        <v>60.150353941978366</v>
      </c>
    </row>
    <row r="26" spans="1:46">
      <c r="I26" s="3">
        <v>1972</v>
      </c>
      <c r="J26" s="3">
        <v>24</v>
      </c>
      <c r="K26" s="3">
        <v>576</v>
      </c>
      <c r="L26" s="3">
        <v>77.369991099209543</v>
      </c>
      <c r="M26" s="3">
        <v>73.340948846669988</v>
      </c>
      <c r="N26" s="3">
        <v>81.483042323375088</v>
      </c>
      <c r="O26" s="3">
        <v>130.68949356786138</v>
      </c>
      <c r="P26" s="3">
        <v>79.461979503563697</v>
      </c>
      <c r="Q26" s="3">
        <v>54.79190900065246</v>
      </c>
      <c r="R26" s="3">
        <v>51.134578280000554</v>
      </c>
      <c r="AB26" s="3">
        <v>1972</v>
      </c>
      <c r="AC26" s="3">
        <v>24</v>
      </c>
      <c r="AD26" s="3">
        <v>576</v>
      </c>
      <c r="AE26" s="3">
        <v>83.125241217435843</v>
      </c>
      <c r="AF26" s="3">
        <v>78.125241217435843</v>
      </c>
      <c r="AG26" s="3">
        <v>94.853885246324836</v>
      </c>
      <c r="AH26" s="3">
        <v>132.39659718854688</v>
      </c>
      <c r="AI26" s="3">
        <v>63.083494144957228</v>
      </c>
      <c r="AJ26" s="3">
        <v>68.560198108959938</v>
      </c>
      <c r="AK26" s="3">
        <v>68.916505855042772</v>
      </c>
      <c r="AM26" s="3">
        <v>1972</v>
      </c>
      <c r="AN26" s="3">
        <f t="shared" si="1"/>
        <v>80.2476161583227</v>
      </c>
      <c r="AO26" s="3">
        <f t="shared" si="2"/>
        <v>75.733095032052915</v>
      </c>
      <c r="AP26" s="3">
        <f t="shared" si="3"/>
        <v>88.168463784849962</v>
      </c>
      <c r="AQ26" s="3">
        <f t="shared" si="4"/>
        <v>131.54304537820411</v>
      </c>
      <c r="AR26" s="3">
        <f t="shared" si="5"/>
        <v>71.272736824260463</v>
      </c>
      <c r="AS26" s="3">
        <f t="shared" si="6"/>
        <v>61.676053554806202</v>
      </c>
      <c r="AT26" s="3">
        <f t="shared" si="7"/>
        <v>60.025542067521663</v>
      </c>
    </row>
    <row r="27" spans="1:46">
      <c r="I27" s="3">
        <v>1973</v>
      </c>
      <c r="J27" s="3">
        <v>25</v>
      </c>
      <c r="K27" s="3">
        <v>625</v>
      </c>
      <c r="L27" s="3">
        <v>77.257392865687237</v>
      </c>
      <c r="M27" s="3">
        <v>73.080571112629684</v>
      </c>
      <c r="N27" s="3">
        <v>81.094205760770961</v>
      </c>
      <c r="O27" s="3">
        <v>130.34342374898605</v>
      </c>
      <c r="P27" s="3">
        <v>79.510133401762673</v>
      </c>
      <c r="Q27" s="3">
        <v>54.611296090666428</v>
      </c>
      <c r="R27" s="3">
        <v>50.953371754845605</v>
      </c>
      <c r="AB27" s="3">
        <v>1973</v>
      </c>
      <c r="AC27" s="3">
        <v>25</v>
      </c>
      <c r="AD27" s="3">
        <v>625</v>
      </c>
      <c r="AE27" s="3">
        <v>83.201556923420853</v>
      </c>
      <c r="AF27" s="3">
        <v>78.201556923420853</v>
      </c>
      <c r="AG27" s="3">
        <v>94.764850256008998</v>
      </c>
      <c r="AH27" s="3">
        <v>132.63826359083271</v>
      </c>
      <c r="AI27" s="3">
        <v>63.134371282280568</v>
      </c>
      <c r="AJ27" s="3">
        <v>68.472309770373712</v>
      </c>
      <c r="AK27" s="3">
        <v>68.865628717719446</v>
      </c>
      <c r="AM27" s="3">
        <v>1973</v>
      </c>
      <c r="AN27" s="3">
        <f t="shared" si="1"/>
        <v>80.229474894554045</v>
      </c>
      <c r="AO27" s="3">
        <f t="shared" si="2"/>
        <v>75.641064018025276</v>
      </c>
      <c r="AP27" s="3">
        <f t="shared" si="3"/>
        <v>87.92952800838998</v>
      </c>
      <c r="AQ27" s="3">
        <f t="shared" si="4"/>
        <v>131.4908436699094</v>
      </c>
      <c r="AR27" s="3">
        <f t="shared" si="5"/>
        <v>71.322252342021613</v>
      </c>
      <c r="AS27" s="3">
        <f t="shared" si="6"/>
        <v>61.54180293052007</v>
      </c>
      <c r="AT27" s="3">
        <f t="shared" si="7"/>
        <v>59.909500236282526</v>
      </c>
    </row>
    <row r="28" spans="1:46">
      <c r="I28" s="3">
        <v>1974</v>
      </c>
      <c r="J28" s="3">
        <v>26</v>
      </c>
      <c r="K28" s="3">
        <v>676</v>
      </c>
      <c r="L28" s="3">
        <v>77.158363492826737</v>
      </c>
      <c r="M28" s="3">
        <v>72.847728033713466</v>
      </c>
      <c r="N28" s="3">
        <v>80.727704762287445</v>
      </c>
      <c r="O28" s="3">
        <v>130.09866282744679</v>
      </c>
      <c r="P28" s="3">
        <v>79.537330841511505</v>
      </c>
      <c r="Q28" s="3">
        <v>54.430683180680397</v>
      </c>
      <c r="R28" s="3">
        <v>50.793353058659818</v>
      </c>
      <c r="AB28" s="3">
        <v>1974</v>
      </c>
      <c r="AC28" s="3">
        <v>26</v>
      </c>
      <c r="AD28" s="3">
        <v>676</v>
      </c>
      <c r="AE28" s="3">
        <v>83.28334424320694</v>
      </c>
      <c r="AF28" s="3">
        <v>78.28334424320694</v>
      </c>
      <c r="AG28" s="3">
        <v>94.669431716258572</v>
      </c>
      <c r="AH28" s="3">
        <v>132.89725677015531</v>
      </c>
      <c r="AI28" s="3">
        <v>63.188896162137958</v>
      </c>
      <c r="AJ28" s="3">
        <v>68.384421431787487</v>
      </c>
      <c r="AK28" s="3">
        <v>68.811103837862049</v>
      </c>
      <c r="AM28" s="3">
        <v>1974</v>
      </c>
      <c r="AN28" s="3">
        <f t="shared" si="1"/>
        <v>80.220853868016832</v>
      </c>
      <c r="AO28" s="3">
        <f t="shared" si="2"/>
        <v>75.565536138460203</v>
      </c>
      <c r="AP28" s="3">
        <f t="shared" si="3"/>
        <v>87.698568239273015</v>
      </c>
      <c r="AQ28" s="3">
        <f t="shared" si="4"/>
        <v>131.49795979880105</v>
      </c>
      <c r="AR28" s="3">
        <f t="shared" si="5"/>
        <v>71.363113501824728</v>
      </c>
      <c r="AS28" s="3">
        <f t="shared" si="6"/>
        <v>61.407552306233939</v>
      </c>
      <c r="AT28" s="3">
        <f t="shared" si="7"/>
        <v>59.802228448260934</v>
      </c>
    </row>
    <row r="29" spans="1:46">
      <c r="I29" s="3">
        <v>1975</v>
      </c>
      <c r="J29" s="3">
        <v>27</v>
      </c>
      <c r="K29" s="3">
        <v>729</v>
      </c>
      <c r="L29" s="3">
        <v>77.072902980628044</v>
      </c>
      <c r="M29" s="3">
        <v>72.642419609921348</v>
      </c>
      <c r="N29" s="3">
        <v>80.383539327924552</v>
      </c>
      <c r="O29" s="3">
        <v>129.95521080324352</v>
      </c>
      <c r="P29" s="3">
        <v>79.543571822810208</v>
      </c>
      <c r="Q29" s="3">
        <v>54.250070270694366</v>
      </c>
      <c r="R29" s="3">
        <v>50.654522191443185</v>
      </c>
      <c r="AB29" s="3">
        <v>1975</v>
      </c>
      <c r="AC29" s="3">
        <v>27</v>
      </c>
      <c r="AD29" s="3">
        <v>729</v>
      </c>
      <c r="AE29" s="3">
        <v>83.370603176794106</v>
      </c>
      <c r="AF29" s="3">
        <v>78.370603176794106</v>
      </c>
      <c r="AG29" s="3">
        <v>94.567629627073558</v>
      </c>
      <c r="AH29" s="3">
        <v>133.17357672651465</v>
      </c>
      <c r="AI29" s="3">
        <v>63.247068784529397</v>
      </c>
      <c r="AJ29" s="3">
        <v>68.296533093201262</v>
      </c>
      <c r="AK29" s="3">
        <v>68.75293121547061</v>
      </c>
      <c r="AM29" s="3">
        <v>1975</v>
      </c>
      <c r="AN29" s="3">
        <f t="shared" si="1"/>
        <v>80.221753078711075</v>
      </c>
      <c r="AO29" s="3">
        <f t="shared" si="2"/>
        <v>75.506511393357727</v>
      </c>
      <c r="AP29" s="3">
        <f t="shared" si="3"/>
        <v>87.475584477499055</v>
      </c>
      <c r="AQ29" s="3">
        <f t="shared" si="4"/>
        <v>131.56439376487907</v>
      </c>
      <c r="AR29" s="3">
        <f t="shared" si="5"/>
        <v>71.395320303669806</v>
      </c>
      <c r="AS29" s="3">
        <f t="shared" si="6"/>
        <v>61.273301681947814</v>
      </c>
      <c r="AT29" s="3">
        <f t="shared" si="7"/>
        <v>59.703726703456894</v>
      </c>
    </row>
    <row r="30" spans="1:46">
      <c r="I30" s="3">
        <v>1976</v>
      </c>
      <c r="J30" s="3">
        <v>28</v>
      </c>
      <c r="K30" s="3">
        <v>784</v>
      </c>
      <c r="L30" s="3">
        <v>77.001011329091142</v>
      </c>
      <c r="M30" s="3">
        <v>72.464645841253301</v>
      </c>
      <c r="N30" s="3">
        <v>80.061709457682255</v>
      </c>
      <c r="O30" s="3">
        <v>129.91306767637627</v>
      </c>
      <c r="P30" s="3">
        <v>79.528856345658767</v>
      </c>
      <c r="Q30" s="3">
        <v>54.069457360708327</v>
      </c>
      <c r="R30" s="3">
        <v>50.536879153195713</v>
      </c>
      <c r="AB30" s="3">
        <v>1976</v>
      </c>
      <c r="AC30" s="3">
        <v>28</v>
      </c>
      <c r="AD30" s="3">
        <v>784</v>
      </c>
      <c r="AE30" s="3">
        <v>83.463333724182334</v>
      </c>
      <c r="AF30" s="3">
        <v>78.463333724182334</v>
      </c>
      <c r="AG30" s="3">
        <v>94.459443988453941</v>
      </c>
      <c r="AH30" s="3">
        <v>133.46722345991074</v>
      </c>
      <c r="AI30" s="3">
        <v>63.308889149454892</v>
      </c>
      <c r="AJ30" s="3">
        <v>68.208644754615051</v>
      </c>
      <c r="AK30" s="3">
        <v>68.691110850545115</v>
      </c>
      <c r="AM30" s="3">
        <v>1976</v>
      </c>
      <c r="AN30" s="3">
        <f t="shared" si="1"/>
        <v>80.232172526636731</v>
      </c>
      <c r="AO30" s="3">
        <f t="shared" si="2"/>
        <v>75.463989782717817</v>
      </c>
      <c r="AP30" s="3">
        <f t="shared" si="3"/>
        <v>87.260576723068098</v>
      </c>
      <c r="AQ30" s="3">
        <f t="shared" si="4"/>
        <v>131.69014556814352</v>
      </c>
      <c r="AR30" s="3">
        <f t="shared" si="5"/>
        <v>71.418872747556833</v>
      </c>
      <c r="AS30" s="3">
        <f t="shared" si="6"/>
        <v>61.139051057661689</v>
      </c>
      <c r="AT30" s="3">
        <f t="shared" si="7"/>
        <v>59.613995001870414</v>
      </c>
    </row>
    <row r="31" spans="1:46">
      <c r="I31" s="3">
        <v>1977</v>
      </c>
      <c r="J31" s="3">
        <v>29</v>
      </c>
      <c r="K31" s="3">
        <v>841</v>
      </c>
      <c r="L31" s="3">
        <v>76.942688538216046</v>
      </c>
      <c r="M31" s="3">
        <v>72.31440672770934</v>
      </c>
      <c r="N31" s="3">
        <v>79.762215151560582</v>
      </c>
      <c r="O31" s="3">
        <v>129.972233446845</v>
      </c>
      <c r="P31" s="3">
        <v>79.493184410057168</v>
      </c>
      <c r="Q31" s="3">
        <v>53.888844450722296</v>
      </c>
      <c r="R31" s="3">
        <v>50.440423943917409</v>
      </c>
      <c r="AB31" s="3">
        <v>1977</v>
      </c>
      <c r="AC31" s="3">
        <v>29</v>
      </c>
      <c r="AD31" s="3">
        <v>841</v>
      </c>
      <c r="AE31" s="3">
        <v>83.561535885371669</v>
      </c>
      <c r="AF31" s="3">
        <v>78.561535885371669</v>
      </c>
      <c r="AG31" s="3">
        <v>94.344874800399722</v>
      </c>
      <c r="AH31" s="3">
        <v>133.7781969703436</v>
      </c>
      <c r="AI31" s="3">
        <v>63.374357256914436</v>
      </c>
      <c r="AJ31" s="3">
        <v>68.120756416028826</v>
      </c>
      <c r="AK31" s="3">
        <v>68.625642743085564</v>
      </c>
      <c r="AM31" s="3">
        <v>1977</v>
      </c>
      <c r="AN31" s="3">
        <f t="shared" si="1"/>
        <v>80.252112211793857</v>
      </c>
      <c r="AO31" s="3">
        <f t="shared" si="2"/>
        <v>75.437971306540504</v>
      </c>
      <c r="AP31" s="3">
        <f t="shared" si="3"/>
        <v>87.053544975980145</v>
      </c>
      <c r="AQ31" s="3">
        <f t="shared" si="4"/>
        <v>131.87521520859428</v>
      </c>
      <c r="AR31" s="3">
        <f t="shared" si="5"/>
        <v>71.433770833485795</v>
      </c>
      <c r="AS31" s="3">
        <f t="shared" si="6"/>
        <v>61.004800433375564</v>
      </c>
      <c r="AT31" s="3">
        <f t="shared" si="7"/>
        <v>59.533033343501486</v>
      </c>
    </row>
    <row r="32" spans="1:46">
      <c r="I32" s="3">
        <v>1978</v>
      </c>
      <c r="J32" s="3">
        <v>30</v>
      </c>
      <c r="K32" s="3">
        <v>900</v>
      </c>
      <c r="L32" s="3">
        <v>76.897934608002743</v>
      </c>
      <c r="M32" s="3">
        <v>72.191702269289465</v>
      </c>
      <c r="N32" s="3">
        <v>79.485056409559505</v>
      </c>
      <c r="O32" s="3">
        <v>130.1327081146498</v>
      </c>
      <c r="P32" s="3">
        <v>79.436556016005454</v>
      </c>
      <c r="Q32" s="3">
        <v>53.708231540736264</v>
      </c>
      <c r="R32" s="3">
        <v>50.365156563608267</v>
      </c>
      <c r="AB32" s="3">
        <v>1978</v>
      </c>
      <c r="AC32" s="3">
        <v>30</v>
      </c>
      <c r="AD32" s="3">
        <v>900</v>
      </c>
      <c r="AE32" s="3">
        <v>83.665209660362052</v>
      </c>
      <c r="AF32" s="3">
        <v>78.665209660362052</v>
      </c>
      <c r="AG32" s="3">
        <v>94.22392206291093</v>
      </c>
      <c r="AH32" s="3">
        <v>134.1064972578132</v>
      </c>
      <c r="AI32" s="3">
        <v>63.44347310690803</v>
      </c>
      <c r="AJ32" s="3">
        <v>68.0328680774426</v>
      </c>
      <c r="AK32" s="3">
        <v>68.55652689309197</v>
      </c>
      <c r="AM32" s="3">
        <v>1978</v>
      </c>
      <c r="AN32" s="3">
        <f t="shared" si="1"/>
        <v>80.281572134182397</v>
      </c>
      <c r="AO32" s="3">
        <f t="shared" si="2"/>
        <v>75.428455964825758</v>
      </c>
      <c r="AP32" s="3">
        <f t="shared" si="3"/>
        <v>86.854489236235224</v>
      </c>
      <c r="AQ32" s="3">
        <f t="shared" si="4"/>
        <v>132.1196026862315</v>
      </c>
      <c r="AR32" s="3">
        <f t="shared" si="5"/>
        <v>71.440014561456735</v>
      </c>
      <c r="AS32" s="3">
        <f t="shared" si="6"/>
        <v>60.870549809089432</v>
      </c>
      <c r="AT32" s="3">
        <f t="shared" si="7"/>
        <v>59.460841728350118</v>
      </c>
    </row>
    <row r="33" spans="9:46">
      <c r="I33" s="3">
        <v>1979</v>
      </c>
      <c r="J33" s="3">
        <v>31</v>
      </c>
      <c r="K33" s="3">
        <v>961</v>
      </c>
      <c r="L33" s="3">
        <v>76.866749538451245</v>
      </c>
      <c r="M33" s="3">
        <v>72.09653246599369</v>
      </c>
      <c r="N33" s="3">
        <v>79.230233231679037</v>
      </c>
      <c r="O33" s="3">
        <v>130.39449167979055</v>
      </c>
      <c r="P33" s="3">
        <v>79.358971163503583</v>
      </c>
      <c r="Q33" s="3">
        <v>53.527618630750233</v>
      </c>
      <c r="R33" s="3">
        <v>50.311077012268278</v>
      </c>
      <c r="AB33" s="3">
        <v>1979</v>
      </c>
      <c r="AC33" s="3">
        <v>31</v>
      </c>
      <c r="AD33" s="3">
        <v>961</v>
      </c>
      <c r="AE33" s="3">
        <v>83.774355049153542</v>
      </c>
      <c r="AF33" s="3">
        <v>78.774355049153542</v>
      </c>
      <c r="AG33" s="3">
        <v>94.096585775987535</v>
      </c>
      <c r="AH33" s="3">
        <v>134.45212432231955</v>
      </c>
      <c r="AI33" s="3">
        <v>63.516236699435687</v>
      </c>
      <c r="AJ33" s="3">
        <v>67.944979738856375</v>
      </c>
      <c r="AK33" s="3">
        <v>68.48376330056432</v>
      </c>
      <c r="AM33" s="3">
        <v>1979</v>
      </c>
      <c r="AN33" s="3">
        <f t="shared" si="1"/>
        <v>80.320552293802393</v>
      </c>
      <c r="AO33" s="3">
        <f t="shared" si="2"/>
        <v>75.435443757573609</v>
      </c>
      <c r="AP33" s="3">
        <f t="shared" si="3"/>
        <v>86.663409503833293</v>
      </c>
      <c r="AQ33" s="3">
        <f t="shared" si="4"/>
        <v>132.42330800105503</v>
      </c>
      <c r="AR33" s="3">
        <f t="shared" si="5"/>
        <v>71.437603931469638</v>
      </c>
      <c r="AS33" s="3">
        <f t="shared" si="6"/>
        <v>60.7362991848033</v>
      </c>
      <c r="AT33" s="3">
        <f t="shared" si="7"/>
        <v>59.397420156416302</v>
      </c>
    </row>
    <row r="34" spans="9:46">
      <c r="I34" s="3">
        <v>1980</v>
      </c>
      <c r="J34" s="3">
        <v>32</v>
      </c>
      <c r="K34" s="3">
        <v>1024</v>
      </c>
      <c r="L34" s="3">
        <v>76.849133329561553</v>
      </c>
      <c r="M34" s="3">
        <v>72.028897317821986</v>
      </c>
      <c r="N34" s="3">
        <v>78.997745617919179</v>
      </c>
      <c r="O34" s="3">
        <v>130.75758414226735</v>
      </c>
      <c r="P34" s="3">
        <v>79.260429852551567</v>
      </c>
      <c r="Q34" s="3">
        <v>53.347005720764201</v>
      </c>
      <c r="R34" s="3">
        <v>50.278185289897458</v>
      </c>
      <c r="AB34" s="3">
        <v>1980</v>
      </c>
      <c r="AC34" s="3">
        <v>32</v>
      </c>
      <c r="AD34" s="3">
        <v>1024</v>
      </c>
      <c r="AE34" s="3">
        <v>83.88897205174608</v>
      </c>
      <c r="AF34" s="3">
        <v>78.88897205174608</v>
      </c>
      <c r="AG34" s="3">
        <v>93.962865939629566</v>
      </c>
      <c r="AH34" s="3">
        <v>134.81507816386264</v>
      </c>
      <c r="AI34" s="3">
        <v>63.592648034497387</v>
      </c>
      <c r="AJ34" s="3">
        <v>67.85709140027015</v>
      </c>
      <c r="AK34" s="3">
        <v>68.407351965502613</v>
      </c>
      <c r="AM34" s="3">
        <v>1980</v>
      </c>
      <c r="AN34" s="3">
        <f t="shared" si="1"/>
        <v>80.369052690653817</v>
      </c>
      <c r="AO34" s="3">
        <f t="shared" si="2"/>
        <v>75.458934684784026</v>
      </c>
      <c r="AP34" s="3">
        <f t="shared" si="3"/>
        <v>86.48030577877438</v>
      </c>
      <c r="AQ34" s="3">
        <f t="shared" si="4"/>
        <v>132.78633115306499</v>
      </c>
      <c r="AR34" s="3">
        <f t="shared" si="5"/>
        <v>71.426538943524477</v>
      </c>
      <c r="AS34" s="3">
        <f t="shared" si="6"/>
        <v>60.602048560517176</v>
      </c>
      <c r="AT34" s="3">
        <f t="shared" si="7"/>
        <v>59.342768627700039</v>
      </c>
    </row>
    <row r="35" spans="9:46">
      <c r="I35" s="3">
        <v>1981</v>
      </c>
      <c r="J35" s="3">
        <v>33</v>
      </c>
      <c r="K35" s="3">
        <v>1089</v>
      </c>
      <c r="L35" s="3">
        <v>76.845085981333668</v>
      </c>
      <c r="M35" s="3">
        <v>71.988796824774383</v>
      </c>
      <c r="N35" s="3">
        <v>78.787593568279945</v>
      </c>
      <c r="O35" s="3">
        <v>131.22198550208014</v>
      </c>
      <c r="P35" s="3">
        <v>79.140932083149423</v>
      </c>
      <c r="Q35" s="3">
        <v>53.166392810778163</v>
      </c>
      <c r="R35" s="3">
        <v>50.266481396495806</v>
      </c>
      <c r="AB35" s="3">
        <v>1981</v>
      </c>
      <c r="AC35" s="3">
        <v>33</v>
      </c>
      <c r="AD35" s="3">
        <v>1089</v>
      </c>
      <c r="AE35" s="3">
        <v>84.009060668139725</v>
      </c>
      <c r="AF35" s="3">
        <v>79.009060668139725</v>
      </c>
      <c r="AG35" s="3">
        <v>93.822762553836995</v>
      </c>
      <c r="AH35" s="3">
        <v>135.19535878244247</v>
      </c>
      <c r="AI35" s="3">
        <v>63.672707112093143</v>
      </c>
      <c r="AJ35" s="3">
        <v>67.769203061683925</v>
      </c>
      <c r="AK35" s="3">
        <v>68.327292887906864</v>
      </c>
      <c r="AM35" s="3">
        <v>1981</v>
      </c>
      <c r="AN35" s="3">
        <f t="shared" si="1"/>
        <v>80.427073324736696</v>
      </c>
      <c r="AO35" s="3">
        <f t="shared" si="2"/>
        <v>75.498928746457054</v>
      </c>
      <c r="AP35" s="3">
        <f t="shared" si="3"/>
        <v>86.30517806105847</v>
      </c>
      <c r="AQ35" s="3">
        <f t="shared" si="4"/>
        <v>133.20867214226132</v>
      </c>
      <c r="AR35" s="3">
        <f t="shared" si="5"/>
        <v>71.406819597621279</v>
      </c>
      <c r="AS35" s="3">
        <f t="shared" si="6"/>
        <v>60.467797936231044</v>
      </c>
      <c r="AT35" s="3">
        <f t="shared" si="7"/>
        <v>59.296887142201335</v>
      </c>
    </row>
    <row r="36" spans="9:46">
      <c r="I36" s="3">
        <v>1982</v>
      </c>
      <c r="J36" s="3">
        <v>34</v>
      </c>
      <c r="K36" s="3">
        <v>1156</v>
      </c>
      <c r="L36" s="3">
        <v>76.85460749376756</v>
      </c>
      <c r="M36" s="3">
        <v>71.976230986850851</v>
      </c>
      <c r="N36" s="3">
        <v>78.599777082761292</v>
      </c>
      <c r="O36" s="3">
        <v>131.78769575922897</v>
      </c>
      <c r="P36" s="3">
        <v>79.000477855297135</v>
      </c>
      <c r="Q36" s="3">
        <v>52.985779900792132</v>
      </c>
      <c r="R36" s="3">
        <v>50.275965332063301</v>
      </c>
      <c r="AB36" s="3">
        <v>1982</v>
      </c>
      <c r="AC36" s="3">
        <v>34</v>
      </c>
      <c r="AD36" s="3">
        <v>1156</v>
      </c>
      <c r="AE36" s="3">
        <v>84.134620898334433</v>
      </c>
      <c r="AF36" s="3">
        <v>79.134620898334433</v>
      </c>
      <c r="AG36" s="3">
        <v>93.676275618609822</v>
      </c>
      <c r="AH36" s="3">
        <v>135.59296617805904</v>
      </c>
      <c r="AI36" s="3">
        <v>63.756413932222948</v>
      </c>
      <c r="AJ36" s="3">
        <v>67.681314723097714</v>
      </c>
      <c r="AK36" s="3">
        <v>68.243586067777059</v>
      </c>
      <c r="AM36" s="3">
        <v>1982</v>
      </c>
      <c r="AN36" s="3">
        <f t="shared" si="1"/>
        <v>80.494614196051003</v>
      </c>
      <c r="AO36" s="3">
        <f t="shared" si="2"/>
        <v>75.555425942592649</v>
      </c>
      <c r="AP36" s="3">
        <f t="shared" si="3"/>
        <v>86.13802635068555</v>
      </c>
      <c r="AQ36" s="3">
        <f t="shared" si="4"/>
        <v>133.69033096864399</v>
      </c>
      <c r="AR36" s="3">
        <f t="shared" si="5"/>
        <v>71.378445893760045</v>
      </c>
      <c r="AS36" s="3">
        <f t="shared" si="6"/>
        <v>60.333547311944926</v>
      </c>
      <c r="AT36" s="3">
        <f t="shared" si="7"/>
        <v>59.259775699920183</v>
      </c>
    </row>
    <row r="37" spans="9:46">
      <c r="I37" s="3">
        <v>1983</v>
      </c>
      <c r="J37" s="3">
        <v>35</v>
      </c>
      <c r="K37" s="3">
        <v>1225</v>
      </c>
      <c r="L37" s="3">
        <v>76.877697866863272</v>
      </c>
      <c r="M37" s="3">
        <v>71.991199804051405</v>
      </c>
      <c r="N37" s="3">
        <v>78.434296161363264</v>
      </c>
      <c r="O37" s="3">
        <v>132.45471491371379</v>
      </c>
      <c r="P37" s="3">
        <v>78.839067168994703</v>
      </c>
      <c r="Q37" s="3">
        <v>52.8051669908061</v>
      </c>
      <c r="R37" s="3">
        <v>50.306637096599964</v>
      </c>
      <c r="AB37" s="3">
        <v>1983</v>
      </c>
      <c r="AC37" s="3">
        <v>35</v>
      </c>
      <c r="AD37" s="3">
        <v>1225</v>
      </c>
      <c r="AE37" s="3">
        <v>84.265652742330232</v>
      </c>
      <c r="AF37" s="3">
        <v>79.265652742330232</v>
      </c>
      <c r="AG37" s="3">
        <v>93.523405133948074</v>
      </c>
      <c r="AH37" s="3">
        <v>136.00790035071239</v>
      </c>
      <c r="AI37" s="3">
        <v>63.84376849488681</v>
      </c>
      <c r="AJ37" s="3">
        <v>67.593426384511488</v>
      </c>
      <c r="AK37" s="3">
        <v>68.156231505113183</v>
      </c>
      <c r="AM37" s="3">
        <v>1983</v>
      </c>
      <c r="AN37" s="3">
        <f t="shared" si="1"/>
        <v>80.571675304596752</v>
      </c>
      <c r="AO37" s="3">
        <f t="shared" si="2"/>
        <v>75.628426273190826</v>
      </c>
      <c r="AP37" s="3">
        <f t="shared" si="3"/>
        <v>85.978850647655662</v>
      </c>
      <c r="AQ37" s="3">
        <f t="shared" si="4"/>
        <v>134.23130763221309</v>
      </c>
      <c r="AR37" s="3">
        <f t="shared" si="5"/>
        <v>71.34141783194076</v>
      </c>
      <c r="AS37" s="3">
        <f t="shared" si="6"/>
        <v>60.199296687658794</v>
      </c>
      <c r="AT37" s="3">
        <f t="shared" si="7"/>
        <v>59.231434300856577</v>
      </c>
    </row>
    <row r="38" spans="9:46">
      <c r="I38" s="3">
        <v>1984</v>
      </c>
      <c r="J38" s="3">
        <v>36</v>
      </c>
      <c r="K38" s="3">
        <v>1296</v>
      </c>
      <c r="L38" s="3">
        <v>76.914357100620776</v>
      </c>
      <c r="M38" s="3">
        <v>72.033703276376059</v>
      </c>
      <c r="N38" s="3">
        <v>78.291150804085845</v>
      </c>
      <c r="O38" s="3">
        <v>133.22304296553463</v>
      </c>
      <c r="P38" s="3">
        <v>78.656700024242156</v>
      </c>
      <c r="Q38" s="3">
        <v>52.624554080820069</v>
      </c>
      <c r="R38" s="3">
        <v>50.358496690105795</v>
      </c>
      <c r="AB38" s="3">
        <v>1984</v>
      </c>
      <c r="AC38" s="3">
        <v>36</v>
      </c>
      <c r="AD38" s="3">
        <v>1296</v>
      </c>
      <c r="AE38" s="3">
        <v>84.402156200127081</v>
      </c>
      <c r="AF38" s="3">
        <v>79.402156200127081</v>
      </c>
      <c r="AG38" s="3">
        <v>93.364151099851725</v>
      </c>
      <c r="AH38" s="3">
        <v>136.44016130040248</v>
      </c>
      <c r="AI38" s="3">
        <v>63.934770800084721</v>
      </c>
      <c r="AJ38" s="3">
        <v>67.505538045925263</v>
      </c>
      <c r="AK38" s="3">
        <v>68.065229199915279</v>
      </c>
      <c r="AM38" s="3">
        <v>1984</v>
      </c>
      <c r="AN38" s="3">
        <f t="shared" si="1"/>
        <v>80.658256650373929</v>
      </c>
      <c r="AO38" s="3">
        <f t="shared" si="2"/>
        <v>75.71792973825157</v>
      </c>
      <c r="AP38" s="3">
        <f t="shared" si="3"/>
        <v>85.827650951968792</v>
      </c>
      <c r="AQ38" s="3">
        <f t="shared" si="4"/>
        <v>134.83160213296856</v>
      </c>
      <c r="AR38" s="3">
        <f t="shared" si="5"/>
        <v>71.295735412163438</v>
      </c>
      <c r="AS38" s="3">
        <f t="shared" si="6"/>
        <v>60.065046063372662</v>
      </c>
      <c r="AT38" s="3">
        <f t="shared" si="7"/>
        <v>59.211862945010537</v>
      </c>
    </row>
    <row r="39" spans="9:46">
      <c r="I39" s="3">
        <v>1985</v>
      </c>
      <c r="J39" s="3">
        <v>37</v>
      </c>
      <c r="K39" s="3">
        <v>1369</v>
      </c>
      <c r="L39" s="3">
        <v>76.964585195040087</v>
      </c>
      <c r="M39" s="3">
        <v>72.103741403824785</v>
      </c>
      <c r="N39" s="3">
        <v>78.170341010929036</v>
      </c>
      <c r="O39" s="3">
        <v>134.09267991469147</v>
      </c>
      <c r="P39" s="3">
        <v>78.453376421039437</v>
      </c>
      <c r="Q39" s="3">
        <v>52.443941170834037</v>
      </c>
      <c r="R39" s="3">
        <v>50.431544112580781</v>
      </c>
      <c r="AB39" s="3">
        <v>1985</v>
      </c>
      <c r="AC39" s="3">
        <v>37</v>
      </c>
      <c r="AD39" s="3">
        <v>1369</v>
      </c>
      <c r="AE39" s="3">
        <v>84.544131271725036</v>
      </c>
      <c r="AF39" s="3">
        <v>79.544131271725036</v>
      </c>
      <c r="AG39" s="3">
        <v>93.198513516320787</v>
      </c>
      <c r="AH39" s="3">
        <v>136.88974902712931</v>
      </c>
      <c r="AI39" s="3">
        <v>64.029420847816681</v>
      </c>
      <c r="AJ39" s="3">
        <v>67.417649707339038</v>
      </c>
      <c r="AK39" s="3">
        <v>67.970579152183305</v>
      </c>
      <c r="AM39" s="3">
        <v>1985</v>
      </c>
      <c r="AN39" s="3">
        <f t="shared" si="1"/>
        <v>80.754358233382561</v>
      </c>
      <c r="AO39" s="3">
        <f t="shared" si="2"/>
        <v>75.82393633777491</v>
      </c>
      <c r="AP39" s="3">
        <f t="shared" si="3"/>
        <v>85.684427263624912</v>
      </c>
      <c r="AQ39" s="3">
        <f t="shared" si="4"/>
        <v>135.49121447091039</v>
      </c>
      <c r="AR39" s="3">
        <f t="shared" si="5"/>
        <v>71.241398634428066</v>
      </c>
      <c r="AS39" s="3">
        <f t="shared" si="6"/>
        <v>59.930795439086538</v>
      </c>
      <c r="AT39" s="3">
        <f t="shared" si="7"/>
        <v>59.201061632382043</v>
      </c>
    </row>
    <row r="40" spans="9:46">
      <c r="I40" s="3">
        <v>1986</v>
      </c>
      <c r="J40" s="3">
        <v>38</v>
      </c>
      <c r="K40" s="3">
        <v>1444</v>
      </c>
      <c r="L40" s="3">
        <v>77.028382150121189</v>
      </c>
      <c r="M40" s="3">
        <v>72.20131418639761</v>
      </c>
      <c r="N40" s="3">
        <v>78.071866781892837</v>
      </c>
      <c r="O40" s="3">
        <v>135.06362576118434</v>
      </c>
      <c r="P40" s="3">
        <v>78.229096359386588</v>
      </c>
      <c r="Q40" s="3">
        <v>52.263328260848006</v>
      </c>
      <c r="R40" s="3">
        <v>50.52577936402492</v>
      </c>
      <c r="AB40" s="3">
        <v>1986</v>
      </c>
      <c r="AC40" s="3">
        <v>38</v>
      </c>
      <c r="AD40" s="3">
        <v>1444</v>
      </c>
      <c r="AE40" s="3">
        <v>84.691577957124053</v>
      </c>
      <c r="AF40" s="3">
        <v>79.691577957124053</v>
      </c>
      <c r="AG40" s="3">
        <v>93.026492383355261</v>
      </c>
      <c r="AH40" s="3">
        <v>137.35666353089289</v>
      </c>
      <c r="AI40" s="3">
        <v>64.127718638082712</v>
      </c>
      <c r="AJ40" s="3">
        <v>67.329761368752827</v>
      </c>
      <c r="AK40" s="3">
        <v>67.872281361917288</v>
      </c>
      <c r="AM40" s="3">
        <v>1986</v>
      </c>
      <c r="AN40" s="3">
        <f t="shared" si="1"/>
        <v>80.859980053622621</v>
      </c>
      <c r="AO40" s="3">
        <f t="shared" si="2"/>
        <v>75.946446071760832</v>
      </c>
      <c r="AP40" s="3">
        <f t="shared" si="3"/>
        <v>85.549179582624049</v>
      </c>
      <c r="AQ40" s="3">
        <f t="shared" si="4"/>
        <v>136.2101446460386</v>
      </c>
      <c r="AR40" s="3">
        <f t="shared" si="5"/>
        <v>71.178407498734657</v>
      </c>
      <c r="AS40" s="3">
        <f t="shared" si="6"/>
        <v>59.796544814800413</v>
      </c>
      <c r="AT40" s="3">
        <f t="shared" si="7"/>
        <v>59.199030362971101</v>
      </c>
    </row>
    <row r="41" spans="9:46">
      <c r="I41" s="3">
        <v>1987</v>
      </c>
      <c r="J41" s="3">
        <v>39</v>
      </c>
      <c r="K41" s="3">
        <v>1521</v>
      </c>
      <c r="L41" s="3">
        <v>77.105747965864111</v>
      </c>
      <c r="M41" s="3">
        <v>72.326421624094522</v>
      </c>
      <c r="N41" s="3">
        <v>77.995728116977233</v>
      </c>
      <c r="O41" s="3">
        <v>136.13588050501323</v>
      </c>
      <c r="P41" s="3">
        <v>77.983859839283596</v>
      </c>
      <c r="Q41" s="3">
        <v>52.082715350861967</v>
      </c>
      <c r="R41" s="3">
        <v>50.641202444438235</v>
      </c>
      <c r="AB41" s="3">
        <v>1987</v>
      </c>
      <c r="AC41" s="3">
        <v>39</v>
      </c>
      <c r="AD41" s="3">
        <v>1521</v>
      </c>
      <c r="AE41" s="3">
        <v>84.844496256324177</v>
      </c>
      <c r="AF41" s="3">
        <v>79.844496256324177</v>
      </c>
      <c r="AG41" s="3">
        <v>92.848087700955148</v>
      </c>
      <c r="AH41" s="3">
        <v>137.84090481169321</v>
      </c>
      <c r="AI41" s="3">
        <v>64.229664170882771</v>
      </c>
      <c r="AJ41" s="3">
        <v>67.241873030166602</v>
      </c>
      <c r="AK41" s="3">
        <v>67.770335829117229</v>
      </c>
      <c r="AM41" s="3">
        <v>1987</v>
      </c>
      <c r="AN41" s="3">
        <f t="shared" si="1"/>
        <v>80.975122111094151</v>
      </c>
      <c r="AO41" s="3">
        <f t="shared" si="2"/>
        <v>76.08545894020935</v>
      </c>
      <c r="AP41" s="3">
        <f t="shared" si="3"/>
        <v>85.42190790896619</v>
      </c>
      <c r="AQ41" s="3">
        <f t="shared" si="4"/>
        <v>136.98839265835323</v>
      </c>
      <c r="AR41" s="3">
        <f t="shared" si="5"/>
        <v>71.106762005083183</v>
      </c>
      <c r="AS41" s="3">
        <f t="shared" si="6"/>
        <v>59.662294190514288</v>
      </c>
      <c r="AT41" s="3">
        <f t="shared" si="7"/>
        <v>59.205769136777732</v>
      </c>
    </row>
    <row r="42" spans="9:46">
      <c r="I42" s="3">
        <v>1988</v>
      </c>
      <c r="J42" s="3">
        <v>40</v>
      </c>
      <c r="K42" s="3">
        <v>1600</v>
      </c>
      <c r="L42" s="3">
        <v>77.196682642268811</v>
      </c>
      <c r="M42" s="3">
        <v>72.479063716915505</v>
      </c>
      <c r="N42" s="3">
        <v>77.941925016182253</v>
      </c>
      <c r="O42" s="3">
        <v>137.30944414617812</v>
      </c>
      <c r="P42" s="3">
        <v>77.717666860730461</v>
      </c>
      <c r="Q42" s="3">
        <v>51.902102440875936</v>
      </c>
      <c r="R42" s="3">
        <v>50.777813353820704</v>
      </c>
      <c r="AB42" s="3">
        <v>1988</v>
      </c>
      <c r="AC42" s="3">
        <v>40</v>
      </c>
      <c r="AD42" s="3">
        <v>1600</v>
      </c>
      <c r="AE42" s="3">
        <v>85.00288616932535</v>
      </c>
      <c r="AF42" s="3">
        <v>80.00288616932535</v>
      </c>
      <c r="AG42" s="3">
        <v>92.663299469120417</v>
      </c>
      <c r="AH42" s="3">
        <v>138.3424728695303</v>
      </c>
      <c r="AI42" s="3">
        <v>64.3352574462169</v>
      </c>
      <c r="AJ42" s="3">
        <v>67.153984691580376</v>
      </c>
      <c r="AK42" s="3">
        <v>67.6647425537831</v>
      </c>
      <c r="AM42" s="3">
        <v>1988</v>
      </c>
      <c r="AN42" s="3">
        <f t="shared" si="1"/>
        <v>81.099784405797081</v>
      </c>
      <c r="AO42" s="3">
        <f t="shared" si="2"/>
        <v>76.24097494312042</v>
      </c>
      <c r="AP42" s="3">
        <f t="shared" si="3"/>
        <v>85.302612242651335</v>
      </c>
      <c r="AQ42" s="3">
        <f t="shared" si="4"/>
        <v>137.82595850785421</v>
      </c>
      <c r="AR42" s="3">
        <f t="shared" si="5"/>
        <v>71.026462153473688</v>
      </c>
      <c r="AS42" s="3">
        <f t="shared" si="6"/>
        <v>59.528043566228156</v>
      </c>
      <c r="AT42" s="3">
        <f t="shared" si="7"/>
        <v>59.221277953801902</v>
      </c>
    </row>
    <row r="43" spans="9:46">
      <c r="I43" s="3">
        <v>1989</v>
      </c>
      <c r="J43" s="3">
        <v>41</v>
      </c>
      <c r="K43" s="3">
        <v>1681</v>
      </c>
      <c r="L43" s="3">
        <v>77.301186179335332</v>
      </c>
      <c r="M43" s="3">
        <v>72.659240464860588</v>
      </c>
      <c r="N43" s="3">
        <v>77.910457479507883</v>
      </c>
      <c r="O43" s="3">
        <v>138.58431668467901</v>
      </c>
      <c r="P43" s="3">
        <v>77.430517423727196</v>
      </c>
      <c r="Q43" s="3">
        <v>51.721489530889905</v>
      </c>
      <c r="R43" s="3">
        <v>50.935612092172335</v>
      </c>
      <c r="AB43" s="3">
        <v>1989</v>
      </c>
      <c r="AC43" s="3">
        <v>41</v>
      </c>
      <c r="AD43" s="3">
        <v>1681</v>
      </c>
      <c r="AE43" s="3">
        <v>85.166747696127615</v>
      </c>
      <c r="AF43" s="3">
        <v>80.166747696127615</v>
      </c>
      <c r="AG43" s="3">
        <v>92.472127687851113</v>
      </c>
      <c r="AH43" s="3">
        <v>138.86136770440413</v>
      </c>
      <c r="AI43" s="3">
        <v>64.444498464085072</v>
      </c>
      <c r="AJ43" s="3">
        <v>67.066096352994151</v>
      </c>
      <c r="AK43" s="3">
        <v>67.555501535914928</v>
      </c>
      <c r="AM43" s="3">
        <v>1989</v>
      </c>
      <c r="AN43" s="3">
        <f t="shared" si="1"/>
        <v>81.233966937731481</v>
      </c>
      <c r="AO43" s="3">
        <f t="shared" si="2"/>
        <v>76.412994080494101</v>
      </c>
      <c r="AP43" s="3">
        <f t="shared" si="3"/>
        <v>85.191292583679498</v>
      </c>
      <c r="AQ43" s="3">
        <f t="shared" si="4"/>
        <v>138.72284219454156</v>
      </c>
      <c r="AR43" s="3">
        <f t="shared" si="5"/>
        <v>70.937507943906127</v>
      </c>
      <c r="AS43" s="3">
        <f t="shared" si="6"/>
        <v>59.393792941942024</v>
      </c>
      <c r="AT43" s="3">
        <f t="shared" si="7"/>
        <v>59.245556814043631</v>
      </c>
    </row>
    <row r="44" spans="9:46">
      <c r="I44" s="3">
        <v>1990</v>
      </c>
      <c r="J44" s="3">
        <v>42</v>
      </c>
      <c r="K44" s="3">
        <v>1764</v>
      </c>
      <c r="L44" s="3">
        <v>77.419258577063644</v>
      </c>
      <c r="M44" s="3">
        <v>72.866951867929757</v>
      </c>
      <c r="N44" s="3">
        <v>77.901325506954109</v>
      </c>
      <c r="O44" s="3">
        <v>139.96049812051592</v>
      </c>
      <c r="P44" s="3">
        <v>77.122411528273773</v>
      </c>
      <c r="Q44" s="3">
        <v>51.540876620903873</v>
      </c>
      <c r="R44" s="3">
        <v>51.11459865949314</v>
      </c>
      <c r="AB44" s="3">
        <v>1990</v>
      </c>
      <c r="AC44" s="3">
        <v>42</v>
      </c>
      <c r="AD44" s="3">
        <v>1764</v>
      </c>
      <c r="AE44" s="3">
        <v>85.336080836730943</v>
      </c>
      <c r="AF44" s="3">
        <v>80.336080836730943</v>
      </c>
      <c r="AG44" s="3">
        <v>92.274572357147221</v>
      </c>
      <c r="AH44" s="3">
        <v>139.39758931631468</v>
      </c>
      <c r="AI44" s="3">
        <v>64.557387224487286</v>
      </c>
      <c r="AJ44" s="3">
        <v>66.978208014407926</v>
      </c>
      <c r="AK44" s="3">
        <v>67.442612775512714</v>
      </c>
      <c r="AM44" s="3">
        <v>1990</v>
      </c>
      <c r="AN44" s="3">
        <f t="shared" si="1"/>
        <v>81.377669706897294</v>
      </c>
      <c r="AO44" s="3">
        <f t="shared" si="2"/>
        <v>76.60151635233035</v>
      </c>
      <c r="AP44" s="3">
        <f t="shared" si="3"/>
        <v>85.087948932050665</v>
      </c>
      <c r="AQ44" s="3">
        <f t="shared" si="4"/>
        <v>139.6790437184153</v>
      </c>
      <c r="AR44" s="3">
        <f t="shared" si="5"/>
        <v>70.839899376380529</v>
      </c>
      <c r="AS44" s="3">
        <f t="shared" si="6"/>
        <v>59.2595423176559</v>
      </c>
      <c r="AT44" s="3">
        <f t="shared" si="7"/>
        <v>59.278605717502927</v>
      </c>
    </row>
    <row r="45" spans="9:46">
      <c r="I45" s="3">
        <v>1991</v>
      </c>
      <c r="J45" s="3">
        <v>43</v>
      </c>
      <c r="K45" s="3">
        <v>1849</v>
      </c>
      <c r="L45" s="3">
        <v>77.550899835453748</v>
      </c>
      <c r="M45" s="3">
        <v>73.102197926123011</v>
      </c>
      <c r="N45" s="3">
        <v>77.914529098520944</v>
      </c>
      <c r="O45" s="3">
        <v>141.43798845368883</v>
      </c>
      <c r="P45" s="3">
        <v>76.793349174370221</v>
      </c>
      <c r="Q45" s="3">
        <v>51.360263710917842</v>
      </c>
      <c r="R45" s="3">
        <v>51.314773055783093</v>
      </c>
      <c r="AB45" s="3">
        <v>1991</v>
      </c>
      <c r="AC45" s="3">
        <v>43</v>
      </c>
      <c r="AD45" s="3">
        <v>1849</v>
      </c>
      <c r="AE45" s="3">
        <v>85.510885591135377</v>
      </c>
      <c r="AF45" s="3">
        <v>80.510885591135377</v>
      </c>
      <c r="AG45" s="3">
        <v>92.070633477008727</v>
      </c>
      <c r="AH45" s="3">
        <v>139.95113770526203</v>
      </c>
      <c r="AI45" s="3">
        <v>64.673923727423571</v>
      </c>
      <c r="AJ45" s="3">
        <v>66.890319675821701</v>
      </c>
      <c r="AK45" s="3">
        <v>67.326076272576415</v>
      </c>
      <c r="AM45" s="3">
        <v>1991</v>
      </c>
      <c r="AN45" s="3">
        <f t="shared" si="1"/>
        <v>81.530892713294563</v>
      </c>
      <c r="AO45" s="3">
        <f t="shared" si="2"/>
        <v>76.806541758629194</v>
      </c>
      <c r="AP45" s="3">
        <f t="shared" si="3"/>
        <v>84.992581287764835</v>
      </c>
      <c r="AQ45" s="3">
        <f t="shared" si="4"/>
        <v>140.69456307947542</v>
      </c>
      <c r="AR45" s="3">
        <f t="shared" si="5"/>
        <v>70.733636450896896</v>
      </c>
      <c r="AS45" s="3">
        <f t="shared" si="6"/>
        <v>59.125291693369775</v>
      </c>
      <c r="AT45" s="3">
        <f t="shared" si="7"/>
        <v>59.320424664179754</v>
      </c>
    </row>
    <row r="46" spans="9:46">
      <c r="I46" s="3">
        <v>1992</v>
      </c>
      <c r="J46" s="3">
        <v>44</v>
      </c>
      <c r="K46" s="3">
        <v>1936</v>
      </c>
      <c r="L46" s="3">
        <v>77.696109954505673</v>
      </c>
      <c r="M46" s="3">
        <v>73.364978639440352</v>
      </c>
      <c r="N46" s="3">
        <v>77.950068254208404</v>
      </c>
      <c r="O46" s="3">
        <v>143.01678768419777</v>
      </c>
      <c r="P46" s="3">
        <v>76.443330362016539</v>
      </c>
      <c r="Q46" s="3">
        <v>51.179650800931803</v>
      </c>
      <c r="R46" s="3">
        <v>51.536135281042206</v>
      </c>
      <c r="AB46" s="3">
        <v>1992</v>
      </c>
      <c r="AC46" s="3">
        <v>44</v>
      </c>
      <c r="AD46" s="3">
        <v>1936</v>
      </c>
      <c r="AE46" s="3">
        <v>85.69116195934086</v>
      </c>
      <c r="AF46" s="3">
        <v>80.69116195934086</v>
      </c>
      <c r="AG46" s="3">
        <v>91.860311047435658</v>
      </c>
      <c r="AH46" s="3">
        <v>140.52201287124609</v>
      </c>
      <c r="AI46" s="3">
        <v>64.794107972893912</v>
      </c>
      <c r="AJ46" s="3">
        <v>66.80243133723549</v>
      </c>
      <c r="AK46" s="3">
        <v>67.205892027106088</v>
      </c>
      <c r="AM46" s="3">
        <v>1992</v>
      </c>
      <c r="AN46" s="3">
        <f t="shared" si="1"/>
        <v>81.693635956923259</v>
      </c>
      <c r="AO46" s="3">
        <f t="shared" si="2"/>
        <v>77.028070299390606</v>
      </c>
      <c r="AP46" s="3">
        <f t="shared" si="3"/>
        <v>84.905189650822024</v>
      </c>
      <c r="AQ46" s="3">
        <f t="shared" si="4"/>
        <v>141.76940027772193</v>
      </c>
      <c r="AR46" s="3">
        <f t="shared" si="5"/>
        <v>70.618719167455225</v>
      </c>
      <c r="AS46" s="3">
        <f t="shared" si="6"/>
        <v>58.99104106908365</v>
      </c>
      <c r="AT46" s="3">
        <f t="shared" si="7"/>
        <v>59.371013654074147</v>
      </c>
    </row>
    <row r="47" spans="9:46">
      <c r="I47" s="3">
        <v>1993</v>
      </c>
      <c r="J47" s="3">
        <v>45</v>
      </c>
      <c r="K47" s="3">
        <v>2025</v>
      </c>
      <c r="L47" s="3">
        <v>77.854888934219375</v>
      </c>
      <c r="M47" s="3">
        <v>73.655294007881778</v>
      </c>
      <c r="N47" s="3">
        <v>78.007942974016458</v>
      </c>
      <c r="O47" s="3">
        <v>144.69689581204273</v>
      </c>
      <c r="P47" s="3">
        <v>76.0723550912127</v>
      </c>
      <c r="Q47" s="3">
        <v>50.999037890945772</v>
      </c>
      <c r="R47" s="3">
        <v>51.778685335270488</v>
      </c>
      <c r="AB47" s="3">
        <v>1993</v>
      </c>
      <c r="AC47" s="3">
        <v>45</v>
      </c>
      <c r="AD47" s="3">
        <v>2025</v>
      </c>
      <c r="AE47" s="3">
        <v>85.876909941347435</v>
      </c>
      <c r="AF47" s="3">
        <v>80.876909941347435</v>
      </c>
      <c r="AG47" s="3">
        <v>91.643605068427988</v>
      </c>
      <c r="AH47" s="3">
        <v>141.1102148142669</v>
      </c>
      <c r="AI47" s="3">
        <v>64.917939960898281</v>
      </c>
      <c r="AJ47" s="3">
        <v>66.714542998649264</v>
      </c>
      <c r="AK47" s="3">
        <v>67.082060039101719</v>
      </c>
      <c r="AM47" s="3">
        <v>1993</v>
      </c>
      <c r="AN47" s="3">
        <f t="shared" si="1"/>
        <v>81.865899437783412</v>
      </c>
      <c r="AO47" s="3">
        <f t="shared" si="2"/>
        <v>77.2661019746146</v>
      </c>
      <c r="AP47" s="3">
        <f t="shared" si="3"/>
        <v>84.82577402122223</v>
      </c>
      <c r="AQ47" s="3">
        <f t="shared" si="4"/>
        <v>142.90355531315481</v>
      </c>
      <c r="AR47" s="3">
        <f t="shared" si="5"/>
        <v>70.49514752605549</v>
      </c>
      <c r="AS47" s="3">
        <f t="shared" si="6"/>
        <v>58.856790444797518</v>
      </c>
      <c r="AT47" s="3">
        <f t="shared" si="7"/>
        <v>59.430372687186107</v>
      </c>
    </row>
    <row r="48" spans="9:46">
      <c r="I48" s="3">
        <v>1994</v>
      </c>
      <c r="J48" s="3">
        <v>46</v>
      </c>
      <c r="K48" s="3">
        <v>2116</v>
      </c>
      <c r="L48" s="3">
        <v>78.027236774594897</v>
      </c>
      <c r="M48" s="3">
        <v>73.973144031447276</v>
      </c>
      <c r="N48" s="3">
        <v>78.088153257945123</v>
      </c>
      <c r="O48" s="3">
        <v>146.47831283722368</v>
      </c>
      <c r="P48" s="3">
        <v>75.680423361958731</v>
      </c>
      <c r="Q48" s="3">
        <v>50.81842498095974</v>
      </c>
      <c r="R48" s="3">
        <v>52.042423218467931</v>
      </c>
      <c r="AB48" s="3">
        <v>1994</v>
      </c>
      <c r="AC48" s="3">
        <v>46</v>
      </c>
      <c r="AD48" s="3">
        <v>2116</v>
      </c>
      <c r="AE48" s="3">
        <v>86.068129537155087</v>
      </c>
      <c r="AF48" s="3">
        <v>81.068129537155087</v>
      </c>
      <c r="AG48" s="3">
        <v>91.420515539985729</v>
      </c>
      <c r="AH48" s="3">
        <v>141.71574353432447</v>
      </c>
      <c r="AI48" s="3">
        <v>65.04541969143672</v>
      </c>
      <c r="AJ48" s="3">
        <v>66.626654660063039</v>
      </c>
      <c r="AK48" s="3">
        <v>66.954580308563266</v>
      </c>
      <c r="AM48" s="3">
        <v>1994</v>
      </c>
      <c r="AN48" s="3">
        <f t="shared" si="1"/>
        <v>82.047683155874992</v>
      </c>
      <c r="AO48" s="3">
        <f t="shared" si="2"/>
        <v>77.520636784301189</v>
      </c>
      <c r="AP48" s="3">
        <f t="shared" si="3"/>
        <v>84.754334398965426</v>
      </c>
      <c r="AQ48" s="3">
        <f t="shared" si="4"/>
        <v>144.09702818577409</v>
      </c>
      <c r="AR48" s="3">
        <f t="shared" si="5"/>
        <v>70.362921526697733</v>
      </c>
      <c r="AS48" s="3">
        <f t="shared" si="6"/>
        <v>58.722539820511386</v>
      </c>
      <c r="AT48" s="3">
        <f t="shared" si="7"/>
        <v>59.498501763515598</v>
      </c>
    </row>
    <row r="49" spans="9:46">
      <c r="I49" s="3">
        <v>1995</v>
      </c>
      <c r="J49" s="3">
        <v>47</v>
      </c>
      <c r="K49" s="3">
        <v>2209</v>
      </c>
      <c r="L49" s="3">
        <v>78.213153475632225</v>
      </c>
      <c r="M49" s="3">
        <v>74.318528710136874</v>
      </c>
      <c r="N49" s="3">
        <v>78.190699105994412</v>
      </c>
      <c r="O49" s="3">
        <v>148.36103875974067</v>
      </c>
      <c r="P49" s="3">
        <v>75.267535174254618</v>
      </c>
      <c r="Q49" s="3">
        <v>50.637812070973709</v>
      </c>
      <c r="R49" s="3">
        <v>52.327348930634535</v>
      </c>
      <c r="AB49" s="3">
        <v>1995</v>
      </c>
      <c r="AC49" s="3">
        <v>47</v>
      </c>
      <c r="AD49" s="3">
        <v>2209</v>
      </c>
      <c r="AE49" s="3">
        <v>86.264820746763831</v>
      </c>
      <c r="AF49" s="3">
        <v>81.264820746763831</v>
      </c>
      <c r="AG49" s="3">
        <v>91.191042462108868</v>
      </c>
      <c r="AH49" s="3">
        <v>142.33859903141879</v>
      </c>
      <c r="AI49" s="3">
        <v>65.176547164509216</v>
      </c>
      <c r="AJ49" s="3">
        <v>66.538766321476814</v>
      </c>
      <c r="AK49" s="3">
        <v>66.823452835490784</v>
      </c>
      <c r="AM49" s="3">
        <v>1995</v>
      </c>
      <c r="AN49" s="3">
        <f t="shared" si="1"/>
        <v>82.238987111198028</v>
      </c>
      <c r="AO49" s="3">
        <f t="shared" si="2"/>
        <v>77.791674728450346</v>
      </c>
      <c r="AP49" s="3">
        <f t="shared" si="3"/>
        <v>84.69087078405164</v>
      </c>
      <c r="AQ49" s="3">
        <f t="shared" si="4"/>
        <v>145.34981889557974</v>
      </c>
      <c r="AR49" s="3">
        <f t="shared" si="5"/>
        <v>70.222041169381924</v>
      </c>
      <c r="AS49" s="3">
        <f t="shared" si="6"/>
        <v>58.588289196225261</v>
      </c>
      <c r="AT49" s="3">
        <f t="shared" si="7"/>
        <v>59.575400883062656</v>
      </c>
    </row>
    <row r="50" spans="9:46">
      <c r="I50" s="3">
        <v>1996</v>
      </c>
      <c r="J50" s="3">
        <v>48</v>
      </c>
      <c r="K50" s="3">
        <v>2304</v>
      </c>
      <c r="L50" s="3">
        <v>78.412639037331331</v>
      </c>
      <c r="M50" s="3">
        <v>74.691448043950572</v>
      </c>
      <c r="N50" s="3">
        <v>78.315580518164296</v>
      </c>
      <c r="O50" s="3">
        <v>150.34507357959365</v>
      </c>
      <c r="P50" s="3">
        <v>74.833690528100348</v>
      </c>
      <c r="Q50" s="3">
        <v>50.45719916098767</v>
      </c>
      <c r="R50" s="3">
        <v>52.633462471770301</v>
      </c>
      <c r="AB50" s="3">
        <v>1996</v>
      </c>
      <c r="AC50" s="3">
        <v>48</v>
      </c>
      <c r="AD50" s="3">
        <v>2304</v>
      </c>
      <c r="AE50" s="3">
        <v>86.466983570173625</v>
      </c>
      <c r="AF50" s="3">
        <v>81.466983570173625</v>
      </c>
      <c r="AG50" s="3">
        <v>90.955185834797433</v>
      </c>
      <c r="AH50" s="3">
        <v>142.97878130554986</v>
      </c>
      <c r="AI50" s="3">
        <v>65.31132238011574</v>
      </c>
      <c r="AJ50" s="3">
        <v>66.450877982890603</v>
      </c>
      <c r="AK50" s="3">
        <v>66.68867761988426</v>
      </c>
      <c r="AM50" s="3">
        <v>1996</v>
      </c>
      <c r="AN50" s="3">
        <f t="shared" si="1"/>
        <v>82.439811303752478</v>
      </c>
      <c r="AO50" s="3">
        <f t="shared" si="2"/>
        <v>78.079215807062099</v>
      </c>
      <c r="AP50" s="3">
        <f t="shared" si="3"/>
        <v>84.635383176480872</v>
      </c>
      <c r="AQ50" s="3">
        <f t="shared" si="4"/>
        <v>146.66192744257177</v>
      </c>
      <c r="AR50" s="3">
        <f t="shared" si="5"/>
        <v>70.072506454108037</v>
      </c>
      <c r="AS50" s="3">
        <f t="shared" si="6"/>
        <v>58.454038571939137</v>
      </c>
      <c r="AT50" s="3">
        <f t="shared" si="7"/>
        <v>59.66107004582728</v>
      </c>
    </row>
    <row r="51" spans="9:46">
      <c r="I51" s="3">
        <v>1997</v>
      </c>
      <c r="J51" s="3">
        <v>49</v>
      </c>
      <c r="K51" s="3">
        <v>2401</v>
      </c>
      <c r="L51" s="3">
        <v>78.625693459692258</v>
      </c>
      <c r="M51" s="3">
        <v>75.091902032888328</v>
      </c>
      <c r="N51" s="3">
        <v>78.46279749445479</v>
      </c>
      <c r="O51" s="3">
        <v>152.43041729678265</v>
      </c>
      <c r="P51" s="3">
        <v>74.378889423495963</v>
      </c>
      <c r="Q51" s="3">
        <v>50.276586251001646</v>
      </c>
      <c r="R51" s="3">
        <v>52.960763841875227</v>
      </c>
      <c r="AB51" s="3">
        <v>1997</v>
      </c>
      <c r="AC51" s="3">
        <v>49</v>
      </c>
      <c r="AD51" s="3">
        <v>2401</v>
      </c>
      <c r="AE51" s="3">
        <v>86.674618007384524</v>
      </c>
      <c r="AF51" s="3">
        <v>81.674618007384524</v>
      </c>
      <c r="AG51" s="3">
        <v>90.712945658051396</v>
      </c>
      <c r="AH51" s="3">
        <v>143.63629035671767</v>
      </c>
      <c r="AI51" s="3">
        <v>65.449745338256349</v>
      </c>
      <c r="AJ51" s="3">
        <v>66.362989644304378</v>
      </c>
      <c r="AK51" s="3">
        <v>66.550254661743651</v>
      </c>
      <c r="AM51" s="3">
        <v>1997</v>
      </c>
      <c r="AN51" s="3">
        <f t="shared" si="1"/>
        <v>82.650155733538384</v>
      </c>
      <c r="AO51" s="3">
        <f t="shared" si="2"/>
        <v>78.383260020136419</v>
      </c>
      <c r="AP51" s="3">
        <f t="shared" si="3"/>
        <v>84.587871576253093</v>
      </c>
      <c r="AQ51" s="3">
        <f t="shared" si="4"/>
        <v>148.03335382675016</v>
      </c>
      <c r="AR51" s="3">
        <f t="shared" si="5"/>
        <v>69.914317380876156</v>
      </c>
      <c r="AS51" s="3">
        <f t="shared" si="6"/>
        <v>58.319787947653012</v>
      </c>
      <c r="AT51" s="3">
        <f t="shared" si="7"/>
        <v>59.755509251809443</v>
      </c>
    </row>
    <row r="52" spans="9:46">
      <c r="I52" s="3">
        <v>1998</v>
      </c>
      <c r="J52" s="3">
        <v>50</v>
      </c>
      <c r="K52" s="3">
        <v>2500</v>
      </c>
      <c r="L52" s="3">
        <v>78.852316742714976</v>
      </c>
      <c r="M52" s="3">
        <v>75.519890676950183</v>
      </c>
      <c r="N52" s="3">
        <v>78.632350034865894</v>
      </c>
      <c r="O52" s="3">
        <v>154.61706991130762</v>
      </c>
      <c r="P52" s="3">
        <v>73.90313186044142</v>
      </c>
      <c r="Q52" s="3">
        <v>50.095973341015608</v>
      </c>
      <c r="R52" s="3">
        <v>53.309253040949315</v>
      </c>
      <c r="AB52" s="3">
        <v>1998</v>
      </c>
      <c r="AC52" s="3">
        <v>50</v>
      </c>
      <c r="AD52" s="3">
        <v>2500</v>
      </c>
      <c r="AE52" s="3">
        <v>86.887724058396486</v>
      </c>
      <c r="AF52" s="3">
        <v>81.887724058396486</v>
      </c>
      <c r="AG52" s="3">
        <v>90.464321931870771</v>
      </c>
      <c r="AH52" s="3">
        <v>144.31112618492222</v>
      </c>
      <c r="AI52" s="3">
        <v>65.591816038930986</v>
      </c>
      <c r="AJ52" s="3">
        <v>66.275101305718152</v>
      </c>
      <c r="AK52" s="3">
        <v>66.408183961069014</v>
      </c>
      <c r="AM52" s="3">
        <v>1998</v>
      </c>
      <c r="AN52" s="3">
        <f t="shared" si="1"/>
        <v>82.870020400555731</v>
      </c>
      <c r="AO52" s="3">
        <f t="shared" si="2"/>
        <v>78.703807367673335</v>
      </c>
      <c r="AP52" s="3">
        <f t="shared" si="3"/>
        <v>84.548335983368332</v>
      </c>
      <c r="AQ52" s="3">
        <f t="shared" si="4"/>
        <v>149.46409804811492</v>
      </c>
      <c r="AR52" s="3">
        <f t="shared" si="5"/>
        <v>69.747473949686196</v>
      </c>
      <c r="AS52" s="3">
        <f t="shared" si="6"/>
        <v>58.18553732336688</v>
      </c>
      <c r="AT52" s="3">
        <f t="shared" si="7"/>
        <v>59.858718501009164</v>
      </c>
    </row>
    <row r="53" spans="9:46">
      <c r="I53" s="3">
        <v>1999</v>
      </c>
      <c r="J53" s="3">
        <v>51</v>
      </c>
      <c r="K53" s="3">
        <v>2601</v>
      </c>
      <c r="L53" s="3">
        <v>79.0925088863995</v>
      </c>
      <c r="M53" s="3">
        <v>75.975413976136139</v>
      </c>
      <c r="N53" s="3">
        <v>78.824238139397607</v>
      </c>
      <c r="O53" s="3">
        <v>156.90503142316868</v>
      </c>
      <c r="P53" s="3">
        <v>73.406417838936733</v>
      </c>
      <c r="Q53" s="3">
        <v>49.915360431029576</v>
      </c>
      <c r="R53" s="3">
        <v>53.678930068992564</v>
      </c>
      <c r="AB53" s="3">
        <v>1999</v>
      </c>
      <c r="AC53" s="3">
        <v>51</v>
      </c>
      <c r="AD53" s="3">
        <v>2601</v>
      </c>
      <c r="AE53" s="3">
        <v>87.10630172320954</v>
      </c>
      <c r="AF53" s="3">
        <v>82.10630172320954</v>
      </c>
      <c r="AG53" s="3">
        <v>90.209314656255529</v>
      </c>
      <c r="AH53" s="3">
        <v>145.00328879016354</v>
      </c>
      <c r="AI53" s="3">
        <v>65.737534482139679</v>
      </c>
      <c r="AJ53" s="3">
        <v>66.187212967131927</v>
      </c>
      <c r="AK53" s="3">
        <v>66.262465517860321</v>
      </c>
      <c r="AM53" s="3">
        <v>1999</v>
      </c>
      <c r="AN53" s="3">
        <f t="shared" si="1"/>
        <v>83.09940530480452</v>
      </c>
      <c r="AO53" s="3">
        <f t="shared" si="2"/>
        <v>79.040857849672847</v>
      </c>
      <c r="AP53" s="3">
        <f t="shared" si="3"/>
        <v>84.516776397826561</v>
      </c>
      <c r="AQ53" s="3">
        <f t="shared" si="4"/>
        <v>150.95416010666611</v>
      </c>
      <c r="AR53" s="3">
        <f t="shared" si="5"/>
        <v>69.571976160538213</v>
      </c>
      <c r="AS53" s="3">
        <f t="shared" si="6"/>
        <v>58.051286699080748</v>
      </c>
      <c r="AT53" s="3">
        <f t="shared" si="7"/>
        <v>59.970697793426439</v>
      </c>
    </row>
    <row r="54" spans="9:46">
      <c r="I54" s="3">
        <v>2000</v>
      </c>
      <c r="J54" s="3">
        <v>52</v>
      </c>
      <c r="K54" s="3">
        <v>2704</v>
      </c>
      <c r="L54" s="3">
        <v>79.346269890745816</v>
      </c>
      <c r="M54" s="3">
        <v>76.458471930446166</v>
      </c>
      <c r="N54" s="3">
        <v>79.038461808049931</v>
      </c>
      <c r="O54" s="3">
        <v>159.2943018323657</v>
      </c>
      <c r="P54" s="3">
        <v>72.888747358981917</v>
      </c>
      <c r="Q54" s="3">
        <v>49.734747521043545</v>
      </c>
      <c r="R54" s="3">
        <v>54.069794926004974</v>
      </c>
      <c r="AB54" s="3">
        <v>2000</v>
      </c>
      <c r="AC54" s="3">
        <v>52</v>
      </c>
      <c r="AD54" s="3">
        <v>2704</v>
      </c>
      <c r="AE54" s="3">
        <v>87.330351001823658</v>
      </c>
      <c r="AF54" s="3">
        <v>82.330351001823658</v>
      </c>
      <c r="AG54" s="3">
        <v>89.947923831205728</v>
      </c>
      <c r="AH54" s="3">
        <v>145.7127781724416</v>
      </c>
      <c r="AI54" s="3">
        <v>65.886900667882429</v>
      </c>
      <c r="AJ54" s="3">
        <v>66.099324628545702</v>
      </c>
      <c r="AK54" s="3">
        <v>66.113099332117557</v>
      </c>
      <c r="AM54" s="3">
        <v>2000</v>
      </c>
      <c r="AN54" s="3">
        <f t="shared" si="1"/>
        <v>83.338310446284737</v>
      </c>
      <c r="AO54" s="3">
        <f t="shared" si="2"/>
        <v>79.394411466134912</v>
      </c>
      <c r="AP54" s="3">
        <f t="shared" si="3"/>
        <v>84.493192819627836</v>
      </c>
      <c r="AQ54" s="3">
        <f t="shared" si="4"/>
        <v>152.50354000240367</v>
      </c>
      <c r="AR54" s="3">
        <f t="shared" si="5"/>
        <v>69.38782401343218</v>
      </c>
      <c r="AS54" s="3">
        <f t="shared" si="6"/>
        <v>57.917036074794623</v>
      </c>
      <c r="AT54" s="3">
        <f t="shared" si="7"/>
        <v>60.091447129061265</v>
      </c>
    </row>
    <row r="55" spans="9:46">
      <c r="I55" s="3">
        <v>2001</v>
      </c>
      <c r="J55" s="3">
        <v>53</v>
      </c>
      <c r="K55" s="3">
        <v>2809</v>
      </c>
      <c r="L55" s="3">
        <v>79.613599755753938</v>
      </c>
      <c r="M55" s="3">
        <v>76.969064539880279</v>
      </c>
      <c r="N55" s="3">
        <v>79.275021040822864</v>
      </c>
      <c r="O55" s="3">
        <v>161.78488113889875</v>
      </c>
      <c r="P55" s="3">
        <v>72.350120420576957</v>
      </c>
      <c r="Q55" s="3">
        <v>49.554134611057513</v>
      </c>
      <c r="R55" s="3">
        <v>54.481847611986552</v>
      </c>
      <c r="AB55" s="3">
        <v>2001</v>
      </c>
      <c r="AC55" s="3">
        <v>53</v>
      </c>
      <c r="AD55" s="3">
        <v>2809</v>
      </c>
      <c r="AE55" s="3">
        <v>87.559871894238867</v>
      </c>
      <c r="AF55" s="3">
        <v>82.559871894238867</v>
      </c>
      <c r="AG55" s="3">
        <v>89.680149456721324</v>
      </c>
      <c r="AH55" s="3">
        <v>146.43959433175641</v>
      </c>
      <c r="AI55" s="3">
        <v>66.039914596159235</v>
      </c>
      <c r="AJ55" s="3">
        <v>66.011436289959477</v>
      </c>
      <c r="AK55" s="3">
        <v>65.960085403840765</v>
      </c>
      <c r="AM55" s="3">
        <v>2001</v>
      </c>
      <c r="AN55" s="3">
        <f t="shared" si="1"/>
        <v>83.586735824996396</v>
      </c>
      <c r="AO55" s="3">
        <f t="shared" si="2"/>
        <v>79.764468217059573</v>
      </c>
      <c r="AP55" s="3">
        <f t="shared" si="3"/>
        <v>84.477585248772101</v>
      </c>
      <c r="AQ55" s="3">
        <f t="shared" si="4"/>
        <v>154.1122377353276</v>
      </c>
      <c r="AR55" s="3">
        <f t="shared" si="5"/>
        <v>69.195017508368096</v>
      </c>
      <c r="AS55" s="3">
        <f t="shared" si="6"/>
        <v>57.782785450508499</v>
      </c>
      <c r="AT55" s="3">
        <f t="shared" si="7"/>
        <v>60.220966507913658</v>
      </c>
    </row>
    <row r="56" spans="9:46">
      <c r="I56" s="3">
        <v>2002</v>
      </c>
      <c r="J56" s="3">
        <v>54</v>
      </c>
      <c r="K56" s="3">
        <v>2916</v>
      </c>
      <c r="L56" s="3">
        <v>79.894498481423867</v>
      </c>
      <c r="M56" s="3">
        <v>77.507191804438492</v>
      </c>
      <c r="N56" s="3">
        <v>79.533915837716393</v>
      </c>
      <c r="O56" s="3">
        <v>164.37676934276783</v>
      </c>
      <c r="P56" s="3">
        <v>71.790537023721853</v>
      </c>
      <c r="Q56" s="3">
        <v>49.373521701071482</v>
      </c>
      <c r="R56" s="3">
        <v>54.915088126937285</v>
      </c>
      <c r="AB56" s="3">
        <v>2002</v>
      </c>
      <c r="AC56" s="3">
        <v>54</v>
      </c>
      <c r="AD56" s="3">
        <v>2916</v>
      </c>
      <c r="AE56" s="3">
        <v>87.79486440045514</v>
      </c>
      <c r="AF56" s="3">
        <v>82.79486440045514</v>
      </c>
      <c r="AG56" s="3">
        <v>89.405991532802332</v>
      </c>
      <c r="AH56" s="3">
        <v>147.18373726810796</v>
      </c>
      <c r="AI56" s="3">
        <v>66.196576266970084</v>
      </c>
      <c r="AJ56" s="3">
        <v>65.923547951373266</v>
      </c>
      <c r="AK56" s="3">
        <v>65.803423733029916</v>
      </c>
      <c r="AM56" s="3">
        <v>2002</v>
      </c>
      <c r="AN56" s="3">
        <f t="shared" si="1"/>
        <v>83.844681440939496</v>
      </c>
      <c r="AO56" s="3">
        <f t="shared" si="2"/>
        <v>80.151028102446816</v>
      </c>
      <c r="AP56" s="3">
        <f t="shared" si="3"/>
        <v>84.469953685259355</v>
      </c>
      <c r="AQ56" s="3">
        <f t="shared" si="4"/>
        <v>155.7802533054379</v>
      </c>
      <c r="AR56" s="3">
        <f t="shared" si="5"/>
        <v>68.993556645345961</v>
      </c>
      <c r="AS56" s="3">
        <f t="shared" si="6"/>
        <v>57.648534826222374</v>
      </c>
      <c r="AT56" s="3">
        <f t="shared" si="7"/>
        <v>60.359255929983604</v>
      </c>
    </row>
    <row r="57" spans="9:46">
      <c r="I57" s="3">
        <v>2003</v>
      </c>
      <c r="J57" s="3">
        <v>55</v>
      </c>
      <c r="K57" s="3">
        <v>3025</v>
      </c>
      <c r="L57" s="3">
        <v>80.188966067755601</v>
      </c>
      <c r="M57" s="3">
        <v>78.072853724120762</v>
      </c>
      <c r="N57" s="3">
        <v>79.815146198730545</v>
      </c>
      <c r="O57" s="3">
        <v>167.06996644397287</v>
      </c>
      <c r="P57" s="3">
        <v>71.209997168416606</v>
      </c>
      <c r="Q57" s="3">
        <v>49.192908791085443</v>
      </c>
      <c r="R57" s="3">
        <v>55.369516470857185</v>
      </c>
      <c r="AB57" s="3">
        <v>2003</v>
      </c>
      <c r="AC57" s="3">
        <v>55</v>
      </c>
      <c r="AD57" s="3">
        <v>3025</v>
      </c>
      <c r="AE57" s="3">
        <v>88.035328520472504</v>
      </c>
      <c r="AF57" s="3">
        <v>83.035328520472504</v>
      </c>
      <c r="AG57" s="3">
        <v>89.125450059448738</v>
      </c>
      <c r="AH57" s="3">
        <v>147.94520698149628</v>
      </c>
      <c r="AI57" s="3">
        <v>66.356885680314988</v>
      </c>
      <c r="AJ57" s="3">
        <v>65.83565961278704</v>
      </c>
      <c r="AK57" s="3">
        <v>65.643114319684997</v>
      </c>
      <c r="AM57" s="3">
        <v>2003</v>
      </c>
      <c r="AN57" s="3">
        <f t="shared" si="1"/>
        <v>84.112147294114052</v>
      </c>
      <c r="AO57" s="3">
        <f t="shared" si="2"/>
        <v>80.554091122296626</v>
      </c>
      <c r="AP57" s="3">
        <f t="shared" si="3"/>
        <v>84.470298129089642</v>
      </c>
      <c r="AQ57" s="3">
        <f t="shared" si="4"/>
        <v>157.50758671273456</v>
      </c>
      <c r="AR57" s="3">
        <f t="shared" si="5"/>
        <v>68.783441424365805</v>
      </c>
      <c r="AS57" s="3">
        <f t="shared" si="6"/>
        <v>57.514284201936242</v>
      </c>
      <c r="AT57" s="3">
        <f t="shared" si="7"/>
        <v>60.506315395271088</v>
      </c>
    </row>
    <row r="58" spans="9:46">
      <c r="I58" s="3">
        <v>2004</v>
      </c>
      <c r="J58" s="3">
        <v>56</v>
      </c>
      <c r="K58" s="3">
        <v>3136</v>
      </c>
      <c r="L58" s="3">
        <v>80.497002514749113</v>
      </c>
      <c r="M58" s="3">
        <v>78.666050298927146</v>
      </c>
      <c r="N58" s="3">
        <v>80.118712123865294</v>
      </c>
      <c r="O58" s="3">
        <v>169.86447244251397</v>
      </c>
      <c r="P58" s="3">
        <v>70.608500854661244</v>
      </c>
      <c r="Q58" s="3">
        <v>49.012295881099412</v>
      </c>
      <c r="R58" s="3">
        <v>55.84513264374624</v>
      </c>
      <c r="AB58" s="3">
        <v>2004</v>
      </c>
      <c r="AC58" s="3">
        <v>56</v>
      </c>
      <c r="AD58" s="3">
        <v>3136</v>
      </c>
      <c r="AE58" s="3">
        <v>88.281264254290932</v>
      </c>
      <c r="AF58" s="3">
        <v>83.281264254290932</v>
      </c>
      <c r="AG58" s="3">
        <v>88.83852503666057</v>
      </c>
      <c r="AH58" s="3">
        <v>148.72400347192132</v>
      </c>
      <c r="AI58" s="3">
        <v>66.52084283619395</v>
      </c>
      <c r="AJ58" s="3">
        <v>65.747771274200815</v>
      </c>
      <c r="AK58" s="3">
        <v>65.47915716380605</v>
      </c>
      <c r="AM58" s="3">
        <v>2004</v>
      </c>
      <c r="AN58" s="3">
        <f t="shared" si="1"/>
        <v>84.389133384520022</v>
      </c>
      <c r="AO58" s="3">
        <f t="shared" si="2"/>
        <v>80.973657276609032</v>
      </c>
      <c r="AP58" s="3">
        <f t="shared" si="3"/>
        <v>84.478618580262932</v>
      </c>
      <c r="AQ58" s="3">
        <f t="shared" si="4"/>
        <v>159.29423795721766</v>
      </c>
      <c r="AR58" s="3">
        <f t="shared" si="5"/>
        <v>68.564671845427597</v>
      </c>
      <c r="AS58" s="3">
        <f t="shared" si="6"/>
        <v>57.38003357765011</v>
      </c>
      <c r="AT58" s="3">
        <f t="shared" si="7"/>
        <v>60.662144903776145</v>
      </c>
    </row>
    <row r="59" spans="9:46">
      <c r="I59" s="3">
        <v>2005</v>
      </c>
      <c r="J59" s="3">
        <v>57</v>
      </c>
      <c r="K59" s="3">
        <v>3249</v>
      </c>
      <c r="L59" s="3">
        <v>80.818607822404445</v>
      </c>
      <c r="M59" s="3">
        <v>79.286781528857603</v>
      </c>
      <c r="N59" s="3">
        <v>80.444613613120666</v>
      </c>
      <c r="O59" s="3">
        <v>172.76028733839107</v>
      </c>
      <c r="P59" s="3">
        <v>69.98604808245571</v>
      </c>
      <c r="Q59" s="3">
        <v>48.831682971113381</v>
      </c>
      <c r="R59" s="3">
        <v>56.341936645604463</v>
      </c>
      <c r="AB59" s="3">
        <v>2005</v>
      </c>
      <c r="AC59" s="3">
        <v>57</v>
      </c>
      <c r="AD59" s="3">
        <v>3249</v>
      </c>
      <c r="AE59" s="3">
        <v>88.532671601910465</v>
      </c>
      <c r="AF59" s="3">
        <v>83.532671601910465</v>
      </c>
      <c r="AG59" s="3">
        <v>88.5452164644378</v>
      </c>
      <c r="AH59" s="3">
        <v>149.52012673938313</v>
      </c>
      <c r="AI59" s="3">
        <v>66.688447734606967</v>
      </c>
      <c r="AJ59" s="3">
        <v>65.65988293561459</v>
      </c>
      <c r="AK59" s="3">
        <v>65.311552265393033</v>
      </c>
      <c r="AM59" s="3">
        <v>2005</v>
      </c>
      <c r="AN59" s="3">
        <f t="shared" si="1"/>
        <v>84.675639712157448</v>
      </c>
      <c r="AO59" s="3">
        <f t="shared" si="2"/>
        <v>81.409726565384034</v>
      </c>
      <c r="AP59" s="3">
        <f t="shared" si="3"/>
        <v>84.494915038779226</v>
      </c>
      <c r="AQ59" s="3">
        <f t="shared" si="4"/>
        <v>161.1402070388871</v>
      </c>
      <c r="AR59" s="3">
        <f t="shared" si="5"/>
        <v>68.337247908531339</v>
      </c>
      <c r="AS59" s="3">
        <f t="shared" si="6"/>
        <v>57.245782953363985</v>
      </c>
      <c r="AT59" s="3">
        <f t="shared" si="7"/>
        <v>60.826744455498748</v>
      </c>
    </row>
    <row r="60" spans="9:46">
      <c r="I60" s="3">
        <v>2006</v>
      </c>
      <c r="J60" s="3">
        <v>58</v>
      </c>
      <c r="K60" s="3">
        <v>3364</v>
      </c>
      <c r="L60" s="3">
        <v>81.153781990721569</v>
      </c>
      <c r="M60" s="3">
        <v>79.935047413912159</v>
      </c>
      <c r="N60" s="3">
        <v>80.792850666496633</v>
      </c>
      <c r="O60" s="3">
        <v>175.75741113160416</v>
      </c>
      <c r="P60" s="3">
        <v>69.342638851800046</v>
      </c>
      <c r="Q60" s="3">
        <v>48.651070061127349</v>
      </c>
      <c r="R60" s="3">
        <v>56.85992847643184</v>
      </c>
      <c r="AB60" s="3">
        <v>2006</v>
      </c>
      <c r="AC60" s="3">
        <v>58</v>
      </c>
      <c r="AD60" s="3">
        <v>3364</v>
      </c>
      <c r="AE60" s="3">
        <v>88.789550563331048</v>
      </c>
      <c r="AF60" s="3">
        <v>83.789550563331048</v>
      </c>
      <c r="AG60" s="3">
        <v>88.245524342780442</v>
      </c>
      <c r="AH60" s="3">
        <v>150.33357678388168</v>
      </c>
      <c r="AI60" s="3">
        <v>66.859700375554027</v>
      </c>
      <c r="AJ60" s="3">
        <v>65.571994597028365</v>
      </c>
      <c r="AK60" s="3">
        <v>65.140299624445959</v>
      </c>
      <c r="AM60" s="3">
        <v>2006</v>
      </c>
      <c r="AN60" s="3">
        <f t="shared" si="1"/>
        <v>84.971666277026316</v>
      </c>
      <c r="AO60" s="3">
        <f t="shared" si="2"/>
        <v>81.862298988621603</v>
      </c>
      <c r="AP60" s="3">
        <f t="shared" si="3"/>
        <v>84.519187504638538</v>
      </c>
      <c r="AQ60" s="3">
        <f t="shared" si="4"/>
        <v>163.04549395774291</v>
      </c>
      <c r="AR60" s="3">
        <f t="shared" si="5"/>
        <v>68.10116961367703</v>
      </c>
      <c r="AS60" s="3">
        <f t="shared" si="6"/>
        <v>57.11153232907786</v>
      </c>
      <c r="AT60" s="3">
        <f t="shared" si="7"/>
        <v>61.000114050438896</v>
      </c>
    </row>
    <row r="61" spans="9:46">
      <c r="I61" s="3">
        <v>2007</v>
      </c>
      <c r="J61" s="3">
        <v>59</v>
      </c>
      <c r="K61" s="3">
        <v>3481</v>
      </c>
      <c r="L61" s="3">
        <v>81.502525019700499</v>
      </c>
      <c r="M61" s="3">
        <v>80.610847954090787</v>
      </c>
      <c r="N61" s="3">
        <v>81.163423283993211</v>
      </c>
      <c r="O61" s="3">
        <v>178.85584382215328</v>
      </c>
      <c r="P61" s="3">
        <v>68.678273162694239</v>
      </c>
      <c r="Q61" s="3">
        <v>48.470457151141318</v>
      </c>
      <c r="R61" s="3">
        <v>57.399108136228385</v>
      </c>
      <c r="AB61" s="3">
        <v>2007</v>
      </c>
      <c r="AC61" s="3">
        <v>59</v>
      </c>
      <c r="AD61" s="3">
        <v>3481</v>
      </c>
      <c r="AE61" s="3">
        <v>89.051901138552722</v>
      </c>
      <c r="AF61" s="3">
        <v>84.051901138552722</v>
      </c>
      <c r="AG61" s="3">
        <v>87.939448671688496</v>
      </c>
      <c r="AH61" s="3">
        <v>151.16435360541698</v>
      </c>
      <c r="AI61" s="3">
        <v>67.034600759035143</v>
      </c>
      <c r="AJ61" s="3">
        <v>65.484106258442154</v>
      </c>
      <c r="AK61" s="3">
        <v>64.965399240964857</v>
      </c>
      <c r="AM61" s="3">
        <v>2007</v>
      </c>
      <c r="AN61" s="3">
        <f t="shared" si="1"/>
        <v>85.277213079126611</v>
      </c>
      <c r="AO61" s="3">
        <f t="shared" si="2"/>
        <v>82.331374546321754</v>
      </c>
      <c r="AP61" s="3">
        <f t="shared" si="3"/>
        <v>84.551435977840853</v>
      </c>
      <c r="AQ61" s="3">
        <f t="shared" si="4"/>
        <v>165.01009871378511</v>
      </c>
      <c r="AR61" s="3">
        <f t="shared" si="5"/>
        <v>67.856436960864698</v>
      </c>
      <c r="AS61" s="3">
        <f t="shared" si="6"/>
        <v>56.977281704791736</v>
      </c>
      <c r="AT61" s="3">
        <f t="shared" si="7"/>
        <v>61.182253688596617</v>
      </c>
    </row>
    <row r="62" spans="9:46">
      <c r="I62" s="3">
        <v>2008</v>
      </c>
      <c r="J62" s="3">
        <v>60</v>
      </c>
      <c r="K62" s="3">
        <v>3600</v>
      </c>
      <c r="L62" s="3">
        <v>81.864836909341236</v>
      </c>
      <c r="M62" s="3">
        <v>81.314183149393514</v>
      </c>
      <c r="N62" s="3">
        <v>81.556331465610413</v>
      </c>
      <c r="O62" s="3">
        <v>182.05558541003845</v>
      </c>
      <c r="P62" s="3">
        <v>67.992951015138303</v>
      </c>
      <c r="Q62" s="3">
        <v>48.289844241155279</v>
      </c>
      <c r="R62" s="3">
        <v>57.959475624994091</v>
      </c>
      <c r="AB62" s="3">
        <v>2008</v>
      </c>
      <c r="AC62" s="3">
        <v>60</v>
      </c>
      <c r="AD62" s="3">
        <v>3600</v>
      </c>
      <c r="AE62" s="3">
        <v>89.319723327575474</v>
      </c>
      <c r="AF62" s="3">
        <v>84.319723327575474</v>
      </c>
      <c r="AG62" s="3">
        <v>87.626989451161947</v>
      </c>
      <c r="AH62" s="3">
        <v>152.01245720398902</v>
      </c>
      <c r="AI62" s="3">
        <v>67.213148885050316</v>
      </c>
      <c r="AJ62" s="3">
        <v>65.396217919855928</v>
      </c>
      <c r="AK62" s="3">
        <v>64.786851114949698</v>
      </c>
      <c r="AM62" s="3">
        <v>2008</v>
      </c>
      <c r="AN62" s="3">
        <f t="shared" si="1"/>
        <v>85.592280118458348</v>
      </c>
      <c r="AO62" s="3">
        <f t="shared" si="2"/>
        <v>82.816953238484501</v>
      </c>
      <c r="AP62" s="3">
        <f t="shared" si="3"/>
        <v>84.591660458386173</v>
      </c>
      <c r="AQ62" s="3">
        <f t="shared" si="4"/>
        <v>167.03402130701375</v>
      </c>
      <c r="AR62" s="3">
        <f t="shared" si="5"/>
        <v>67.603049950094317</v>
      </c>
      <c r="AS62" s="3">
        <f t="shared" si="6"/>
        <v>56.843031080505604</v>
      </c>
      <c r="AT62" s="3">
        <f t="shared" si="7"/>
        <v>61.373163369971891</v>
      </c>
    </row>
    <row r="63" spans="9:46">
      <c r="I63" s="3">
        <v>2009</v>
      </c>
      <c r="J63" s="3">
        <v>61</v>
      </c>
      <c r="K63" s="3">
        <v>3721</v>
      </c>
      <c r="L63" s="3">
        <v>82.240717659643764</v>
      </c>
      <c r="M63" s="3">
        <v>82.045052999820314</v>
      </c>
      <c r="N63" s="3">
        <v>81.97157521134821</v>
      </c>
      <c r="O63" s="3">
        <v>185.35663589525956</v>
      </c>
      <c r="P63" s="3">
        <v>67.286672409132223</v>
      </c>
      <c r="Q63" s="3">
        <v>48.109231331169248</v>
      </c>
      <c r="R63" s="3">
        <v>58.541030942728959</v>
      </c>
      <c r="AB63" s="3">
        <v>2009</v>
      </c>
      <c r="AC63" s="3">
        <v>61</v>
      </c>
      <c r="AD63" s="3">
        <v>3721</v>
      </c>
      <c r="AE63" s="3">
        <v>89.593017130399303</v>
      </c>
      <c r="AF63" s="3">
        <v>84.593017130399303</v>
      </c>
      <c r="AG63" s="3">
        <v>87.30814668120081</v>
      </c>
      <c r="AH63" s="3">
        <v>152.87788757959783</v>
      </c>
      <c r="AI63" s="3">
        <v>67.395344753599531</v>
      </c>
      <c r="AJ63" s="3">
        <v>65.308329581269703</v>
      </c>
      <c r="AK63" s="3">
        <v>64.604655246400455</v>
      </c>
      <c r="AM63" s="3">
        <v>2009</v>
      </c>
      <c r="AN63" s="3">
        <f t="shared" si="1"/>
        <v>85.916867395021541</v>
      </c>
      <c r="AO63" s="3">
        <f t="shared" si="2"/>
        <v>83.319035065109802</v>
      </c>
      <c r="AP63" s="3">
        <f t="shared" si="3"/>
        <v>84.63986094627451</v>
      </c>
      <c r="AQ63" s="3">
        <f t="shared" si="4"/>
        <v>169.11726173742869</v>
      </c>
      <c r="AR63" s="3">
        <f t="shared" si="5"/>
        <v>67.341008581365884</v>
      </c>
      <c r="AS63" s="3">
        <f t="shared" si="6"/>
        <v>56.708780456219472</v>
      </c>
      <c r="AT63" s="3">
        <f t="shared" si="7"/>
        <v>61.572843094564703</v>
      </c>
    </row>
    <row r="64" spans="9:46">
      <c r="I64" s="3">
        <v>2010</v>
      </c>
      <c r="J64" s="3">
        <v>62</v>
      </c>
      <c r="K64" s="3">
        <v>3844</v>
      </c>
      <c r="L64" s="3">
        <v>82.630167270608098</v>
      </c>
      <c r="M64" s="3">
        <v>82.803457505371199</v>
      </c>
      <c r="N64" s="3">
        <v>82.409154521206631</v>
      </c>
      <c r="O64" s="3">
        <v>188.75899527781672</v>
      </c>
      <c r="P64" s="3">
        <v>66.559437344676013</v>
      </c>
      <c r="Q64" s="3">
        <v>47.928618421183216</v>
      </c>
      <c r="R64" s="3">
        <v>59.143774089432988</v>
      </c>
      <c r="AB64" s="3">
        <v>2010</v>
      </c>
      <c r="AC64" s="3">
        <v>62</v>
      </c>
      <c r="AD64" s="3">
        <v>3844</v>
      </c>
      <c r="AE64" s="3">
        <v>89.87178254702421</v>
      </c>
      <c r="AF64" s="3">
        <v>84.87178254702421</v>
      </c>
      <c r="AG64" s="3">
        <v>86.982920361805085</v>
      </c>
      <c r="AH64" s="3">
        <v>153.76064473224338</v>
      </c>
      <c r="AI64" s="3">
        <v>67.581188364682802</v>
      </c>
      <c r="AJ64" s="3">
        <v>65.220441242683478</v>
      </c>
      <c r="AK64" s="3">
        <v>64.418811635317198</v>
      </c>
      <c r="AM64" s="3">
        <v>2010</v>
      </c>
      <c r="AN64" s="3">
        <f t="shared" si="1"/>
        <v>86.250974908816147</v>
      </c>
      <c r="AO64" s="3">
        <f t="shared" si="2"/>
        <v>83.837620026197698</v>
      </c>
      <c r="AP64" s="3">
        <f t="shared" si="3"/>
        <v>84.696037441505865</v>
      </c>
      <c r="AQ64" s="3">
        <f t="shared" si="4"/>
        <v>171.25982000503006</v>
      </c>
      <c r="AR64" s="3">
        <f t="shared" si="5"/>
        <v>67.070312854679401</v>
      </c>
      <c r="AS64" s="3">
        <f t="shared" si="6"/>
        <v>56.574529831933347</v>
      </c>
      <c r="AT64" s="3">
        <f t="shared" si="7"/>
        <v>61.781292862375096</v>
      </c>
    </row>
    <row r="65" spans="9:46">
      <c r="I65" s="3">
        <v>2011</v>
      </c>
      <c r="J65" s="3">
        <v>63</v>
      </c>
      <c r="K65" s="3">
        <v>3969</v>
      </c>
      <c r="L65" s="3">
        <v>83.033185742234224</v>
      </c>
      <c r="M65" s="3">
        <v>83.589396666046184</v>
      </c>
      <c r="N65" s="3">
        <v>82.869069395185647</v>
      </c>
      <c r="O65" s="3">
        <v>192.26266355770991</v>
      </c>
      <c r="P65" s="3">
        <v>65.811245821769631</v>
      </c>
      <c r="Q65" s="3">
        <v>47.748005511197185</v>
      </c>
      <c r="R65" s="3">
        <v>59.767705065106178</v>
      </c>
      <c r="AB65" s="3">
        <v>2011</v>
      </c>
      <c r="AC65" s="3">
        <v>63</v>
      </c>
      <c r="AD65" s="3">
        <v>3969</v>
      </c>
      <c r="AE65" s="3">
        <v>90.156019577450209</v>
      </c>
      <c r="AF65" s="3">
        <v>85.156019577450209</v>
      </c>
      <c r="AG65" s="3">
        <v>86.651310492974758</v>
      </c>
      <c r="AH65" s="3">
        <v>154.66072866192565</v>
      </c>
      <c r="AI65" s="3">
        <v>67.77067971830013</v>
      </c>
      <c r="AJ65" s="3">
        <v>65.132552904097253</v>
      </c>
      <c r="AK65" s="3">
        <v>64.22932028169987</v>
      </c>
      <c r="AM65" s="3">
        <v>2011</v>
      </c>
      <c r="AN65" s="3">
        <f t="shared" si="1"/>
        <v>86.594602659842224</v>
      </c>
      <c r="AO65" s="3">
        <f t="shared" si="2"/>
        <v>84.37270812174819</v>
      </c>
      <c r="AP65" s="3">
        <f t="shared" si="3"/>
        <v>84.760189944080196</v>
      </c>
      <c r="AQ65" s="3">
        <f t="shared" si="4"/>
        <v>173.46169610981778</v>
      </c>
      <c r="AR65" s="3">
        <f t="shared" si="5"/>
        <v>66.790962770034881</v>
      </c>
      <c r="AS65" s="3">
        <f t="shared" si="6"/>
        <v>56.440279207647222</v>
      </c>
      <c r="AT65" s="3">
        <f t="shared" si="7"/>
        <v>61.998512673403027</v>
      </c>
    </row>
    <row r="66" spans="9:46">
      <c r="I66" s="3">
        <v>2012</v>
      </c>
      <c r="J66" s="3">
        <v>64</v>
      </c>
      <c r="K66" s="3">
        <v>4096</v>
      </c>
      <c r="L66" s="3">
        <v>83.44977307452217</v>
      </c>
      <c r="M66" s="3">
        <v>84.402870481845255</v>
      </c>
      <c r="N66" s="3">
        <v>83.351319833285274</v>
      </c>
      <c r="O66" s="3">
        <v>195.86764073493907</v>
      </c>
      <c r="P66" s="3">
        <v>65.042097840413135</v>
      </c>
      <c r="Q66" s="3">
        <v>47.567392601211154</v>
      </c>
      <c r="R66" s="3">
        <v>60.412823869748529</v>
      </c>
      <c r="AB66" s="3">
        <v>2012</v>
      </c>
      <c r="AC66" s="3">
        <v>64</v>
      </c>
      <c r="AD66" s="3">
        <v>4096</v>
      </c>
      <c r="AE66" s="3">
        <v>90.445728221677257</v>
      </c>
      <c r="AF66" s="3">
        <v>85.445728221677257</v>
      </c>
      <c r="AG66" s="3">
        <v>86.313317074709843</v>
      </c>
      <c r="AH66" s="3">
        <v>155.57813936864471</v>
      </c>
      <c r="AI66" s="3">
        <v>67.9638188144515</v>
      </c>
      <c r="AJ66" s="3">
        <v>65.044664565511042</v>
      </c>
      <c r="AK66" s="3">
        <v>64.036181185548486</v>
      </c>
      <c r="AM66" s="3">
        <v>2012</v>
      </c>
      <c r="AN66" s="3">
        <f t="shared" si="1"/>
        <v>86.947750648099714</v>
      </c>
      <c r="AO66" s="3">
        <f t="shared" si="2"/>
        <v>84.924299351761249</v>
      </c>
      <c r="AP66" s="3">
        <f t="shared" si="3"/>
        <v>84.832318453997559</v>
      </c>
      <c r="AQ66" s="3">
        <f t="shared" si="4"/>
        <v>175.72289005179189</v>
      </c>
      <c r="AR66" s="3">
        <f t="shared" si="5"/>
        <v>66.50295832743231</v>
      </c>
      <c r="AS66" s="3">
        <f t="shared" si="6"/>
        <v>56.306028583361098</v>
      </c>
      <c r="AT66" s="3">
        <f t="shared" si="7"/>
        <v>62.224502527648511</v>
      </c>
    </row>
    <row r="67" spans="9:46">
      <c r="I67" s="3">
        <v>2013</v>
      </c>
      <c r="J67" s="3">
        <v>65</v>
      </c>
      <c r="K67" s="3">
        <v>4225</v>
      </c>
      <c r="L67" s="3">
        <v>83.879929267471894</v>
      </c>
      <c r="M67" s="3">
        <v>85.243878952768398</v>
      </c>
      <c r="N67" s="3">
        <v>83.85590583550551</v>
      </c>
      <c r="O67" s="3">
        <v>199.57392680950426</v>
      </c>
      <c r="P67" s="3">
        <v>64.25199340060648</v>
      </c>
      <c r="Q67" s="3">
        <v>47.386779691225115</v>
      </c>
      <c r="R67" s="3">
        <v>61.079130503360048</v>
      </c>
      <c r="AB67" s="3">
        <v>2013</v>
      </c>
      <c r="AC67" s="3">
        <v>65</v>
      </c>
      <c r="AD67" s="3">
        <v>4225</v>
      </c>
      <c r="AE67" s="3">
        <v>90.740908479705411</v>
      </c>
      <c r="AF67" s="3">
        <v>85.740908479705411</v>
      </c>
      <c r="AG67" s="3">
        <v>85.96894010701034</v>
      </c>
      <c r="AH67" s="3">
        <v>156.5128768524005</v>
      </c>
      <c r="AI67" s="3">
        <v>68.16060565313694</v>
      </c>
      <c r="AJ67" s="3">
        <v>64.956776226924816</v>
      </c>
      <c r="AK67" s="3">
        <v>63.83939434686306</v>
      </c>
      <c r="AM67" s="3">
        <v>2013</v>
      </c>
      <c r="AN67" s="3">
        <f t="shared" si="1"/>
        <v>87.310418873588645</v>
      </c>
      <c r="AO67" s="3">
        <f t="shared" si="2"/>
        <v>85.492393716236904</v>
      </c>
      <c r="AP67" s="3">
        <f t="shared" si="3"/>
        <v>84.912422971257925</v>
      </c>
      <c r="AQ67" s="3">
        <f t="shared" si="4"/>
        <v>178.04340183095238</v>
      </c>
      <c r="AR67" s="3">
        <f t="shared" si="5"/>
        <v>66.206299526871703</v>
      </c>
      <c r="AS67" s="3">
        <f t="shared" si="6"/>
        <v>56.171777959074966</v>
      </c>
      <c r="AT67" s="3">
        <f t="shared" si="7"/>
        <v>62.459262425111554</v>
      </c>
    </row>
    <row r="68" spans="9:46">
      <c r="I68" s="3">
        <v>2014</v>
      </c>
      <c r="J68" s="3">
        <v>66</v>
      </c>
      <c r="K68" s="3">
        <v>4356</v>
      </c>
      <c r="L68" s="3">
        <v>84.323654321083424</v>
      </c>
      <c r="M68" s="3">
        <v>86.112422078815655</v>
      </c>
      <c r="N68" s="3">
        <v>84.382827401846356</v>
      </c>
      <c r="O68" s="3">
        <v>203.38152178140547</v>
      </c>
      <c r="P68" s="3">
        <v>63.440932502349689</v>
      </c>
      <c r="Q68" s="3">
        <v>47.206166781239084</v>
      </c>
      <c r="R68" s="3">
        <v>61.766624965940714</v>
      </c>
      <c r="AB68" s="3">
        <v>2014</v>
      </c>
      <c r="AC68" s="3">
        <v>66</v>
      </c>
      <c r="AD68" s="3">
        <v>4356</v>
      </c>
      <c r="AE68" s="3">
        <v>91.041560351534628</v>
      </c>
      <c r="AF68" s="3">
        <v>86.041560351534628</v>
      </c>
      <c r="AG68" s="3">
        <v>85.618179589876249</v>
      </c>
      <c r="AH68" s="3">
        <v>157.46494111319305</v>
      </c>
      <c r="AI68" s="3">
        <v>68.361040234356423</v>
      </c>
      <c r="AJ68" s="3">
        <v>64.868887888338591</v>
      </c>
      <c r="AK68" s="3">
        <v>63.638959765643584</v>
      </c>
      <c r="AM68" s="3">
        <v>2014</v>
      </c>
      <c r="AN68" s="3">
        <f t="shared" ref="AN68:AN71" si="8">(L68+AE68)/2</f>
        <v>87.682607336309019</v>
      </c>
      <c r="AO68" s="3">
        <f t="shared" ref="AO68:AO71" si="9">(M68+AF68)/2</f>
        <v>86.076991215175141</v>
      </c>
      <c r="AP68" s="3">
        <f t="shared" ref="AP68:AP71" si="10">(N68+AG68)/2</f>
        <v>85.000503495861295</v>
      </c>
      <c r="AQ68" s="3">
        <f t="shared" ref="AQ68:AQ71" si="11">(O68+AH68)/2</f>
        <v>180.42323144729926</v>
      </c>
      <c r="AR68" s="3">
        <f t="shared" ref="AR68:AR71" si="12">(P68+AI68)/2</f>
        <v>65.90098636835306</v>
      </c>
      <c r="AS68" s="3">
        <f t="shared" ref="AS68:AS71" si="13">(Q68+AJ68)/2</f>
        <v>56.037527334788834</v>
      </c>
      <c r="AT68" s="3">
        <f t="shared" ref="AT68:AT71" si="14">(R68+AK68)/2</f>
        <v>62.702792365792149</v>
      </c>
    </row>
    <row r="69" spans="9:46">
      <c r="I69" s="3">
        <v>2015</v>
      </c>
      <c r="J69" s="3">
        <v>67</v>
      </c>
      <c r="K69" s="3">
        <v>4489</v>
      </c>
      <c r="L69" s="3">
        <v>84.78094823535676</v>
      </c>
      <c r="M69" s="3">
        <v>87.008499859986969</v>
      </c>
      <c r="N69" s="3">
        <v>84.932084532307812</v>
      </c>
      <c r="O69" s="3">
        <v>207.29042565064267</v>
      </c>
      <c r="P69" s="3">
        <v>62.608915145642762</v>
      </c>
      <c r="Q69" s="3">
        <v>47.025553871253052</v>
      </c>
      <c r="R69" s="3">
        <v>62.475307257490556</v>
      </c>
      <c r="AB69" s="3">
        <v>2015</v>
      </c>
      <c r="AC69" s="3">
        <v>67</v>
      </c>
      <c r="AD69" s="3">
        <v>4489</v>
      </c>
      <c r="AE69" s="3">
        <v>91.347683837164936</v>
      </c>
      <c r="AF69" s="3">
        <v>86.347683837164936</v>
      </c>
      <c r="AG69" s="3">
        <v>85.261035523307569</v>
      </c>
      <c r="AH69" s="3">
        <v>158.43433215102232</v>
      </c>
      <c r="AI69" s="3">
        <v>68.565122558109948</v>
      </c>
      <c r="AJ69" s="3">
        <v>64.780999549752366</v>
      </c>
      <c r="AK69" s="3">
        <v>63.434877441890045</v>
      </c>
      <c r="AM69" s="3">
        <v>2015</v>
      </c>
      <c r="AN69" s="3">
        <f t="shared" si="8"/>
        <v>88.064316036260848</v>
      </c>
      <c r="AO69" s="3">
        <f t="shared" si="9"/>
        <v>86.678091848575946</v>
      </c>
      <c r="AP69" s="3">
        <f t="shared" si="10"/>
        <v>85.096560027807698</v>
      </c>
      <c r="AQ69" s="3">
        <f t="shared" si="11"/>
        <v>182.86237890083248</v>
      </c>
      <c r="AR69" s="3">
        <f t="shared" si="12"/>
        <v>65.587018851876351</v>
      </c>
      <c r="AS69" s="3">
        <f t="shared" si="13"/>
        <v>55.903276710502709</v>
      </c>
      <c r="AT69" s="3">
        <f t="shared" si="14"/>
        <v>62.955092349690304</v>
      </c>
    </row>
    <row r="70" spans="9:46">
      <c r="I70" s="3">
        <v>2016</v>
      </c>
      <c r="J70" s="3">
        <v>68</v>
      </c>
      <c r="K70" s="3">
        <v>4624</v>
      </c>
      <c r="L70" s="3">
        <v>85.251811010291902</v>
      </c>
      <c r="M70" s="3">
        <v>87.932112296282384</v>
      </c>
      <c r="N70" s="3">
        <v>85.503677226889863</v>
      </c>
      <c r="O70" s="3">
        <v>211.30063841721591</v>
      </c>
      <c r="P70" s="3">
        <v>61.75594133048569</v>
      </c>
      <c r="Q70" s="3">
        <v>46.844940961267021</v>
      </c>
      <c r="R70" s="3">
        <v>63.205177378009552</v>
      </c>
      <c r="AB70" s="3">
        <v>2016</v>
      </c>
      <c r="AC70" s="3">
        <v>68</v>
      </c>
      <c r="AD70" s="3">
        <v>4624</v>
      </c>
      <c r="AE70" s="3">
        <v>91.659278936596309</v>
      </c>
      <c r="AF70" s="3">
        <v>86.659278936596309</v>
      </c>
      <c r="AG70" s="3">
        <v>84.897507907304288</v>
      </c>
      <c r="AH70" s="3">
        <v>159.42104996588836</v>
      </c>
      <c r="AI70" s="3">
        <v>68.772852624397544</v>
      </c>
      <c r="AJ70" s="3">
        <v>64.693111211166141</v>
      </c>
      <c r="AK70" s="3">
        <v>63.227147375602463</v>
      </c>
      <c r="AM70" s="3">
        <v>2016</v>
      </c>
      <c r="AN70" s="3">
        <f t="shared" si="8"/>
        <v>88.455544973444105</v>
      </c>
      <c r="AO70" s="3">
        <f t="shared" si="9"/>
        <v>87.295695616439346</v>
      </c>
      <c r="AP70" s="3">
        <f t="shared" si="10"/>
        <v>85.200592567097075</v>
      </c>
      <c r="AQ70" s="3">
        <f t="shared" si="11"/>
        <v>185.36084419155213</v>
      </c>
      <c r="AR70" s="3">
        <f t="shared" si="12"/>
        <v>65.264396977441621</v>
      </c>
      <c r="AS70" s="3">
        <f t="shared" si="13"/>
        <v>55.769026086216584</v>
      </c>
      <c r="AT70" s="3">
        <f t="shared" si="14"/>
        <v>63.216162376806011</v>
      </c>
    </row>
    <row r="71" spans="9:46">
      <c r="I71" s="3">
        <v>2017</v>
      </c>
      <c r="J71" s="3">
        <v>69</v>
      </c>
      <c r="K71" s="3">
        <v>4761</v>
      </c>
      <c r="L71" s="3">
        <v>85.736242645888836</v>
      </c>
      <c r="M71" s="3">
        <v>88.883259387701884</v>
      </c>
      <c r="N71" s="3">
        <v>86.097605485592538</v>
      </c>
      <c r="O71" s="3">
        <v>215.41216008112517</v>
      </c>
      <c r="P71" s="3">
        <v>60.882011056878476</v>
      </c>
      <c r="Q71" s="3">
        <v>46.664328051280989</v>
      </c>
      <c r="R71" s="3">
        <v>63.956235327497716</v>
      </c>
      <c r="AB71" s="3">
        <v>2017</v>
      </c>
      <c r="AC71" s="3">
        <v>69</v>
      </c>
      <c r="AD71" s="3">
        <v>4761</v>
      </c>
      <c r="AE71" s="3">
        <v>91.976345649828772</v>
      </c>
      <c r="AF71" s="3">
        <v>86.976345649828772</v>
      </c>
      <c r="AG71" s="3">
        <v>84.527596741866432</v>
      </c>
      <c r="AH71" s="3">
        <v>160.42509455779114</v>
      </c>
      <c r="AI71" s="3">
        <v>68.984230433219182</v>
      </c>
      <c r="AJ71" s="3">
        <v>64.60522287257993</v>
      </c>
      <c r="AK71" s="3">
        <v>63.015769566780826</v>
      </c>
      <c r="AM71" s="3">
        <v>2017</v>
      </c>
      <c r="AN71" s="3">
        <f t="shared" si="8"/>
        <v>88.856294147858804</v>
      </c>
      <c r="AO71" s="3">
        <f t="shared" si="9"/>
        <v>87.929802518765328</v>
      </c>
      <c r="AP71" s="3">
        <f t="shared" si="10"/>
        <v>85.312601113729485</v>
      </c>
      <c r="AQ71" s="3">
        <f t="shared" si="11"/>
        <v>187.91862731945815</v>
      </c>
      <c r="AR71" s="3">
        <f t="shared" si="12"/>
        <v>64.933120745048825</v>
      </c>
      <c r="AS71" s="3">
        <f t="shared" si="13"/>
        <v>55.63477546193046</v>
      </c>
      <c r="AT71" s="3">
        <f t="shared" si="14"/>
        <v>63.486002447139271</v>
      </c>
    </row>
  </sheetData>
  <phoneticPr fontId="13" type="noConversion"/>
  <hyperlinks>
    <hyperlink ref="B12" r:id="rId1" xr:uid="{58F26AAC-591D-4F20-94B9-0204285978A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EBC7-AC9A-4C77-8717-512B6D5AD0AA}">
  <dimension ref="A1:AQ66"/>
  <sheetViews>
    <sheetView zoomScale="55" zoomScaleNormal="55" workbookViewId="0"/>
  </sheetViews>
  <sheetFormatPr defaultRowHeight="14.4"/>
  <cols>
    <col min="26" max="26" width="9.77734375" customWidth="1"/>
    <col min="37" max="37" width="12.21875" bestFit="1" customWidth="1"/>
  </cols>
  <sheetData>
    <row r="1" spans="1:43" s="4" customFormat="1" ht="46.8">
      <c r="A1" s="18" t="s">
        <v>0</v>
      </c>
      <c r="B1" s="18" t="s">
        <v>59</v>
      </c>
      <c r="C1" s="18" t="s">
        <v>60</v>
      </c>
      <c r="D1" s="18" t="s">
        <v>61</v>
      </c>
      <c r="E1" s="18" t="s">
        <v>62</v>
      </c>
      <c r="F1" s="18" t="s">
        <v>63</v>
      </c>
      <c r="G1" s="18" t="s">
        <v>64</v>
      </c>
      <c r="H1" s="18" t="s">
        <v>65</v>
      </c>
      <c r="J1" s="19" t="s">
        <v>0</v>
      </c>
      <c r="K1" s="19" t="s">
        <v>72</v>
      </c>
      <c r="L1" s="19" t="s">
        <v>73</v>
      </c>
      <c r="M1" s="19" t="s">
        <v>74</v>
      </c>
      <c r="N1" s="19" t="s">
        <v>75</v>
      </c>
      <c r="O1" s="19" t="s">
        <v>76</v>
      </c>
      <c r="P1" s="19" t="s">
        <v>70</v>
      </c>
      <c r="Q1" s="19" t="s">
        <v>71</v>
      </c>
      <c r="S1" s="20" t="s">
        <v>0</v>
      </c>
      <c r="T1" s="20" t="s">
        <v>84</v>
      </c>
      <c r="U1" s="20" t="s">
        <v>85</v>
      </c>
      <c r="V1" s="20" t="s">
        <v>86</v>
      </c>
      <c r="W1" s="20" t="s">
        <v>87</v>
      </c>
      <c r="X1" s="20" t="s">
        <v>88</v>
      </c>
      <c r="Y1" s="20" t="s">
        <v>89</v>
      </c>
      <c r="Z1" s="20" t="s">
        <v>90</v>
      </c>
      <c r="AB1" s="21" t="s">
        <v>0</v>
      </c>
      <c r="AC1" s="21" t="s">
        <v>97</v>
      </c>
      <c r="AD1" s="21" t="s">
        <v>98</v>
      </c>
      <c r="AE1" s="21" t="s">
        <v>99</v>
      </c>
      <c r="AF1" s="21" t="s">
        <v>100</v>
      </c>
      <c r="AG1" s="21" t="s">
        <v>101</v>
      </c>
      <c r="AH1" s="21" t="s">
        <v>102</v>
      </c>
      <c r="AI1" s="21" t="s">
        <v>103</v>
      </c>
      <c r="AJ1" s="18" t="s">
        <v>0</v>
      </c>
      <c r="AK1" s="21" t="s">
        <v>17</v>
      </c>
      <c r="AL1" s="21" t="s">
        <v>18</v>
      </c>
      <c r="AM1" s="21" t="s">
        <v>185</v>
      </c>
      <c r="AN1" s="21" t="s">
        <v>20</v>
      </c>
      <c r="AO1" s="21" t="s">
        <v>21</v>
      </c>
      <c r="AP1" s="21" t="s">
        <v>22</v>
      </c>
      <c r="AQ1" s="21" t="s">
        <v>23</v>
      </c>
    </row>
    <row r="2" spans="1:43" s="4" customFormat="1" ht="15.6">
      <c r="A2" s="4">
        <v>1950</v>
      </c>
      <c r="B2" s="4">
        <v>1240067.5461170604</v>
      </c>
      <c r="C2" s="4">
        <v>1348138.1000187725</v>
      </c>
      <c r="D2" s="4">
        <v>6998504.8678698707</v>
      </c>
      <c r="E2" s="4">
        <v>303121.54979637632</v>
      </c>
      <c r="F2" s="4">
        <v>1885527.1419881014</v>
      </c>
      <c r="G2" s="4">
        <v>168855.81360402104</v>
      </c>
      <c r="H2" s="4">
        <v>1677879.0872593231</v>
      </c>
      <c r="J2" s="4">
        <v>1950</v>
      </c>
      <c r="K2" s="4">
        <v>422183.51172640792</v>
      </c>
      <c r="L2" s="4">
        <v>400227.88694014493</v>
      </c>
      <c r="M2" s="4">
        <v>757650.46188747452</v>
      </c>
      <c r="N2" s="4">
        <v>3831.8678707956124</v>
      </c>
      <c r="O2" s="4">
        <v>246216.28329152518</v>
      </c>
      <c r="P2" s="4">
        <v>28671.415583719969</v>
      </c>
      <c r="Q2" s="4">
        <v>220392.88079894645</v>
      </c>
      <c r="S2" s="4">
        <v>1950</v>
      </c>
      <c r="T2" s="4">
        <v>68109.721776713515</v>
      </c>
      <c r="U2" s="4">
        <v>67347.42624441348</v>
      </c>
      <c r="V2" s="4">
        <v>384491.10053742881</v>
      </c>
      <c r="W2" s="4">
        <v>13423.533212145208</v>
      </c>
      <c r="X2" s="4">
        <v>89575.074339485611</v>
      </c>
      <c r="Y2" s="4">
        <v>11185.590629569897</v>
      </c>
      <c r="Z2" s="4">
        <v>105879.12353704016</v>
      </c>
      <c r="AB2" s="4">
        <v>1950</v>
      </c>
      <c r="AC2" s="4">
        <v>119398.83957741053</v>
      </c>
      <c r="AD2" s="4">
        <v>124446.68363656948</v>
      </c>
      <c r="AE2" s="4">
        <v>214215.29276340373</v>
      </c>
      <c r="AF2" s="4">
        <v>1344.0737489286396</v>
      </c>
      <c r="AG2" s="4">
        <v>80505.394925733068</v>
      </c>
      <c r="AH2" s="4">
        <v>6723.0886049904157</v>
      </c>
      <c r="AI2" s="4">
        <v>54251.342251411814</v>
      </c>
      <c r="AJ2" s="4">
        <v>1950</v>
      </c>
      <c r="AK2" s="4">
        <f>B2+K2+T2+AC2</f>
        <v>1849759.6191975924</v>
      </c>
      <c r="AL2" s="4">
        <f t="shared" ref="AL2:AQ2" si="0">C2+L2+U2+AD2</f>
        <v>1940160.0968399004</v>
      </c>
      <c r="AM2" s="4">
        <f t="shared" si="0"/>
        <v>8354861.7230581772</v>
      </c>
      <c r="AN2" s="4">
        <f t="shared" si="0"/>
        <v>321721.02462824574</v>
      </c>
      <c r="AO2" s="4">
        <f t="shared" si="0"/>
        <v>2301823.8945448454</v>
      </c>
      <c r="AP2" s="4">
        <f t="shared" si="0"/>
        <v>215435.90842230132</v>
      </c>
      <c r="AQ2" s="4">
        <f t="shared" si="0"/>
        <v>2058402.4338467214</v>
      </c>
    </row>
    <row r="3" spans="1:43" ht="15.6">
      <c r="A3" s="4">
        <v>1951</v>
      </c>
      <c r="B3" s="4">
        <v>1226208.8738974379</v>
      </c>
      <c r="C3" s="4">
        <v>1336463.8638513454</v>
      </c>
      <c r="D3" s="4">
        <v>6689069.4511091644</v>
      </c>
      <c r="E3" s="4">
        <v>626802.77848937176</v>
      </c>
      <c r="F3" s="4">
        <v>1891876.3106920775</v>
      </c>
      <c r="G3" s="4">
        <v>164931.34843248548</v>
      </c>
      <c r="H3" s="4">
        <v>1650625.7975789336</v>
      </c>
      <c r="I3" s="4"/>
      <c r="J3" s="4">
        <v>1951</v>
      </c>
      <c r="K3" s="4">
        <v>369107.25392922171</v>
      </c>
      <c r="L3" s="4">
        <v>349816.36675525137</v>
      </c>
      <c r="M3" s="4">
        <v>660553.67384355282</v>
      </c>
      <c r="N3" s="4">
        <v>44981.643476005185</v>
      </c>
      <c r="O3" s="4">
        <v>220412.9841726539</v>
      </c>
      <c r="P3" s="4">
        <v>25176.747082257196</v>
      </c>
      <c r="Q3" s="4">
        <v>191804.4404849479</v>
      </c>
      <c r="S3" s="4">
        <v>1951</v>
      </c>
      <c r="T3">
        <v>72613.21737591429</v>
      </c>
      <c r="U3">
        <v>72353.833521533059</v>
      </c>
      <c r="V3">
        <v>398349.22239125165</v>
      </c>
      <c r="W3">
        <v>30238.801720302388</v>
      </c>
      <c r="X3">
        <v>95763.251724467817</v>
      </c>
      <c r="Y3">
        <v>11749.259153315823</v>
      </c>
      <c r="Z3">
        <v>113064.3011328087</v>
      </c>
      <c r="AB3" s="4">
        <v>1951</v>
      </c>
      <c r="AC3">
        <v>113275.48674851139</v>
      </c>
      <c r="AD3">
        <v>117427.65308722727</v>
      </c>
      <c r="AE3">
        <v>201578.60057148279</v>
      </c>
      <c r="AF3">
        <v>16944.791788727751</v>
      </c>
      <c r="AG3">
        <v>79134.454191620142</v>
      </c>
      <c r="AH3">
        <v>6422.8373724946114</v>
      </c>
      <c r="AI3">
        <v>50888.11513692532</v>
      </c>
      <c r="AJ3" s="4">
        <v>1951</v>
      </c>
      <c r="AK3" s="4">
        <f t="shared" ref="AK3:AK66" si="1">B3+K3+T3+AC3</f>
        <v>1781204.8319510855</v>
      </c>
      <c r="AL3" s="4">
        <f t="shared" ref="AL3:AL66" si="2">C3+L3+U3+AD3</f>
        <v>1876061.7172153571</v>
      </c>
      <c r="AM3" s="4">
        <f t="shared" ref="AM3:AM66" si="3">D3+M3+V3+AE3</f>
        <v>7949550.9479154507</v>
      </c>
      <c r="AN3" s="4">
        <f t="shared" ref="AN3:AN66" si="4">E3+N3+W3+AF3</f>
        <v>718968.01547440712</v>
      </c>
      <c r="AO3" s="4">
        <f t="shared" ref="AO3:AO66" si="5">F3+O3+X3+AG3</f>
        <v>2287187.000780819</v>
      </c>
      <c r="AP3" s="4">
        <f t="shared" ref="AP3:AP66" si="6">G3+P3+Y3+AH3</f>
        <v>208280.19204055311</v>
      </c>
      <c r="AQ3" s="4">
        <f t="shared" ref="AQ3:AQ66" si="7">H3+Q3+Z3+AI3</f>
        <v>2006382.6543336157</v>
      </c>
    </row>
    <row r="4" spans="1:43" ht="15.6">
      <c r="A4" s="4">
        <v>1952</v>
      </c>
      <c r="B4" s="4">
        <v>1481512.5244236472</v>
      </c>
      <c r="C4" s="4">
        <v>1617956.2285751146</v>
      </c>
      <c r="D4" s="4">
        <v>7807136.7242081603</v>
      </c>
      <c r="E4" s="4">
        <v>1134008.9481515195</v>
      </c>
      <c r="F4" s="4">
        <v>2316199.856365988</v>
      </c>
      <c r="G4" s="4">
        <v>196707.53452617695</v>
      </c>
      <c r="H4" s="4">
        <v>1984924.0460489229</v>
      </c>
      <c r="I4" s="4"/>
      <c r="J4" s="4">
        <v>1952</v>
      </c>
      <c r="K4" s="4">
        <v>490244.41486660088</v>
      </c>
      <c r="L4" s="4">
        <v>464499.90391342464</v>
      </c>
      <c r="M4" s="4">
        <v>874833.60754851939</v>
      </c>
      <c r="N4" s="4">
        <v>115759.65040238923</v>
      </c>
      <c r="O4" s="4">
        <v>299875.11991328513</v>
      </c>
      <c r="P4" s="4">
        <v>33584.767991578607</v>
      </c>
      <c r="Q4" s="4">
        <v>253577.6525136627</v>
      </c>
      <c r="S4" s="4">
        <v>1952</v>
      </c>
      <c r="T4">
        <v>90956.631159502052</v>
      </c>
      <c r="U4">
        <v>91273.530036475451</v>
      </c>
      <c r="V4">
        <v>484545.74658296118</v>
      </c>
      <c r="W4">
        <v>57298.964709401342</v>
      </c>
      <c r="X4">
        <v>120178.05537130758</v>
      </c>
      <c r="Y4">
        <v>14491.67609648765</v>
      </c>
      <c r="Z4">
        <v>141887.09825524437</v>
      </c>
      <c r="AB4" s="4">
        <v>1952</v>
      </c>
      <c r="AC4">
        <v>132610.34777297967</v>
      </c>
      <c r="AD4">
        <v>136741.81752462793</v>
      </c>
      <c r="AE4">
        <v>234086.4398965775</v>
      </c>
      <c r="AF4">
        <v>38047.025686319241</v>
      </c>
      <c r="AG4">
        <v>95980.96043335351</v>
      </c>
      <c r="AH4">
        <v>7570.7434195932328</v>
      </c>
      <c r="AI4">
        <v>58912.270608535262</v>
      </c>
      <c r="AJ4" s="4">
        <v>1952</v>
      </c>
      <c r="AK4" s="4">
        <f t="shared" si="1"/>
        <v>2195323.91822273</v>
      </c>
      <c r="AL4" s="4">
        <f t="shared" si="2"/>
        <v>2310471.4800496423</v>
      </c>
      <c r="AM4" s="4">
        <f t="shared" si="3"/>
        <v>9400602.518236218</v>
      </c>
      <c r="AN4" s="4">
        <f t="shared" si="4"/>
        <v>1345114.5889496293</v>
      </c>
      <c r="AO4" s="4">
        <f t="shared" si="5"/>
        <v>2832233.9920839346</v>
      </c>
      <c r="AP4" s="4">
        <f t="shared" si="6"/>
        <v>252354.72203383644</v>
      </c>
      <c r="AQ4" s="4">
        <f t="shared" si="7"/>
        <v>2439301.0674263653</v>
      </c>
    </row>
    <row r="5" spans="1:43" ht="15.6">
      <c r="A5" s="4">
        <v>1953</v>
      </c>
      <c r="B5" s="4">
        <v>1976027.4145186369</v>
      </c>
      <c r="C5" s="4">
        <v>2161192.2745168512</v>
      </c>
      <c r="D5" s="4">
        <v>10053346.273467138</v>
      </c>
      <c r="E5" s="4">
        <v>1990887.5753637017</v>
      </c>
      <c r="F5" s="4">
        <v>3126161.1714498289</v>
      </c>
      <c r="G5" s="4">
        <v>258816.01402856575</v>
      </c>
      <c r="H5" s="4">
        <v>2636169.5981104905</v>
      </c>
      <c r="I5" s="4"/>
      <c r="J5" s="4">
        <v>1953</v>
      </c>
      <c r="K5" s="4">
        <v>616409.06863387115</v>
      </c>
      <c r="L5" s="4">
        <v>583890.66018798703</v>
      </c>
      <c r="M5" s="4">
        <v>1096758.3576262051</v>
      </c>
      <c r="N5" s="4">
        <v>216924.63249987274</v>
      </c>
      <c r="O5" s="4">
        <v>386377.76272078068</v>
      </c>
      <c r="P5" s="4">
        <v>42409.681838660152</v>
      </c>
      <c r="Q5" s="4">
        <v>317355.27864422172</v>
      </c>
      <c r="S5" s="4">
        <v>1953</v>
      </c>
      <c r="T5">
        <v>117573.96221534912</v>
      </c>
      <c r="U5">
        <v>118746.23804303384</v>
      </c>
      <c r="V5">
        <v>607778.90884347109</v>
      </c>
      <c r="W5">
        <v>98468.915838057597</v>
      </c>
      <c r="X5">
        <v>155494.11323660752</v>
      </c>
      <c r="Y5">
        <v>18434.314607752374</v>
      </c>
      <c r="Z5">
        <v>183783.90504154397</v>
      </c>
      <c r="AB5" s="4">
        <v>1953</v>
      </c>
      <c r="AC5">
        <v>124202.77834812104</v>
      </c>
      <c r="AD5">
        <v>127404.73094505208</v>
      </c>
      <c r="AE5">
        <v>217498.59152956994</v>
      </c>
      <c r="AF5">
        <v>52581.979360826968</v>
      </c>
      <c r="AG5">
        <v>93130.088588865299</v>
      </c>
      <c r="AH5">
        <v>7138.5440491710588</v>
      </c>
      <c r="AI5">
        <v>54574.790650571835</v>
      </c>
      <c r="AJ5" s="4">
        <v>1953</v>
      </c>
      <c r="AK5" s="4">
        <f t="shared" si="1"/>
        <v>2834213.2237159777</v>
      </c>
      <c r="AL5" s="4">
        <f t="shared" si="2"/>
        <v>2991233.9036929244</v>
      </c>
      <c r="AM5" s="4">
        <f t="shared" si="3"/>
        <v>11975382.131466385</v>
      </c>
      <c r="AN5" s="4">
        <f t="shared" si="4"/>
        <v>2358863.1030624588</v>
      </c>
      <c r="AO5" s="4">
        <f t="shared" si="5"/>
        <v>3761163.1359960823</v>
      </c>
      <c r="AP5" s="4">
        <f t="shared" si="6"/>
        <v>326798.55452414928</v>
      </c>
      <c r="AQ5" s="4">
        <f t="shared" si="7"/>
        <v>3191883.5724468278</v>
      </c>
    </row>
    <row r="6" spans="1:43" ht="15.6">
      <c r="A6" s="4">
        <v>1954</v>
      </c>
      <c r="B6" s="4">
        <v>2189126.6828438761</v>
      </c>
      <c r="C6" s="4">
        <v>2396547.4631065102</v>
      </c>
      <c r="D6" s="4">
        <v>10746533.286809839</v>
      </c>
      <c r="E6" s="4">
        <v>2709493.9110442288</v>
      </c>
      <c r="F6" s="4">
        <v>3499818.317043236</v>
      </c>
      <c r="G6" s="4">
        <v>282653.25441467966</v>
      </c>
      <c r="H6" s="4">
        <v>2909256.5515235113</v>
      </c>
      <c r="I6" s="4"/>
      <c r="J6" s="4">
        <v>1954</v>
      </c>
      <c r="K6" s="4">
        <v>595730.63927521044</v>
      </c>
      <c r="L6" s="4">
        <v>564165.12601925549</v>
      </c>
      <c r="M6" s="4">
        <v>1056806.5486544077</v>
      </c>
      <c r="N6" s="4">
        <v>279575.38466569094</v>
      </c>
      <c r="O6" s="4">
        <v>382805.83762398013</v>
      </c>
      <c r="P6" s="4">
        <v>41161.957530359716</v>
      </c>
      <c r="Q6" s="4">
        <v>305277.69721529196</v>
      </c>
      <c r="S6" s="4">
        <v>1954</v>
      </c>
      <c r="T6">
        <v>119707.44130019758</v>
      </c>
      <c r="U6">
        <v>121608.69722362787</v>
      </c>
      <c r="V6">
        <v>600029.9688694519</v>
      </c>
      <c r="W6">
        <v>124368.72696906808</v>
      </c>
      <c r="X6">
        <v>158322.24602877314</v>
      </c>
      <c r="Y6">
        <v>18459.01104612356</v>
      </c>
      <c r="Z6">
        <v>187539.54073936559</v>
      </c>
      <c r="AB6" s="4">
        <v>1954</v>
      </c>
      <c r="AC6">
        <v>95774.58537005345</v>
      </c>
      <c r="AD6">
        <v>97741.327256517383</v>
      </c>
      <c r="AE6">
        <v>166395.48538740422</v>
      </c>
      <c r="AF6">
        <v>53545.936481737117</v>
      </c>
      <c r="AG6">
        <v>74393.108561901681</v>
      </c>
      <c r="AH6">
        <v>5541.0513857967098</v>
      </c>
      <c r="AI6">
        <v>41632.725863929045</v>
      </c>
      <c r="AJ6" s="4">
        <v>1954</v>
      </c>
      <c r="AK6" s="4">
        <f t="shared" si="1"/>
        <v>3000339.3487893376</v>
      </c>
      <c r="AL6" s="4">
        <f t="shared" si="2"/>
        <v>3180062.6136059109</v>
      </c>
      <c r="AM6" s="4">
        <f t="shared" si="3"/>
        <v>12569765.289721102</v>
      </c>
      <c r="AN6" s="4">
        <f t="shared" si="4"/>
        <v>3166983.9591607247</v>
      </c>
      <c r="AO6" s="4">
        <f t="shared" si="5"/>
        <v>4115339.5092578912</v>
      </c>
      <c r="AP6" s="4">
        <f t="shared" si="6"/>
        <v>347815.27437695966</v>
      </c>
      <c r="AQ6" s="4">
        <f t="shared" si="7"/>
        <v>3443706.5153420977</v>
      </c>
    </row>
    <row r="7" spans="1:43" ht="15.6">
      <c r="A7" s="4">
        <v>1955</v>
      </c>
      <c r="B7" s="4">
        <v>2010699.5049371677</v>
      </c>
      <c r="C7" s="4">
        <v>2202206.7258831523</v>
      </c>
      <c r="D7" s="4">
        <v>9518667.6835390311</v>
      </c>
      <c r="E7" s="4">
        <v>2928193.6059446493</v>
      </c>
      <c r="F7" s="4">
        <v>3244062.9825893063</v>
      </c>
      <c r="G7" s="4">
        <v>255749.2879795419</v>
      </c>
      <c r="H7" s="4">
        <v>2663048.6333959461</v>
      </c>
      <c r="I7" s="4"/>
      <c r="J7" s="4">
        <v>1955</v>
      </c>
      <c r="K7" s="4">
        <v>513963.21111641789</v>
      </c>
      <c r="L7" s="4">
        <v>486616.1702440253</v>
      </c>
      <c r="M7" s="4">
        <v>908988.74750232382</v>
      </c>
      <c r="N7" s="4">
        <v>302382.52101610583</v>
      </c>
      <c r="O7" s="4">
        <v>338699.38630185049</v>
      </c>
      <c r="P7" s="4">
        <v>35662.531049556128</v>
      </c>
      <c r="Q7" s="4">
        <v>262143.93153600191</v>
      </c>
      <c r="S7" s="4">
        <v>1955</v>
      </c>
      <c r="T7">
        <v>100781.63284793889</v>
      </c>
      <c r="U7">
        <v>102919.8520472917</v>
      </c>
      <c r="V7">
        <v>489480.72078222944</v>
      </c>
      <c r="W7">
        <v>124377.58392892896</v>
      </c>
      <c r="X7">
        <v>133176.46876348567</v>
      </c>
      <c r="Y7">
        <v>15274.876231173615</v>
      </c>
      <c r="Z7">
        <v>158275.68894520123</v>
      </c>
      <c r="AB7" s="4">
        <v>1955</v>
      </c>
      <c r="AC7">
        <v>104377.13737396823</v>
      </c>
      <c r="AD7">
        <v>105987.10637788159</v>
      </c>
      <c r="AE7">
        <v>179931.2713509647</v>
      </c>
      <c r="AF7">
        <v>72463.936480538803</v>
      </c>
      <c r="AG7">
        <v>83981.525522241805</v>
      </c>
      <c r="AH7">
        <v>6077.9407705848707</v>
      </c>
      <c r="AI7">
        <v>44896.476750653819</v>
      </c>
      <c r="AJ7" s="4">
        <v>1955</v>
      </c>
      <c r="AK7" s="4">
        <f t="shared" si="1"/>
        <v>2729821.4862754922</v>
      </c>
      <c r="AL7" s="4">
        <f t="shared" si="2"/>
        <v>2897729.8545523505</v>
      </c>
      <c r="AM7" s="4">
        <f t="shared" si="3"/>
        <v>11097068.423174549</v>
      </c>
      <c r="AN7" s="4">
        <f t="shared" si="4"/>
        <v>3427417.6473702234</v>
      </c>
      <c r="AO7" s="4">
        <f t="shared" si="5"/>
        <v>3799920.3631768841</v>
      </c>
      <c r="AP7" s="4">
        <f t="shared" si="6"/>
        <v>312764.63603085652</v>
      </c>
      <c r="AQ7" s="4">
        <f t="shared" si="7"/>
        <v>3128364.7306278031</v>
      </c>
    </row>
    <row r="8" spans="1:43" ht="15.6">
      <c r="A8" s="4">
        <v>1956</v>
      </c>
      <c r="B8" s="4">
        <v>1902421.8102022097</v>
      </c>
      <c r="C8" s="4">
        <v>2083530.9462243437</v>
      </c>
      <c r="D8" s="4">
        <v>8680057.5510434825</v>
      </c>
      <c r="E8" s="4">
        <v>3164958.5744275339</v>
      </c>
      <c r="F8" s="4">
        <v>3093357.1694871858</v>
      </c>
      <c r="G8" s="4">
        <v>238206.91740044032</v>
      </c>
      <c r="H8" s="4">
        <v>2512177.681396401</v>
      </c>
      <c r="I8" s="4"/>
      <c r="J8" s="4">
        <v>1956</v>
      </c>
      <c r="K8" s="4">
        <v>473385.42092401435</v>
      </c>
      <c r="L8" s="4">
        <v>448097.12875813298</v>
      </c>
      <c r="M8" s="4">
        <v>834646.37081069651</v>
      </c>
      <c r="N8" s="4">
        <v>335674.0701687446</v>
      </c>
      <c r="O8" s="4">
        <v>320049.64667532622</v>
      </c>
      <c r="P8" s="4">
        <v>32984.749385894931</v>
      </c>
      <c r="Q8" s="4">
        <v>240316.67110026188</v>
      </c>
      <c r="S8" s="4">
        <v>1956</v>
      </c>
      <c r="T8">
        <v>95710.348328811873</v>
      </c>
      <c r="U8">
        <v>98195.900464444276</v>
      </c>
      <c r="V8">
        <v>450093.66906991455</v>
      </c>
      <c r="W8">
        <v>136192.00369758165</v>
      </c>
      <c r="X8">
        <v>126252.10731577106</v>
      </c>
      <c r="Y8">
        <v>14249.498259766615</v>
      </c>
      <c r="Z8">
        <v>150708.0156188297</v>
      </c>
      <c r="AB8" s="4">
        <v>1956</v>
      </c>
      <c r="AC8">
        <v>102554.56671193797</v>
      </c>
      <c r="AD8">
        <v>103626.53231163621</v>
      </c>
      <c r="AE8">
        <v>175434.26260236726</v>
      </c>
      <c r="AF8">
        <v>85021.041589427346</v>
      </c>
      <c r="AG8">
        <v>85467.497965796982</v>
      </c>
      <c r="AH8">
        <v>6009.8023765309827</v>
      </c>
      <c r="AI8">
        <v>43660.64094521683</v>
      </c>
      <c r="AJ8" s="4">
        <v>1956</v>
      </c>
      <c r="AK8" s="4">
        <f t="shared" si="1"/>
        <v>2574072.1461669742</v>
      </c>
      <c r="AL8" s="4">
        <f t="shared" si="2"/>
        <v>2733450.5077585573</v>
      </c>
      <c r="AM8" s="4">
        <f t="shared" si="3"/>
        <v>10140231.85352646</v>
      </c>
      <c r="AN8" s="4">
        <f t="shared" si="4"/>
        <v>3721845.6898832875</v>
      </c>
      <c r="AO8" s="4">
        <f t="shared" si="5"/>
        <v>3625126.4214440803</v>
      </c>
      <c r="AP8" s="4">
        <f t="shared" si="6"/>
        <v>291450.96742263285</v>
      </c>
      <c r="AQ8" s="4">
        <f t="shared" si="7"/>
        <v>2946863.0090607093</v>
      </c>
    </row>
    <row r="9" spans="1:43" ht="15.6">
      <c r="A9" s="4">
        <v>1957</v>
      </c>
      <c r="B9" s="4">
        <v>1900554.7745777892</v>
      </c>
      <c r="C9" s="4">
        <v>2080403.5393256359</v>
      </c>
      <c r="D9" s="4">
        <v>8352999.3084754813</v>
      </c>
      <c r="E9" s="4">
        <v>3535159.4833124131</v>
      </c>
      <c r="F9" s="4">
        <v>3110286.2104941187</v>
      </c>
      <c r="G9" s="4">
        <v>234099.91348566968</v>
      </c>
      <c r="H9" s="4">
        <v>2503379.7604986434</v>
      </c>
      <c r="I9" s="4"/>
      <c r="J9" s="4">
        <v>1957</v>
      </c>
      <c r="K9" s="4">
        <v>473512.33995883359</v>
      </c>
      <c r="L9" s="4">
        <v>448121.84280757303</v>
      </c>
      <c r="M9" s="4">
        <v>832268.4980896106</v>
      </c>
      <c r="N9" s="4">
        <v>393791.5310428759</v>
      </c>
      <c r="O9" s="4">
        <v>328562.75199914421</v>
      </c>
      <c r="P9" s="4">
        <v>33130.814855789984</v>
      </c>
      <c r="Q9" s="4">
        <v>239257.11334889938</v>
      </c>
      <c r="S9" s="4">
        <v>1957</v>
      </c>
      <c r="T9">
        <v>93315.17607840203</v>
      </c>
      <c r="U9">
        <v>96127.752753773326</v>
      </c>
      <c r="V9">
        <v>424596.44738989131</v>
      </c>
      <c r="W9">
        <v>149801.09929085622</v>
      </c>
      <c r="X9">
        <v>122765.03364578397</v>
      </c>
      <c r="Y9">
        <v>13638.619658321812</v>
      </c>
      <c r="Z9">
        <v>147351.74509353112</v>
      </c>
      <c r="AB9" s="4">
        <v>1957</v>
      </c>
      <c r="AC9">
        <v>92638.932776080692</v>
      </c>
      <c r="AD9">
        <v>93159.905358194577</v>
      </c>
      <c r="AE9">
        <v>157276.44247661435</v>
      </c>
      <c r="AF9">
        <v>89267.734625682511</v>
      </c>
      <c r="AG9">
        <v>79960.983329082665</v>
      </c>
      <c r="AH9">
        <v>5462.5708578388239</v>
      </c>
      <c r="AI9">
        <v>39045.450933095104</v>
      </c>
      <c r="AJ9" s="4">
        <v>1957</v>
      </c>
      <c r="AK9" s="4">
        <f t="shared" si="1"/>
        <v>2560021.2233911059</v>
      </c>
      <c r="AL9" s="4">
        <f t="shared" si="2"/>
        <v>2717813.0402451768</v>
      </c>
      <c r="AM9" s="4">
        <f t="shared" si="3"/>
        <v>9767140.6964315958</v>
      </c>
      <c r="AN9" s="4">
        <f t="shared" si="4"/>
        <v>4168019.8482718277</v>
      </c>
      <c r="AO9" s="4">
        <f t="shared" si="5"/>
        <v>3641574.97946813</v>
      </c>
      <c r="AP9" s="4">
        <f t="shared" si="6"/>
        <v>286331.91885762033</v>
      </c>
      <c r="AQ9" s="4">
        <f t="shared" si="7"/>
        <v>2929034.0698741688</v>
      </c>
    </row>
    <row r="10" spans="1:43" ht="15.6">
      <c r="A10" s="4">
        <v>1958</v>
      </c>
      <c r="B10" s="4">
        <v>1711038.8136393002</v>
      </c>
      <c r="C10" s="4">
        <v>1871105.6622614691</v>
      </c>
      <c r="D10" s="4">
        <v>7239897.8584403768</v>
      </c>
      <c r="E10" s="4">
        <v>3500639.6513361293</v>
      </c>
      <c r="F10" s="4">
        <v>2814450.4471963807</v>
      </c>
      <c r="G10" s="4">
        <v>207178.15487549827</v>
      </c>
      <c r="H10" s="4">
        <v>2249055.907086906</v>
      </c>
      <c r="I10" s="4"/>
      <c r="J10" s="4">
        <v>1958</v>
      </c>
      <c r="K10" s="4">
        <v>461836.59984376817</v>
      </c>
      <c r="L10" s="4">
        <v>436984.08378814737</v>
      </c>
      <c r="M10" s="4">
        <v>809192.21661210258</v>
      </c>
      <c r="N10" s="4">
        <v>441537.2535627808</v>
      </c>
      <c r="O10" s="4">
        <v>329020.18331599951</v>
      </c>
      <c r="P10" s="4">
        <v>32447.1230549149</v>
      </c>
      <c r="Q10" s="4">
        <v>232270.8408620001</v>
      </c>
      <c r="S10" s="4">
        <v>1958</v>
      </c>
      <c r="T10">
        <v>78996.567676372637</v>
      </c>
      <c r="U10">
        <v>81661.070069143345</v>
      </c>
      <c r="V10">
        <v>347541.02410081058</v>
      </c>
      <c r="W10">
        <v>140702.8384004184</v>
      </c>
      <c r="X10">
        <v>103557.78194976084</v>
      </c>
      <c r="Y10">
        <v>11327.515712273012</v>
      </c>
      <c r="Z10">
        <v>125116.5481380725</v>
      </c>
      <c r="AB10" s="4">
        <v>1958</v>
      </c>
      <c r="AC10">
        <v>68979.386928424516</v>
      </c>
      <c r="AD10">
        <v>69044.360149834334</v>
      </c>
      <c r="AE10">
        <v>116240.4822742191</v>
      </c>
      <c r="AF10">
        <v>75751.501368013633</v>
      </c>
      <c r="AG10">
        <v>61661.310474182632</v>
      </c>
      <c r="AH10">
        <v>4092.2751579473024</v>
      </c>
      <c r="AI10">
        <v>28791.1845367569</v>
      </c>
      <c r="AJ10" s="4">
        <v>1958</v>
      </c>
      <c r="AK10" s="4">
        <f t="shared" si="1"/>
        <v>2320851.3680878659</v>
      </c>
      <c r="AL10" s="4">
        <f t="shared" si="2"/>
        <v>2458795.1762685943</v>
      </c>
      <c r="AM10" s="4">
        <f t="shared" si="3"/>
        <v>8512871.581427509</v>
      </c>
      <c r="AN10" s="4">
        <f t="shared" si="4"/>
        <v>4158631.2446673419</v>
      </c>
      <c r="AO10" s="4">
        <f t="shared" si="5"/>
        <v>3308689.7229363234</v>
      </c>
      <c r="AP10" s="4">
        <f t="shared" si="6"/>
        <v>255045.06880063348</v>
      </c>
      <c r="AQ10" s="4">
        <f t="shared" si="7"/>
        <v>2635234.4806237356</v>
      </c>
    </row>
    <row r="11" spans="1:43" ht="15.6">
      <c r="A11" s="4">
        <v>1959</v>
      </c>
      <c r="B11" s="4">
        <v>1764310.4540578392</v>
      </c>
      <c r="C11" s="4">
        <v>1926581.0820005962</v>
      </c>
      <c r="D11" s="4">
        <v>7183362.792504264</v>
      </c>
      <c r="E11" s="4">
        <v>3919499.4746661498</v>
      </c>
      <c r="F11" s="4">
        <v>2913001.3387399167</v>
      </c>
      <c r="G11" s="4">
        <v>209850.10048667793</v>
      </c>
      <c r="H11" s="4">
        <v>2315263.1959981089</v>
      </c>
      <c r="I11" s="4"/>
      <c r="J11" s="4">
        <v>1959</v>
      </c>
      <c r="K11" s="4">
        <v>385289.14569539635</v>
      </c>
      <c r="L11" s="4">
        <v>364486.65113399923</v>
      </c>
      <c r="M11" s="4">
        <v>672932.46236107918</v>
      </c>
      <c r="N11" s="4">
        <v>417032.02842666925</v>
      </c>
      <c r="O11" s="4">
        <v>281921.99279077508</v>
      </c>
      <c r="P11" s="4">
        <v>27179.80873482503</v>
      </c>
      <c r="Q11" s="4">
        <v>192876.54386622243</v>
      </c>
      <c r="S11" s="4">
        <v>1959</v>
      </c>
      <c r="T11">
        <v>82339.348290729438</v>
      </c>
      <c r="U11">
        <v>85364.210789434524</v>
      </c>
      <c r="V11">
        <v>350007.09548465238</v>
      </c>
      <c r="W11">
        <v>160584.90566759976</v>
      </c>
      <c r="X11">
        <v>107459.19849956238</v>
      </c>
      <c r="Y11">
        <v>11576.326788307018</v>
      </c>
      <c r="Z11">
        <v>130825.44027879863</v>
      </c>
      <c r="AB11" s="4">
        <v>1959</v>
      </c>
      <c r="AC11">
        <v>66897.622778679273</v>
      </c>
      <c r="AD11">
        <v>66657.560903411199</v>
      </c>
      <c r="AE11">
        <v>111912.54193657626</v>
      </c>
      <c r="AF11">
        <v>82480.565313264844</v>
      </c>
      <c r="AG11">
        <v>61927.33240034405</v>
      </c>
      <c r="AH11">
        <v>3992.4651011842561</v>
      </c>
      <c r="AI11">
        <v>27659.473393384502</v>
      </c>
      <c r="AJ11" s="4">
        <v>1959</v>
      </c>
      <c r="AK11" s="4">
        <f t="shared" si="1"/>
        <v>2298836.570822644</v>
      </c>
      <c r="AL11" s="4">
        <f t="shared" si="2"/>
        <v>2443089.5048274416</v>
      </c>
      <c r="AM11" s="4">
        <f t="shared" si="3"/>
        <v>8318214.8922865717</v>
      </c>
      <c r="AN11" s="4">
        <f t="shared" si="4"/>
        <v>4579596.9740736838</v>
      </c>
      <c r="AO11" s="4">
        <f t="shared" si="5"/>
        <v>3364309.8624305977</v>
      </c>
      <c r="AP11" s="4">
        <f t="shared" si="6"/>
        <v>252598.70111099424</v>
      </c>
      <c r="AQ11" s="4">
        <f t="shared" si="7"/>
        <v>2666624.6535365144</v>
      </c>
    </row>
    <row r="12" spans="1:43" ht="15.6">
      <c r="A12" s="4">
        <v>1960</v>
      </c>
      <c r="B12" s="4">
        <v>1903816.9691398654</v>
      </c>
      <c r="C12" s="4">
        <v>2075005.4579309856</v>
      </c>
      <c r="D12" s="4">
        <v>7454766.2472929899</v>
      </c>
      <c r="E12" s="4">
        <v>4545037.2572774608</v>
      </c>
      <c r="F12" s="4">
        <v>3150950.7341170562</v>
      </c>
      <c r="G12" s="4">
        <v>222276.31100599596</v>
      </c>
      <c r="H12" s="4">
        <v>2495317.5131151145</v>
      </c>
      <c r="I12" s="4"/>
      <c r="J12" s="4">
        <v>1960</v>
      </c>
      <c r="K12" s="4">
        <v>396918.15623921709</v>
      </c>
      <c r="L12" s="4">
        <v>375421.13751903869</v>
      </c>
      <c r="M12" s="4">
        <v>691036.32120547385</v>
      </c>
      <c r="N12" s="4">
        <v>480563.79413972405</v>
      </c>
      <c r="O12" s="4">
        <v>298407.83737164375</v>
      </c>
      <c r="P12" s="4">
        <v>28113.656091750519</v>
      </c>
      <c r="Q12" s="4">
        <v>197787.56174112551</v>
      </c>
      <c r="S12" s="4">
        <v>1960</v>
      </c>
      <c r="T12">
        <v>88793.794271101287</v>
      </c>
      <c r="U12">
        <v>92271.323986044139</v>
      </c>
      <c r="V12">
        <v>364440.10399872746</v>
      </c>
      <c r="W12">
        <v>187596.22224514329</v>
      </c>
      <c r="X12">
        <v>115262.96008248065</v>
      </c>
      <c r="Y12">
        <v>12232.329417054565</v>
      </c>
      <c r="Z12">
        <v>141552.2577636452</v>
      </c>
      <c r="AB12" s="4">
        <v>1960</v>
      </c>
      <c r="AC12">
        <v>86316.469730719618</v>
      </c>
      <c r="AD12">
        <v>85629.091776492991</v>
      </c>
      <c r="AE12">
        <v>143370.19249462066</v>
      </c>
      <c r="AF12">
        <v>118090.38331911108</v>
      </c>
      <c r="AG12">
        <v>82739.367182126618</v>
      </c>
      <c r="AH12">
        <v>5181.4518359939511</v>
      </c>
      <c r="AI12">
        <v>35363.734053810229</v>
      </c>
      <c r="AJ12" s="4">
        <v>1960</v>
      </c>
      <c r="AK12" s="4">
        <f t="shared" si="1"/>
        <v>2475845.389380903</v>
      </c>
      <c r="AL12" s="4">
        <f t="shared" si="2"/>
        <v>2628327.0112125613</v>
      </c>
      <c r="AM12" s="4">
        <f t="shared" si="3"/>
        <v>8653612.864991812</v>
      </c>
      <c r="AN12" s="4">
        <f t="shared" si="4"/>
        <v>5331287.6569814403</v>
      </c>
      <c r="AO12" s="4">
        <f t="shared" si="5"/>
        <v>3647360.8987533073</v>
      </c>
      <c r="AP12" s="4">
        <f t="shared" si="6"/>
        <v>267803.74835079501</v>
      </c>
      <c r="AQ12" s="4">
        <f t="shared" si="7"/>
        <v>2870021.0666736951</v>
      </c>
    </row>
    <row r="13" spans="1:43" ht="15.6">
      <c r="A13" s="4">
        <v>1961</v>
      </c>
      <c r="B13" s="4">
        <v>1892779.213890377</v>
      </c>
      <c r="C13" s="4">
        <v>2058207.0048102525</v>
      </c>
      <c r="D13" s="4">
        <v>7124387.8269145675</v>
      </c>
      <c r="E13" s="4">
        <v>4814524.0199430501</v>
      </c>
      <c r="F13" s="4">
        <v>3136073.0203703577</v>
      </c>
      <c r="G13" s="4">
        <v>216761.61399611394</v>
      </c>
      <c r="H13" s="4">
        <v>2478935.2180572604</v>
      </c>
      <c r="I13" s="4"/>
      <c r="J13" s="4">
        <v>1961</v>
      </c>
      <c r="K13" s="4">
        <v>371701.30061220349</v>
      </c>
      <c r="L13" s="4">
        <v>351512.09413918812</v>
      </c>
      <c r="M13" s="4">
        <v>645070.14054792759</v>
      </c>
      <c r="N13" s="4">
        <v>498517.35250945081</v>
      </c>
      <c r="O13" s="4">
        <v>287228.70336284797</v>
      </c>
      <c r="P13" s="4">
        <v>26433.361248994672</v>
      </c>
      <c r="Q13" s="4">
        <v>184383.65765114906</v>
      </c>
      <c r="S13" s="4">
        <v>1961</v>
      </c>
      <c r="T13">
        <v>97550.453008657758</v>
      </c>
      <c r="U13">
        <v>101551.48898823415</v>
      </c>
      <c r="V13">
        <v>386326.96364887763</v>
      </c>
      <c r="W13">
        <v>221280.83961664914</v>
      </c>
      <c r="X13">
        <v>125839.27710522496</v>
      </c>
      <c r="Y13">
        <v>13159.609875824242</v>
      </c>
      <c r="Z13">
        <v>156055.90474707985</v>
      </c>
      <c r="AB13" s="4">
        <v>1961</v>
      </c>
      <c r="AC13">
        <v>93232.614227228405</v>
      </c>
      <c r="AD13">
        <v>92097.139642380949</v>
      </c>
      <c r="AE13">
        <v>153780.96625018894</v>
      </c>
      <c r="AF13">
        <v>140214.5042579209</v>
      </c>
      <c r="AG13">
        <v>92533.907730411651</v>
      </c>
      <c r="AH13">
        <v>5628.5284618604546</v>
      </c>
      <c r="AI13">
        <v>37862.606793510393</v>
      </c>
      <c r="AJ13" s="4">
        <v>1961</v>
      </c>
      <c r="AK13" s="4">
        <f t="shared" si="1"/>
        <v>2455263.5817384664</v>
      </c>
      <c r="AL13" s="4">
        <f t="shared" si="2"/>
        <v>2603367.7275800561</v>
      </c>
      <c r="AM13" s="4">
        <f t="shared" si="3"/>
        <v>8309565.8973615617</v>
      </c>
      <c r="AN13" s="4">
        <f t="shared" si="4"/>
        <v>5674536.7163270712</v>
      </c>
      <c r="AO13" s="4">
        <f t="shared" si="5"/>
        <v>3641674.9085688423</v>
      </c>
      <c r="AP13" s="4">
        <f t="shared" si="6"/>
        <v>261983.11358279333</v>
      </c>
      <c r="AQ13" s="4">
        <f t="shared" si="7"/>
        <v>2857237.3872489999</v>
      </c>
    </row>
    <row r="14" spans="1:43" ht="15.6">
      <c r="A14" s="4">
        <v>1962</v>
      </c>
      <c r="B14" s="4">
        <v>1948105.7762149211</v>
      </c>
      <c r="C14" s="4">
        <v>2112590.2583006374</v>
      </c>
      <c r="D14" s="4">
        <v>7045134.6415445386</v>
      </c>
      <c r="E14" s="4">
        <v>5241984.8440667586</v>
      </c>
      <c r="F14" s="4">
        <v>3226913.8990378352</v>
      </c>
      <c r="G14" s="4">
        <v>218668.81242386941</v>
      </c>
      <c r="H14" s="4">
        <v>2550530.0163438972</v>
      </c>
      <c r="I14" s="4"/>
      <c r="J14" s="4">
        <v>1962</v>
      </c>
      <c r="K14" s="4">
        <v>359125.80729781219</v>
      </c>
      <c r="L14" s="4">
        <v>339568.18740783649</v>
      </c>
      <c r="M14" s="4">
        <v>621261.27162598807</v>
      </c>
      <c r="N14" s="4">
        <v>529275.30874392297</v>
      </c>
      <c r="O14" s="4">
        <v>285338.70972553128</v>
      </c>
      <c r="P14" s="4">
        <v>25640.845058098133</v>
      </c>
      <c r="Q14" s="4">
        <v>177352.1608062475</v>
      </c>
      <c r="S14" s="4">
        <v>1962</v>
      </c>
      <c r="T14">
        <v>116506.97467589487</v>
      </c>
      <c r="U14">
        <v>121434.44767489699</v>
      </c>
      <c r="V14">
        <v>444912.0795350605</v>
      </c>
      <c r="W14">
        <v>281620.44250971073</v>
      </c>
      <c r="X14">
        <v>149219.82456917531</v>
      </c>
      <c r="Y14">
        <v>15380.639823978834</v>
      </c>
      <c r="Z14">
        <v>187060.80696485107</v>
      </c>
      <c r="AB14" s="4">
        <v>1962</v>
      </c>
      <c r="AC14">
        <v>105749.39662736154</v>
      </c>
      <c r="AD14">
        <v>104032.98056717533</v>
      </c>
      <c r="AE14">
        <v>173244.73915551521</v>
      </c>
      <c r="AF14">
        <v>173493.77326423704</v>
      </c>
      <c r="AG14">
        <v>108665.63434041411</v>
      </c>
      <c r="AH14">
        <v>6419.7106271369594</v>
      </c>
      <c r="AI14">
        <v>42584.81780559264</v>
      </c>
      <c r="AJ14" s="4">
        <v>1962</v>
      </c>
      <c r="AK14" s="4">
        <f t="shared" si="1"/>
        <v>2529487.9548159894</v>
      </c>
      <c r="AL14" s="4">
        <f t="shared" si="2"/>
        <v>2677625.8739505461</v>
      </c>
      <c r="AM14" s="4">
        <f t="shared" si="3"/>
        <v>8284552.7318611024</v>
      </c>
      <c r="AN14" s="4">
        <f t="shared" si="4"/>
        <v>6226374.3685846291</v>
      </c>
      <c r="AO14" s="4">
        <f t="shared" si="5"/>
        <v>3770138.0676729563</v>
      </c>
      <c r="AP14" s="4">
        <f t="shared" si="6"/>
        <v>266110.00793308334</v>
      </c>
      <c r="AQ14" s="4">
        <f t="shared" si="7"/>
        <v>2957527.8019205881</v>
      </c>
    </row>
    <row r="15" spans="1:43" ht="15.6">
      <c r="A15" s="4">
        <v>1963</v>
      </c>
      <c r="B15" s="4">
        <v>1898020.2613476925</v>
      </c>
      <c r="C15" s="4">
        <v>2051828.8050394047</v>
      </c>
      <c r="D15" s="4">
        <v>6591826.2486383831</v>
      </c>
      <c r="E15" s="4">
        <v>5369977.0374582587</v>
      </c>
      <c r="F15" s="4">
        <v>3138936.4534015977</v>
      </c>
      <c r="G15" s="4">
        <v>208661.01169872345</v>
      </c>
      <c r="H15" s="4">
        <v>2485180.7923911</v>
      </c>
      <c r="I15" s="4"/>
      <c r="J15" s="4">
        <v>1963</v>
      </c>
      <c r="K15" s="4">
        <v>372292.54205920664</v>
      </c>
      <c r="L15" s="4">
        <v>351969.39055364742</v>
      </c>
      <c r="M15" s="4">
        <v>641997.01490896509</v>
      </c>
      <c r="N15" s="4">
        <v>598890.30880041665</v>
      </c>
      <c r="O15" s="4">
        <v>304251.72150811245</v>
      </c>
      <c r="P15" s="4">
        <v>26685.982184475146</v>
      </c>
      <c r="Q15" s="4">
        <v>183051.58611975043</v>
      </c>
      <c r="S15" s="4">
        <v>1963</v>
      </c>
      <c r="T15">
        <v>109021.33197921065</v>
      </c>
      <c r="U15">
        <v>113709.70151810891</v>
      </c>
      <c r="V15">
        <v>401191.58872504981</v>
      </c>
      <c r="W15">
        <v>279002.3512079973</v>
      </c>
      <c r="X15">
        <v>138509.77547202969</v>
      </c>
      <c r="Y15">
        <v>14075.435414863976</v>
      </c>
      <c r="Z15">
        <v>175703.83723275046</v>
      </c>
      <c r="AB15" s="4">
        <v>1963</v>
      </c>
      <c r="AC15">
        <v>111416.31908388872</v>
      </c>
      <c r="AD15">
        <v>109175.10259157425</v>
      </c>
      <c r="AE15">
        <v>181326.82226036757</v>
      </c>
      <c r="AF15">
        <v>198146.75320638911</v>
      </c>
      <c r="AG15">
        <v>118525.07865997513</v>
      </c>
      <c r="AH15">
        <v>6800.4518775214574</v>
      </c>
      <c r="AI15">
        <v>44506.695268969735</v>
      </c>
      <c r="AJ15" s="4">
        <v>1963</v>
      </c>
      <c r="AK15" s="4">
        <f t="shared" si="1"/>
        <v>2490750.4544699979</v>
      </c>
      <c r="AL15" s="4">
        <f t="shared" si="2"/>
        <v>2626682.9997027353</v>
      </c>
      <c r="AM15" s="4">
        <f t="shared" si="3"/>
        <v>7816341.6745327655</v>
      </c>
      <c r="AN15" s="4">
        <f t="shared" si="4"/>
        <v>6446016.4506730624</v>
      </c>
      <c r="AO15" s="4">
        <f t="shared" si="5"/>
        <v>3700223.0290417145</v>
      </c>
      <c r="AP15" s="4">
        <f t="shared" si="6"/>
        <v>256222.88117558404</v>
      </c>
      <c r="AQ15" s="4">
        <f t="shared" si="7"/>
        <v>2888442.9110125704</v>
      </c>
    </row>
    <row r="16" spans="1:43" ht="15.6">
      <c r="A16" s="4">
        <v>1964</v>
      </c>
      <c r="B16" s="4">
        <v>2351912.8408215516</v>
      </c>
      <c r="C16" s="4">
        <v>2533542.4941252503</v>
      </c>
      <c r="D16" s="4">
        <v>7840842.8694088887</v>
      </c>
      <c r="E16" s="4">
        <v>6960053.0035561547</v>
      </c>
      <c r="F16" s="4">
        <v>3878169.8975372966</v>
      </c>
      <c r="G16" s="4">
        <v>253045.62166973442</v>
      </c>
      <c r="H16" s="4">
        <v>3081075.6526734945</v>
      </c>
      <c r="I16" s="4"/>
      <c r="J16" s="4">
        <v>1964</v>
      </c>
      <c r="K16" s="4">
        <v>481989.65141043509</v>
      </c>
      <c r="L16" s="4">
        <v>455622.00227535836</v>
      </c>
      <c r="M16" s="4">
        <v>828548.95093184151</v>
      </c>
      <c r="N16" s="4">
        <v>841489.98269355018</v>
      </c>
      <c r="O16" s="4">
        <v>405297.5095503687</v>
      </c>
      <c r="P16" s="4">
        <v>34684.522096498833</v>
      </c>
      <c r="Q16" s="4">
        <v>235977.65180573222</v>
      </c>
      <c r="S16" s="4">
        <v>1964</v>
      </c>
      <c r="T16">
        <v>147555.50707296608</v>
      </c>
      <c r="U16">
        <v>153923.02839745014</v>
      </c>
      <c r="V16">
        <v>522929.85347337305</v>
      </c>
      <c r="W16">
        <v>397545.93936743087</v>
      </c>
      <c r="X16">
        <v>185790.60699326888</v>
      </c>
      <c r="Y16">
        <v>18618.737633196775</v>
      </c>
      <c r="Z16">
        <v>238736.31130169245</v>
      </c>
      <c r="AB16" s="4">
        <v>1964</v>
      </c>
      <c r="AC16">
        <v>117548.4188752741</v>
      </c>
      <c r="AD16">
        <v>114747.32222863067</v>
      </c>
      <c r="AE16">
        <v>190086.27678666561</v>
      </c>
      <c r="AF16">
        <v>225417.40881896226</v>
      </c>
      <c r="AG16">
        <v>129446.49340848766</v>
      </c>
      <c r="AH16">
        <v>7212.6953338651047</v>
      </c>
      <c r="AI16">
        <v>46598.081400414158</v>
      </c>
      <c r="AJ16" s="4">
        <v>1964</v>
      </c>
      <c r="AK16" s="4">
        <f t="shared" si="1"/>
        <v>3099006.4181802268</v>
      </c>
      <c r="AL16" s="4">
        <f t="shared" si="2"/>
        <v>3257834.8470266894</v>
      </c>
      <c r="AM16" s="4">
        <f t="shared" si="3"/>
        <v>9382407.9506007694</v>
      </c>
      <c r="AN16" s="4">
        <f t="shared" si="4"/>
        <v>8424506.3344360981</v>
      </c>
      <c r="AO16" s="4">
        <f t="shared" si="5"/>
        <v>4598704.5074894223</v>
      </c>
      <c r="AP16" s="4">
        <f t="shared" si="6"/>
        <v>313561.57673329511</v>
      </c>
      <c r="AQ16" s="4">
        <f t="shared" si="7"/>
        <v>3602387.6971813333</v>
      </c>
    </row>
    <row r="17" spans="1:43" ht="15.6">
      <c r="A17" s="4">
        <v>1965</v>
      </c>
      <c r="B17" s="4">
        <v>2431026.3303689715</v>
      </c>
      <c r="C17" s="4">
        <v>2608541.1251007663</v>
      </c>
      <c r="D17" s="4">
        <v>7776546.8825970897</v>
      </c>
      <c r="E17" s="4">
        <v>7490884.6401731111</v>
      </c>
      <c r="F17" s="4">
        <v>3991486.8400547979</v>
      </c>
      <c r="G17" s="4">
        <v>255783.21354678425</v>
      </c>
      <c r="H17" s="4">
        <v>3187700.4640699998</v>
      </c>
      <c r="I17" s="4"/>
      <c r="J17" s="4">
        <v>1965</v>
      </c>
      <c r="K17" s="4">
        <v>447575.87937570299</v>
      </c>
      <c r="L17" s="4">
        <v>423044.99317972769</v>
      </c>
      <c r="M17" s="4">
        <v>766998.52063129586</v>
      </c>
      <c r="N17" s="4">
        <v>843911.80734102079</v>
      </c>
      <c r="O17" s="4">
        <v>387384.2519345624</v>
      </c>
      <c r="P17" s="4">
        <v>32333.307007767089</v>
      </c>
      <c r="Q17" s="4">
        <v>218220.66178898443</v>
      </c>
      <c r="S17" s="4">
        <v>1965</v>
      </c>
      <c r="T17">
        <v>152582.02471062797</v>
      </c>
      <c r="U17">
        <v>159104.61508508769</v>
      </c>
      <c r="V17">
        <v>520448.51747138763</v>
      </c>
      <c r="W17">
        <v>430641.28168527543</v>
      </c>
      <c r="X17">
        <v>190227.8592534725</v>
      </c>
      <c r="Y17">
        <v>18804.273500359424</v>
      </c>
      <c r="Z17">
        <v>247861.71584026021</v>
      </c>
      <c r="AB17" s="4">
        <v>1965</v>
      </c>
      <c r="AC17">
        <v>108141.49290335266</v>
      </c>
      <c r="AD17">
        <v>105181.86526454873</v>
      </c>
      <c r="AE17">
        <v>173797.26711835008</v>
      </c>
      <c r="AF17">
        <v>222614.73687303791</v>
      </c>
      <c r="AG17">
        <v>123265.61328962335</v>
      </c>
      <c r="AH17">
        <v>6669.6800978858437</v>
      </c>
      <c r="AI17">
        <v>42560.166699991809</v>
      </c>
      <c r="AJ17" s="4">
        <v>1965</v>
      </c>
      <c r="AK17" s="4">
        <f t="shared" si="1"/>
        <v>3139325.7273586551</v>
      </c>
      <c r="AL17" s="4">
        <f t="shared" si="2"/>
        <v>3295872.5986301308</v>
      </c>
      <c r="AM17" s="4">
        <f t="shared" si="3"/>
        <v>9237791.187818123</v>
      </c>
      <c r="AN17" s="4">
        <f t="shared" si="4"/>
        <v>8988052.4660724457</v>
      </c>
      <c r="AO17" s="4">
        <f t="shared" si="5"/>
        <v>4692364.5645324569</v>
      </c>
      <c r="AP17" s="4">
        <f t="shared" si="6"/>
        <v>313590.47415279661</v>
      </c>
      <c r="AQ17" s="4">
        <f t="shared" si="7"/>
        <v>3696343.008399236</v>
      </c>
    </row>
    <row r="18" spans="1:43" ht="15.6">
      <c r="A18" s="4">
        <v>1966</v>
      </c>
      <c r="B18" s="4">
        <v>2454590.7466334803</v>
      </c>
      <c r="C18" s="4">
        <v>2622573.6660307748</v>
      </c>
      <c r="D18" s="4">
        <v>7531169.1899824468</v>
      </c>
      <c r="E18" s="4">
        <v>7844289.8144556824</v>
      </c>
      <c r="F18" s="4">
        <v>4007531.7463602051</v>
      </c>
      <c r="G18" s="4">
        <v>252365.75250596419</v>
      </c>
      <c r="H18" s="4">
        <v>3222953.7471313444</v>
      </c>
      <c r="I18" s="4"/>
      <c r="J18" s="4">
        <v>1966</v>
      </c>
      <c r="K18" s="4">
        <v>451222.49376080773</v>
      </c>
      <c r="L18" s="4">
        <v>426452.15258992522</v>
      </c>
      <c r="M18" s="4">
        <v>770879.84217936243</v>
      </c>
      <c r="N18" s="4">
        <v>914943.48420763062</v>
      </c>
      <c r="O18" s="4">
        <v>402119.76737479283</v>
      </c>
      <c r="P18" s="4">
        <v>32722.483838522319</v>
      </c>
      <c r="Q18" s="4">
        <v>219116.8200992762</v>
      </c>
      <c r="S18" s="4">
        <v>1966</v>
      </c>
      <c r="T18">
        <v>152131.37618748855</v>
      </c>
      <c r="U18">
        <v>158489.87579726329</v>
      </c>
      <c r="V18">
        <v>499147.01437105704</v>
      </c>
      <c r="W18">
        <v>447812.04881822714</v>
      </c>
      <c r="X18">
        <v>187625.79005741453</v>
      </c>
      <c r="Y18">
        <v>18299.595702904313</v>
      </c>
      <c r="Z18">
        <v>248149.15266904925</v>
      </c>
      <c r="AB18" s="4">
        <v>1966</v>
      </c>
      <c r="AC18">
        <v>124425.55701526141</v>
      </c>
      <c r="AD18">
        <v>120602.14590067969</v>
      </c>
      <c r="AE18">
        <v>198782.96741050246</v>
      </c>
      <c r="AF18">
        <v>273911.75991544576</v>
      </c>
      <c r="AG18">
        <v>146790.65674145467</v>
      </c>
      <c r="AH18">
        <v>7712.4744585721728</v>
      </c>
      <c r="AI18">
        <v>48637.981869935051</v>
      </c>
      <c r="AJ18" s="4">
        <v>1966</v>
      </c>
      <c r="AK18" s="4">
        <f t="shared" si="1"/>
        <v>3182370.1735970383</v>
      </c>
      <c r="AL18" s="4">
        <f t="shared" si="2"/>
        <v>3328117.840318643</v>
      </c>
      <c r="AM18" s="4">
        <f t="shared" si="3"/>
        <v>8999979.0139433686</v>
      </c>
      <c r="AN18" s="4">
        <f t="shared" si="4"/>
        <v>9480957.1073969845</v>
      </c>
      <c r="AO18" s="4">
        <f t="shared" si="5"/>
        <v>4744067.9605338667</v>
      </c>
      <c r="AP18" s="4">
        <f t="shared" si="6"/>
        <v>311100.30650596303</v>
      </c>
      <c r="AQ18" s="4">
        <f t="shared" si="7"/>
        <v>3738857.7017696048</v>
      </c>
    </row>
    <row r="19" spans="1:43" ht="15.6">
      <c r="A19" s="4">
        <v>1967</v>
      </c>
      <c r="B19" s="4">
        <v>2555108.6131769517</v>
      </c>
      <c r="C19" s="4">
        <v>2717334.8875611722</v>
      </c>
      <c r="D19" s="4">
        <v>7516612.9474461451</v>
      </c>
      <c r="E19" s="4">
        <v>8439146.4980810527</v>
      </c>
      <c r="F19" s="4">
        <v>4142579.6314039091</v>
      </c>
      <c r="G19" s="4">
        <v>256501.69372835857</v>
      </c>
      <c r="H19" s="4">
        <v>3360852.3086298686</v>
      </c>
      <c r="I19" s="4"/>
      <c r="J19" s="4">
        <v>1967</v>
      </c>
      <c r="K19" s="4">
        <v>510170.5977379714</v>
      </c>
      <c r="L19" s="4">
        <v>482127.32094250777</v>
      </c>
      <c r="M19" s="4">
        <v>868971.5026988528</v>
      </c>
      <c r="N19" s="4">
        <v>1108352.9949276831</v>
      </c>
      <c r="O19" s="4">
        <v>468294.12574014516</v>
      </c>
      <c r="P19" s="4">
        <v>37138.978840912998</v>
      </c>
      <c r="Q19" s="4">
        <v>246788.00603590792</v>
      </c>
      <c r="S19" s="4">
        <v>1967</v>
      </c>
      <c r="T19">
        <v>159311.2230059932</v>
      </c>
      <c r="U19">
        <v>165732.45033777191</v>
      </c>
      <c r="V19">
        <v>502517.94831816555</v>
      </c>
      <c r="W19">
        <v>487158.40433956968</v>
      </c>
      <c r="X19">
        <v>194187.27603486946</v>
      </c>
      <c r="Y19">
        <v>18691.613581893911</v>
      </c>
      <c r="Z19">
        <v>260956.58464604494</v>
      </c>
      <c r="AB19" s="4">
        <v>1967</v>
      </c>
      <c r="AC19">
        <v>128853.97968001191</v>
      </c>
      <c r="AD19">
        <v>124484.92793833851</v>
      </c>
      <c r="AE19">
        <v>204689.49779696608</v>
      </c>
      <c r="AF19">
        <v>302361.04821836675</v>
      </c>
      <c r="AG19">
        <v>157321.55202774861</v>
      </c>
      <c r="AH19">
        <v>8025.8828792921313</v>
      </c>
      <c r="AI19">
        <v>50052.368542137134</v>
      </c>
      <c r="AJ19" s="4">
        <v>1967</v>
      </c>
      <c r="AK19" s="4">
        <f t="shared" si="1"/>
        <v>3353444.4136009282</v>
      </c>
      <c r="AL19" s="4">
        <f t="shared" si="2"/>
        <v>3489679.58677979</v>
      </c>
      <c r="AM19" s="4">
        <f t="shared" si="3"/>
        <v>9092791.8962601293</v>
      </c>
      <c r="AN19" s="4">
        <f t="shared" si="4"/>
        <v>10337018.945566675</v>
      </c>
      <c r="AO19" s="4">
        <f t="shared" si="5"/>
        <v>4962382.5852066725</v>
      </c>
      <c r="AP19" s="4">
        <f t="shared" si="6"/>
        <v>320358.16903045762</v>
      </c>
      <c r="AQ19" s="4">
        <f t="shared" si="7"/>
        <v>3918649.2678539585</v>
      </c>
    </row>
    <row r="20" spans="1:43" ht="15.6">
      <c r="A20" s="4">
        <v>1968</v>
      </c>
      <c r="B20" s="4">
        <v>2636241.527854742</v>
      </c>
      <c r="C20" s="4">
        <v>2789676.4119287152</v>
      </c>
      <c r="D20" s="4">
        <v>7433354.8387220828</v>
      </c>
      <c r="E20" s="4">
        <v>8971065.8411096111</v>
      </c>
      <c r="F20" s="4">
        <v>4238555.8112512603</v>
      </c>
      <c r="G20" s="4">
        <v>258197.76895624172</v>
      </c>
      <c r="H20" s="4">
        <v>3475086.3532988001</v>
      </c>
      <c r="I20" s="4"/>
      <c r="J20" s="4">
        <v>1968</v>
      </c>
      <c r="K20" s="4">
        <v>507615.58207278076</v>
      </c>
      <c r="L20" s="4">
        <v>479684.16412652069</v>
      </c>
      <c r="M20" s="4">
        <v>862086.66930421372</v>
      </c>
      <c r="N20" s="4">
        <v>1177701.8419026688</v>
      </c>
      <c r="O20" s="4">
        <v>480092.6347108495</v>
      </c>
      <c r="P20" s="4">
        <v>37093.326093117357</v>
      </c>
      <c r="Q20" s="4">
        <v>244649.10101261488</v>
      </c>
      <c r="S20" s="4">
        <v>1968</v>
      </c>
      <c r="T20">
        <v>152474.55998780049</v>
      </c>
      <c r="U20">
        <v>158312.48432344609</v>
      </c>
      <c r="V20">
        <v>462137.23742123175</v>
      </c>
      <c r="W20">
        <v>482631.32874652458</v>
      </c>
      <c r="X20">
        <v>183512.9433911966</v>
      </c>
      <c r="Y20">
        <v>17437.355978354943</v>
      </c>
      <c r="Z20">
        <v>250831.50997989907</v>
      </c>
      <c r="AB20" s="4">
        <v>1968</v>
      </c>
      <c r="AC20">
        <v>137822.36598852201</v>
      </c>
      <c r="AD20">
        <v>132736.69356486623</v>
      </c>
      <c r="AE20">
        <v>217751.81232623308</v>
      </c>
      <c r="AF20">
        <v>343764.3502954772</v>
      </c>
      <c r="AG20">
        <v>174129.83813446705</v>
      </c>
      <c r="AH20">
        <v>8625.1086983205751</v>
      </c>
      <c r="AI20">
        <v>53226.030743329335</v>
      </c>
      <c r="AJ20" s="4">
        <v>1968</v>
      </c>
      <c r="AK20" s="4">
        <f t="shared" si="1"/>
        <v>3434154.0359038454</v>
      </c>
      <c r="AL20" s="4">
        <f t="shared" si="2"/>
        <v>3560409.7539435481</v>
      </c>
      <c r="AM20" s="4">
        <f t="shared" si="3"/>
        <v>8975330.5577737615</v>
      </c>
      <c r="AN20" s="4">
        <f t="shared" si="4"/>
        <v>10975163.362054281</v>
      </c>
      <c r="AO20" s="4">
        <f t="shared" si="5"/>
        <v>5076291.2274877727</v>
      </c>
      <c r="AP20" s="4">
        <f t="shared" si="6"/>
        <v>321353.55972603458</v>
      </c>
      <c r="AQ20" s="4">
        <f t="shared" si="7"/>
        <v>4023792.9950346434</v>
      </c>
    </row>
    <row r="21" spans="1:43" ht="15.6">
      <c r="A21" s="4">
        <v>1969</v>
      </c>
      <c r="B21" s="4">
        <v>2302728.3091661055</v>
      </c>
      <c r="C21" s="4">
        <v>2423822.1265636818</v>
      </c>
      <c r="D21" s="4">
        <v>6221597.2729932582</v>
      </c>
      <c r="E21" s="4">
        <v>8051401.1689768471</v>
      </c>
      <c r="F21" s="4">
        <v>3666489.2213578909</v>
      </c>
      <c r="G21" s="4">
        <v>219861.59880171143</v>
      </c>
      <c r="H21" s="4">
        <v>3043237.4730733945</v>
      </c>
      <c r="I21" s="4"/>
      <c r="J21" s="4">
        <v>1969</v>
      </c>
      <c r="K21" s="4">
        <v>506230.74228010047</v>
      </c>
      <c r="L21" s="4">
        <v>478355.49749067303</v>
      </c>
      <c r="M21" s="4">
        <v>857290.55349707149</v>
      </c>
      <c r="N21" s="4">
        <v>1250624.4071928405</v>
      </c>
      <c r="O21" s="4">
        <v>493483.64457007276</v>
      </c>
      <c r="P21" s="4">
        <v>37131.568542700137</v>
      </c>
      <c r="Q21" s="4">
        <v>243132.28365676192</v>
      </c>
      <c r="S21" s="4">
        <v>1969</v>
      </c>
      <c r="T21">
        <v>138400.06684755394</v>
      </c>
      <c r="U21">
        <v>143348.06860208965</v>
      </c>
      <c r="V21">
        <v>402870.1089217721</v>
      </c>
      <c r="W21">
        <v>451997.05697127862</v>
      </c>
      <c r="X21">
        <v>164320.15512054137</v>
      </c>
      <c r="Y21">
        <v>15417.15236877622</v>
      </c>
      <c r="Z21">
        <v>228672.35038530367</v>
      </c>
      <c r="AB21" s="4">
        <v>1969</v>
      </c>
      <c r="AC21">
        <v>128432.43383903064</v>
      </c>
      <c r="AD21">
        <v>123333.0485101341</v>
      </c>
      <c r="AE21">
        <v>201875.99720032161</v>
      </c>
      <c r="AF21">
        <v>339689.83921263553</v>
      </c>
      <c r="AG21">
        <v>167900.55702610582</v>
      </c>
      <c r="AH21">
        <v>8074.363735530641</v>
      </c>
      <c r="AI21">
        <v>49338.349117126992</v>
      </c>
      <c r="AJ21" s="4">
        <v>1969</v>
      </c>
      <c r="AK21" s="4">
        <f t="shared" si="1"/>
        <v>3075791.5521327904</v>
      </c>
      <c r="AL21" s="4">
        <f t="shared" si="2"/>
        <v>3168858.7411665786</v>
      </c>
      <c r="AM21" s="4">
        <f t="shared" si="3"/>
        <v>7683633.9326124229</v>
      </c>
      <c r="AN21" s="4">
        <f t="shared" si="4"/>
        <v>10093712.472353602</v>
      </c>
      <c r="AO21" s="4">
        <f t="shared" si="5"/>
        <v>4492193.5780746108</v>
      </c>
      <c r="AP21" s="4">
        <f t="shared" si="6"/>
        <v>280484.68344871845</v>
      </c>
      <c r="AQ21" s="4">
        <f t="shared" si="7"/>
        <v>3564380.4562325869</v>
      </c>
    </row>
    <row r="22" spans="1:43" ht="15.6">
      <c r="A22" s="4">
        <v>1970</v>
      </c>
      <c r="B22" s="4">
        <v>2198316.5377630978</v>
      </c>
      <c r="C22" s="4">
        <v>2300896.6332066185</v>
      </c>
      <c r="D22" s="4">
        <v>5689818.5007137572</v>
      </c>
      <c r="E22" s="4">
        <v>7877945.1961351335</v>
      </c>
      <c r="F22" s="4">
        <v>3461563.4513519448</v>
      </c>
      <c r="G22" s="4">
        <v>204449.09269264422</v>
      </c>
      <c r="H22" s="4">
        <v>2913838.5207816921</v>
      </c>
      <c r="I22" s="4"/>
      <c r="J22" s="4">
        <v>1970</v>
      </c>
      <c r="K22" s="4">
        <v>503032.1155843272</v>
      </c>
      <c r="L22" s="4">
        <v>475321.90514973999</v>
      </c>
      <c r="M22" s="4">
        <v>849537.77321249549</v>
      </c>
      <c r="N22" s="4">
        <v>1319864.562777502</v>
      </c>
      <c r="O22" s="4">
        <v>505592.59319352586</v>
      </c>
      <c r="P22" s="4">
        <v>37035.009999007634</v>
      </c>
      <c r="Q22" s="4">
        <v>240807.52501251156</v>
      </c>
      <c r="S22" s="4">
        <v>1970</v>
      </c>
      <c r="T22">
        <v>124585.71185027232</v>
      </c>
      <c r="U22">
        <v>128660.65458509242</v>
      </c>
      <c r="V22">
        <v>348140.34957812849</v>
      </c>
      <c r="W22">
        <v>418556.68029277073</v>
      </c>
      <c r="X22">
        <v>145778.60134829057</v>
      </c>
      <c r="Y22">
        <v>13508.869030521915</v>
      </c>
      <c r="Z22">
        <v>206758.29867467441</v>
      </c>
      <c r="AB22" s="4">
        <v>1970</v>
      </c>
      <c r="AC22">
        <v>129075.22723993439</v>
      </c>
      <c r="AD22">
        <v>123613.06567835182</v>
      </c>
      <c r="AE22">
        <v>201907.26314224341</v>
      </c>
      <c r="AF22">
        <v>361254.48053620156</v>
      </c>
      <c r="AG22">
        <v>174583.99081202372</v>
      </c>
      <c r="AH22">
        <v>8150.8679780745197</v>
      </c>
      <c r="AI22">
        <v>49351.207216503026</v>
      </c>
      <c r="AJ22" s="4">
        <v>1970</v>
      </c>
      <c r="AK22" s="4">
        <f t="shared" si="1"/>
        <v>2955009.5924376319</v>
      </c>
      <c r="AL22" s="4">
        <f t="shared" si="2"/>
        <v>3028492.258619803</v>
      </c>
      <c r="AM22" s="4">
        <f t="shared" si="3"/>
        <v>7089403.8866466237</v>
      </c>
      <c r="AN22" s="4">
        <f t="shared" si="4"/>
        <v>9977620.9197416082</v>
      </c>
      <c r="AO22" s="4">
        <f t="shared" si="5"/>
        <v>4287518.6367057851</v>
      </c>
      <c r="AP22" s="4">
        <f t="shared" si="6"/>
        <v>263143.83970024827</v>
      </c>
      <c r="AQ22" s="4">
        <f t="shared" si="7"/>
        <v>3410755.5516853812</v>
      </c>
    </row>
    <row r="23" spans="1:43" ht="15.6">
      <c r="A23" s="4">
        <v>1971</v>
      </c>
      <c r="B23" s="4">
        <v>2229861.7833121186</v>
      </c>
      <c r="C23" s="4">
        <v>2320052.5799284074</v>
      </c>
      <c r="D23" s="4">
        <v>5527680.0467338674</v>
      </c>
      <c r="E23" s="4">
        <v>8171936.0268074442</v>
      </c>
      <c r="F23" s="4">
        <v>3467596.7774355235</v>
      </c>
      <c r="G23" s="4">
        <v>201839.31027767304</v>
      </c>
      <c r="H23" s="4">
        <v>2965524.4317502473</v>
      </c>
      <c r="I23" s="4"/>
      <c r="J23" s="4">
        <v>1971</v>
      </c>
      <c r="K23" s="4">
        <v>467071.32756344939</v>
      </c>
      <c r="L23" s="4">
        <v>441340.31121863017</v>
      </c>
      <c r="M23" s="4">
        <v>786734.40914930275</v>
      </c>
      <c r="N23" s="4">
        <v>1298573.9503618551</v>
      </c>
      <c r="O23" s="4">
        <v>484189.00788601005</v>
      </c>
      <c r="P23" s="4">
        <v>34515.196926046941</v>
      </c>
      <c r="Q23" s="4">
        <v>222916.61265410655</v>
      </c>
      <c r="S23" s="4">
        <v>1971</v>
      </c>
      <c r="T23">
        <v>122457.86611088079</v>
      </c>
      <c r="U23">
        <v>126029.84545685504</v>
      </c>
      <c r="V23">
        <v>328359.31911276223</v>
      </c>
      <c r="W23">
        <v>422052.74678465235</v>
      </c>
      <c r="X23">
        <v>141079.4801273956</v>
      </c>
      <c r="Y23">
        <v>12915.606782105253</v>
      </c>
      <c r="Z23">
        <v>204135.39518000139</v>
      </c>
      <c r="AB23" s="4">
        <v>1971</v>
      </c>
      <c r="AC23">
        <v>148762.25903413471</v>
      </c>
      <c r="AD23">
        <v>142107.27795772479</v>
      </c>
      <c r="AE23">
        <v>231654.10258128418</v>
      </c>
      <c r="AF23">
        <v>439787.83648503554</v>
      </c>
      <c r="AG23">
        <v>208160.32907959289</v>
      </c>
      <c r="AH23">
        <v>9434.5153324734547</v>
      </c>
      <c r="AI23">
        <v>56642.697486199468</v>
      </c>
      <c r="AJ23" s="4">
        <v>1971</v>
      </c>
      <c r="AK23" s="4">
        <f t="shared" si="1"/>
        <v>2968153.2360205837</v>
      </c>
      <c r="AL23" s="4">
        <f t="shared" si="2"/>
        <v>3029530.0145616173</v>
      </c>
      <c r="AM23" s="4">
        <f t="shared" si="3"/>
        <v>6874427.8775772164</v>
      </c>
      <c r="AN23" s="4">
        <f t="shared" si="4"/>
        <v>10332350.560438987</v>
      </c>
      <c r="AO23" s="4">
        <f t="shared" si="5"/>
        <v>4301025.5945285223</v>
      </c>
      <c r="AP23" s="4">
        <f t="shared" si="6"/>
        <v>258704.62931829868</v>
      </c>
      <c r="AQ23" s="4">
        <f t="shared" si="7"/>
        <v>3449219.1370705548</v>
      </c>
    </row>
    <row r="24" spans="1:43" ht="15.6">
      <c r="A24" s="4">
        <v>1972</v>
      </c>
      <c r="B24" s="4">
        <v>2072150.7798164613</v>
      </c>
      <c r="C24" s="4">
        <v>2142510.863636604</v>
      </c>
      <c r="D24" s="4">
        <v>4918931.7367589856</v>
      </c>
      <c r="E24" s="4">
        <v>7750231.7631114721</v>
      </c>
      <c r="F24" s="4">
        <v>3177817.2051048484</v>
      </c>
      <c r="G24" s="4">
        <v>182398.8137957768</v>
      </c>
      <c r="H24" s="4">
        <v>2766025.0997085758</v>
      </c>
      <c r="I24" s="4"/>
      <c r="J24" s="4">
        <v>1972</v>
      </c>
      <c r="K24" s="4">
        <v>359752.83210171125</v>
      </c>
      <c r="L24" s="4">
        <v>339939.54114404152</v>
      </c>
      <c r="M24" s="4">
        <v>604455.77142292506</v>
      </c>
      <c r="N24" s="4">
        <v>1057628.6800784194</v>
      </c>
      <c r="O24" s="4">
        <v>384776.19261184224</v>
      </c>
      <c r="P24" s="4">
        <v>26682.75080785415</v>
      </c>
      <c r="Q24" s="4">
        <v>171223.48132928379</v>
      </c>
      <c r="S24" s="4">
        <v>1972</v>
      </c>
      <c r="T24">
        <v>120660.14429193504</v>
      </c>
      <c r="U24">
        <v>123694.38757060438</v>
      </c>
      <c r="V24">
        <v>310342.17481498537</v>
      </c>
      <c r="W24">
        <v>425532.71373357729</v>
      </c>
      <c r="X24">
        <v>136731.12525503291</v>
      </c>
      <c r="Y24">
        <v>12369.716796001987</v>
      </c>
      <c r="Z24">
        <v>202044.39327994295</v>
      </c>
      <c r="AB24" s="4">
        <v>1972</v>
      </c>
      <c r="AC24">
        <v>121942.62373890018</v>
      </c>
      <c r="AD24">
        <v>116216.6954014393</v>
      </c>
      <c r="AE24">
        <v>189098.60512928662</v>
      </c>
      <c r="AF24">
        <v>380197.06188670924</v>
      </c>
      <c r="AG24">
        <v>176507.64371498011</v>
      </c>
      <c r="AH24">
        <v>7765.8080846292869</v>
      </c>
      <c r="AI24">
        <v>46266.477596882112</v>
      </c>
      <c r="AJ24" s="4">
        <v>1972</v>
      </c>
      <c r="AK24" s="4">
        <f t="shared" si="1"/>
        <v>2674506.3799490076</v>
      </c>
      <c r="AL24" s="4">
        <f t="shared" si="2"/>
        <v>2722361.487752689</v>
      </c>
      <c r="AM24" s="4">
        <f t="shared" si="3"/>
        <v>6022828.2881261827</v>
      </c>
      <c r="AN24" s="4">
        <f t="shared" si="4"/>
        <v>9613590.2188101783</v>
      </c>
      <c r="AO24" s="4">
        <f t="shared" si="5"/>
        <v>3875832.1666867039</v>
      </c>
      <c r="AP24" s="4">
        <f t="shared" si="6"/>
        <v>229217.08948426222</v>
      </c>
      <c r="AQ24" s="4">
        <f t="shared" si="7"/>
        <v>3185559.4519146848</v>
      </c>
    </row>
    <row r="25" spans="1:43" ht="15.6">
      <c r="A25" s="4">
        <v>1973</v>
      </c>
      <c r="B25" s="4">
        <v>1908714.2012839611</v>
      </c>
      <c r="C25" s="4">
        <v>1960639.1896642225</v>
      </c>
      <c r="D25" s="4">
        <v>4338346.5097368322</v>
      </c>
      <c r="E25" s="4">
        <v>7272472.1569345761</v>
      </c>
      <c r="F25" s="4">
        <v>2882617.4700463829</v>
      </c>
      <c r="G25" s="4">
        <v>163248.63002390991</v>
      </c>
      <c r="H25" s="4">
        <v>2558269.7543505193</v>
      </c>
      <c r="I25" s="4"/>
      <c r="J25" s="4">
        <v>1973</v>
      </c>
      <c r="K25" s="4">
        <v>331536.29286790226</v>
      </c>
      <c r="L25" s="4">
        <v>313288.76868122641</v>
      </c>
      <c r="M25" s="4">
        <v>555739.70792099251</v>
      </c>
      <c r="N25" s="4">
        <v>1028701.0590267028</v>
      </c>
      <c r="O25" s="4">
        <v>365975.92561594397</v>
      </c>
      <c r="P25" s="4">
        <v>24680.045589495618</v>
      </c>
      <c r="Q25" s="4">
        <v>157404.02688172617</v>
      </c>
      <c r="S25" s="4">
        <v>1973</v>
      </c>
      <c r="T25">
        <v>117962.11900521412</v>
      </c>
      <c r="U25">
        <v>120398.59026192556</v>
      </c>
      <c r="V25">
        <v>290932.30548736214</v>
      </c>
      <c r="W25">
        <v>424689.99145486805</v>
      </c>
      <c r="X25">
        <v>131353.19711605055</v>
      </c>
      <c r="Y25">
        <v>11746.062178589802</v>
      </c>
      <c r="Z25">
        <v>198420.33605976179</v>
      </c>
      <c r="AB25" s="4">
        <v>1973</v>
      </c>
      <c r="AC25">
        <v>108255.07323705171</v>
      </c>
      <c r="AD25">
        <v>102953.22250820701</v>
      </c>
      <c r="AE25">
        <v>167233.22249334044</v>
      </c>
      <c r="AF25">
        <v>355482.37221855466</v>
      </c>
      <c r="AG25">
        <v>162075.63284426418</v>
      </c>
      <c r="AH25">
        <v>6921.847857329305</v>
      </c>
      <c r="AI25">
        <v>40953.859495971585</v>
      </c>
      <c r="AJ25" s="4">
        <v>1973</v>
      </c>
      <c r="AK25" s="4">
        <f t="shared" si="1"/>
        <v>2466467.6863941289</v>
      </c>
      <c r="AL25" s="4">
        <f t="shared" si="2"/>
        <v>2497279.7711155815</v>
      </c>
      <c r="AM25" s="4">
        <f t="shared" si="3"/>
        <v>5352251.745638527</v>
      </c>
      <c r="AN25" s="4">
        <f t="shared" si="4"/>
        <v>9081345.5796347018</v>
      </c>
      <c r="AO25" s="4">
        <f t="shared" si="5"/>
        <v>3542022.2256226414</v>
      </c>
      <c r="AP25" s="4">
        <f t="shared" si="6"/>
        <v>206596.58564932464</v>
      </c>
      <c r="AQ25" s="4">
        <f t="shared" si="7"/>
        <v>2955047.9767879788</v>
      </c>
    </row>
    <row r="26" spans="1:43" ht="15.6">
      <c r="A26" s="4">
        <v>1974</v>
      </c>
      <c r="B26" s="4">
        <v>1763148.6874305347</v>
      </c>
      <c r="C26" s="4">
        <v>1798781.7747848588</v>
      </c>
      <c r="D26" s="4">
        <v>3836887.5520387944</v>
      </c>
      <c r="E26" s="4">
        <v>6832009.9449952999</v>
      </c>
      <c r="F26" s="4">
        <v>2618470.3306450751</v>
      </c>
      <c r="G26" s="4">
        <v>146398.12481560529</v>
      </c>
      <c r="H26" s="4">
        <v>2373673.4599637324</v>
      </c>
      <c r="I26" s="4"/>
      <c r="J26" s="4">
        <v>1974</v>
      </c>
      <c r="K26" s="4">
        <v>307107.57002525753</v>
      </c>
      <c r="L26" s="4">
        <v>290221.91896584939</v>
      </c>
      <c r="M26" s="4">
        <v>513668.83109979861</v>
      </c>
      <c r="N26" s="4">
        <v>1004010.4911850994</v>
      </c>
      <c r="O26" s="4">
        <v>350005.20074271347</v>
      </c>
      <c r="P26" s="4">
        <v>22944.7658425152</v>
      </c>
      <c r="Q26" s="4">
        <v>145491.62833429655</v>
      </c>
      <c r="S26" s="4">
        <v>1974</v>
      </c>
      <c r="T26">
        <v>98408.156329302947</v>
      </c>
      <c r="U26">
        <v>99953.693414805632</v>
      </c>
      <c r="V26">
        <v>232666.17268591683</v>
      </c>
      <c r="W26">
        <v>360876.5668854384</v>
      </c>
      <c r="X26">
        <v>107568.32911066667</v>
      </c>
      <c r="Y26">
        <v>9510.7751553101225</v>
      </c>
      <c r="Z26">
        <v>166279.85019007148</v>
      </c>
      <c r="AB26" s="4">
        <v>1974</v>
      </c>
      <c r="AC26">
        <v>101098.56661866893</v>
      </c>
      <c r="AD26">
        <v>95963.587505039657</v>
      </c>
      <c r="AE26">
        <v>155641.59521147099</v>
      </c>
      <c r="AF26">
        <v>349240.57287315564</v>
      </c>
      <c r="AG26">
        <v>156543.25722890085</v>
      </c>
      <c r="AH26">
        <v>6489.3300488674877</v>
      </c>
      <c r="AI26">
        <v>38160.669692322765</v>
      </c>
      <c r="AJ26" s="4">
        <v>1974</v>
      </c>
      <c r="AK26" s="4">
        <f t="shared" si="1"/>
        <v>2269762.9804037642</v>
      </c>
      <c r="AL26" s="4">
        <f t="shared" si="2"/>
        <v>2284920.9746705536</v>
      </c>
      <c r="AM26" s="4">
        <f t="shared" si="3"/>
        <v>4738864.1510359813</v>
      </c>
      <c r="AN26" s="4">
        <f t="shared" si="4"/>
        <v>8546137.5759389941</v>
      </c>
      <c r="AO26" s="4">
        <f t="shared" si="5"/>
        <v>3232587.117727356</v>
      </c>
      <c r="AP26" s="4">
        <f t="shared" si="6"/>
        <v>185342.99586229809</v>
      </c>
      <c r="AQ26" s="4">
        <f t="shared" si="7"/>
        <v>2723605.6081804228</v>
      </c>
    </row>
    <row r="27" spans="1:43" ht="15.6">
      <c r="A27" s="4">
        <v>1975</v>
      </c>
      <c r="B27" s="4">
        <v>2022204.1266394653</v>
      </c>
      <c r="C27" s="4">
        <v>2048468.0656183572</v>
      </c>
      <c r="D27" s="4">
        <v>4213279.559205425</v>
      </c>
      <c r="E27" s="4">
        <v>7956711.6737053478</v>
      </c>
      <c r="F27" s="4">
        <v>2948912.1455422058</v>
      </c>
      <c r="G27" s="4">
        <v>162867.30136664436</v>
      </c>
      <c r="H27" s="4">
        <v>2735495.1042004609</v>
      </c>
      <c r="I27" s="4"/>
      <c r="J27" s="4">
        <v>1975</v>
      </c>
      <c r="K27" s="4">
        <v>364988.63534620451</v>
      </c>
      <c r="L27" s="4">
        <v>344949.15699033625</v>
      </c>
      <c r="M27" s="4">
        <v>609262.80554280954</v>
      </c>
      <c r="N27" s="4">
        <v>1255292.4854800056</v>
      </c>
      <c r="O27" s="4">
        <v>429606.5894386344</v>
      </c>
      <c r="P27" s="4">
        <v>27367.862576840493</v>
      </c>
      <c r="Q27" s="4">
        <v>172599.03416758054</v>
      </c>
      <c r="S27" s="4">
        <v>1975</v>
      </c>
      <c r="T27">
        <v>144736.16627969168</v>
      </c>
      <c r="U27">
        <v>146228.80540424836</v>
      </c>
      <c r="V27">
        <v>327971.79864482326</v>
      </c>
      <c r="W27">
        <v>539509.17294597474</v>
      </c>
      <c r="X27">
        <v>155145.07530942271</v>
      </c>
      <c r="Y27">
        <v>13566.664962206611</v>
      </c>
      <c r="Z27">
        <v>245668.67506513611</v>
      </c>
      <c r="AB27" s="4">
        <v>1975</v>
      </c>
      <c r="AC27">
        <v>87697.192610475395</v>
      </c>
      <c r="AD27">
        <v>83101.674566954185</v>
      </c>
      <c r="AE27">
        <v>134600.55860593388</v>
      </c>
      <c r="AF27">
        <v>318374.39908324752</v>
      </c>
      <c r="AG27">
        <v>140427.83334655949</v>
      </c>
      <c r="AH27">
        <v>5650.1516231433206</v>
      </c>
      <c r="AI27">
        <v>33050.873419974007</v>
      </c>
      <c r="AJ27" s="4">
        <v>1975</v>
      </c>
      <c r="AK27" s="4">
        <f t="shared" si="1"/>
        <v>2619626.1208758368</v>
      </c>
      <c r="AL27" s="4">
        <f t="shared" si="2"/>
        <v>2622747.702579896</v>
      </c>
      <c r="AM27" s="4">
        <f t="shared" si="3"/>
        <v>5285114.7219989914</v>
      </c>
      <c r="AN27" s="4">
        <f t="shared" si="4"/>
        <v>10069887.731214575</v>
      </c>
      <c r="AO27" s="4">
        <f t="shared" si="5"/>
        <v>3674091.6436368227</v>
      </c>
      <c r="AP27" s="4">
        <f t="shared" si="6"/>
        <v>209451.9805288348</v>
      </c>
      <c r="AQ27" s="4">
        <f t="shared" si="7"/>
        <v>3186813.6868531513</v>
      </c>
    </row>
    <row r="28" spans="1:43" ht="15.6">
      <c r="A28" s="4">
        <v>1976</v>
      </c>
      <c r="B28" s="4">
        <v>2050753.4438424786</v>
      </c>
      <c r="C28" s="4">
        <v>2062140.7060557317</v>
      </c>
      <c r="D28" s="4">
        <v>4091096.1728221611</v>
      </c>
      <c r="E28" s="4">
        <v>8181901.0531971743</v>
      </c>
      <c r="F28" s="4">
        <v>2932137.4507468534</v>
      </c>
      <c r="G28" s="4">
        <v>160067.48562679303</v>
      </c>
      <c r="H28" s="4">
        <v>2788379.698770294</v>
      </c>
      <c r="I28" s="4"/>
      <c r="J28" s="4">
        <v>1976</v>
      </c>
      <c r="K28" s="4">
        <v>381194.60896854941</v>
      </c>
      <c r="L28" s="4">
        <v>360304.07198362547</v>
      </c>
      <c r="M28" s="4">
        <v>635174.96996763267</v>
      </c>
      <c r="N28" s="4">
        <v>1377267.9240954248</v>
      </c>
      <c r="O28" s="4">
        <v>463544.28156306141</v>
      </c>
      <c r="P28" s="4">
        <v>28685.829976519301</v>
      </c>
      <c r="Q28" s="4">
        <v>180002.42554792622</v>
      </c>
      <c r="S28" s="4">
        <v>1976</v>
      </c>
      <c r="T28">
        <v>129103.77663374708</v>
      </c>
      <c r="U28">
        <v>129683.60552224105</v>
      </c>
      <c r="V28">
        <v>280340.86817562045</v>
      </c>
      <c r="W28">
        <v>488204.98529961245</v>
      </c>
      <c r="X28">
        <v>135565.90573695156</v>
      </c>
      <c r="Y28">
        <v>11727.804870703065</v>
      </c>
      <c r="Z28">
        <v>220125.43728824871</v>
      </c>
      <c r="AB28" s="4">
        <v>1976</v>
      </c>
      <c r="AC28">
        <v>92228.105699493695</v>
      </c>
      <c r="AD28">
        <v>87265.87042367697</v>
      </c>
      <c r="AE28">
        <v>141185.04172753214</v>
      </c>
      <c r="AF28">
        <v>351570.54491993971</v>
      </c>
      <c r="AG28">
        <v>152709.8704281472</v>
      </c>
      <c r="AH28">
        <v>5963.4261763046916</v>
      </c>
      <c r="AI28">
        <v>34729.783301735893</v>
      </c>
      <c r="AJ28" s="4">
        <v>1976</v>
      </c>
      <c r="AK28" s="4">
        <f t="shared" si="1"/>
        <v>2653279.9351442684</v>
      </c>
      <c r="AL28" s="4">
        <f t="shared" si="2"/>
        <v>2639394.253985275</v>
      </c>
      <c r="AM28" s="4">
        <f t="shared" si="3"/>
        <v>5147797.052692946</v>
      </c>
      <c r="AN28" s="4">
        <f t="shared" si="4"/>
        <v>10398944.507512152</v>
      </c>
      <c r="AO28" s="4">
        <f t="shared" si="5"/>
        <v>3683957.5084750135</v>
      </c>
      <c r="AP28" s="4">
        <f t="shared" si="6"/>
        <v>206444.54665032009</v>
      </c>
      <c r="AQ28" s="4">
        <f t="shared" si="7"/>
        <v>3223237.3449082049</v>
      </c>
    </row>
    <row r="29" spans="1:43" ht="15.6">
      <c r="A29" s="4">
        <v>1977</v>
      </c>
      <c r="B29" s="4">
        <v>2050653.0271650339</v>
      </c>
      <c r="C29" s="4">
        <v>2046386.0107770921</v>
      </c>
      <c r="D29" s="4">
        <v>3917461.4811524809</v>
      </c>
      <c r="E29" s="4">
        <v>8285024.147203546</v>
      </c>
      <c r="F29" s="4">
        <v>2870398.8038245244</v>
      </c>
      <c r="G29" s="4">
        <v>154979.63461583026</v>
      </c>
      <c r="H29" s="4">
        <v>2803515.5820094272</v>
      </c>
      <c r="I29" s="4"/>
      <c r="J29" s="4">
        <v>1977</v>
      </c>
      <c r="K29" s="4">
        <v>279681.32214683591</v>
      </c>
      <c r="L29" s="4">
        <v>264389.19600982551</v>
      </c>
      <c r="M29" s="4">
        <v>465295.48431998747</v>
      </c>
      <c r="N29" s="4">
        <v>1060188.1083609473</v>
      </c>
      <c r="O29" s="4">
        <v>351484.73353133758</v>
      </c>
      <c r="P29" s="4">
        <v>21121.973311381807</v>
      </c>
      <c r="Q29" s="4">
        <v>131929.35215715351</v>
      </c>
      <c r="S29" s="4">
        <v>1977</v>
      </c>
      <c r="T29">
        <v>123271.32444213347</v>
      </c>
      <c r="U29">
        <v>123056.20521873632</v>
      </c>
      <c r="V29">
        <v>256481.86497696018</v>
      </c>
      <c r="W29">
        <v>472018.86596658005</v>
      </c>
      <c r="X29">
        <v>126665.03155265946</v>
      </c>
      <c r="Y29">
        <v>10843.913523532132</v>
      </c>
      <c r="Z29">
        <v>211125.89003719858</v>
      </c>
      <c r="AB29" s="4">
        <v>1977</v>
      </c>
      <c r="AC29">
        <v>101427.56138121161</v>
      </c>
      <c r="AD29">
        <v>95849.564223777852</v>
      </c>
      <c r="AE29">
        <v>154931.35110853711</v>
      </c>
      <c r="AF29">
        <v>405676.40462375036</v>
      </c>
      <c r="AG29">
        <v>173641.83623548292</v>
      </c>
      <c r="AH29">
        <v>6580.9027822858507</v>
      </c>
      <c r="AI29">
        <v>38191.376290967783</v>
      </c>
      <c r="AJ29" s="4">
        <v>1977</v>
      </c>
      <c r="AK29" s="4">
        <f t="shared" si="1"/>
        <v>2555033.2351352144</v>
      </c>
      <c r="AL29" s="4">
        <f t="shared" si="2"/>
        <v>2529680.9762294316</v>
      </c>
      <c r="AM29" s="4">
        <f t="shared" si="3"/>
        <v>4794170.1815579655</v>
      </c>
      <c r="AN29" s="4">
        <f t="shared" si="4"/>
        <v>10222907.526154825</v>
      </c>
      <c r="AO29" s="4">
        <f t="shared" si="5"/>
        <v>3522190.4051440042</v>
      </c>
      <c r="AP29" s="4">
        <f t="shared" si="6"/>
        <v>193526.42423303006</v>
      </c>
      <c r="AQ29" s="4">
        <f t="shared" si="7"/>
        <v>3184762.2004947471</v>
      </c>
    </row>
    <row r="30" spans="1:43" ht="15.6">
      <c r="A30" s="4">
        <v>1978</v>
      </c>
      <c r="B30" s="4">
        <v>1905905.5649475423</v>
      </c>
      <c r="C30" s="4">
        <v>1887039.173330589</v>
      </c>
      <c r="D30" s="4">
        <v>3487283.9699946409</v>
      </c>
      <c r="E30" s="4">
        <v>7788110.5566536793</v>
      </c>
      <c r="F30" s="4">
        <v>2607736.5956621901</v>
      </c>
      <c r="G30" s="4">
        <v>139341.88414941326</v>
      </c>
      <c r="H30" s="4">
        <v>2620749.2078588246</v>
      </c>
      <c r="I30" s="4"/>
      <c r="J30" s="4">
        <v>1978</v>
      </c>
      <c r="K30" s="4">
        <v>258862.39657155424</v>
      </c>
      <c r="L30" s="4">
        <v>244747.76637938889</v>
      </c>
      <c r="M30" s="4">
        <v>430090.37183075311</v>
      </c>
      <c r="N30" s="4">
        <v>1028314.0273392638</v>
      </c>
      <c r="O30" s="4">
        <v>336323.09533430863</v>
      </c>
      <c r="P30" s="4">
        <v>19619.237292725862</v>
      </c>
      <c r="Q30" s="4">
        <v>122033.83505981446</v>
      </c>
      <c r="S30" s="4">
        <v>1978</v>
      </c>
      <c r="T30">
        <v>109197.28987805406</v>
      </c>
      <c r="U30">
        <v>108282.08040173799</v>
      </c>
      <c r="V30">
        <v>217692.39521607105</v>
      </c>
      <c r="W30">
        <v>422644.97796699766</v>
      </c>
      <c r="X30">
        <v>109675.72597170592</v>
      </c>
      <c r="Y30">
        <v>9294.7959381172041</v>
      </c>
      <c r="Z30">
        <v>187855.68227118667</v>
      </c>
      <c r="AB30" s="4">
        <v>1978</v>
      </c>
      <c r="AC30">
        <v>81584.581702278476</v>
      </c>
      <c r="AD30">
        <v>77018.076322143505</v>
      </c>
      <c r="AE30">
        <v>124409.45323314794</v>
      </c>
      <c r="AF30">
        <v>342161.98799299292</v>
      </c>
      <c r="AG30">
        <v>144397.4422994832</v>
      </c>
      <c r="AH30">
        <v>5310.9662855445022</v>
      </c>
      <c r="AI30">
        <v>30741.920287816349</v>
      </c>
      <c r="AJ30" s="4">
        <v>1978</v>
      </c>
      <c r="AK30" s="4">
        <f t="shared" si="1"/>
        <v>2355549.833099429</v>
      </c>
      <c r="AL30" s="4">
        <f t="shared" si="2"/>
        <v>2317087.0964338593</v>
      </c>
      <c r="AM30" s="4">
        <f t="shared" si="3"/>
        <v>4259476.190274613</v>
      </c>
      <c r="AN30" s="4">
        <f t="shared" si="4"/>
        <v>9581231.5499529336</v>
      </c>
      <c r="AO30" s="4">
        <f t="shared" si="5"/>
        <v>3198132.8592676879</v>
      </c>
      <c r="AP30" s="4">
        <f t="shared" si="6"/>
        <v>173566.88366580082</v>
      </c>
      <c r="AQ30" s="4">
        <f t="shared" si="7"/>
        <v>2961380.6454776423</v>
      </c>
    </row>
    <row r="31" spans="1:43" ht="15.6">
      <c r="A31" s="4">
        <v>1979</v>
      </c>
      <c r="B31" s="4">
        <v>1666831.9959694282</v>
      </c>
      <c r="C31" s="4">
        <v>1637015.26632981</v>
      </c>
      <c r="D31" s="4">
        <v>2921945.7313393713</v>
      </c>
      <c r="E31" s="4">
        <v>6881044.0223423867</v>
      </c>
      <c r="F31" s="4">
        <v>2225799.8377624098</v>
      </c>
      <c r="G31" s="4">
        <v>117778.91539895898</v>
      </c>
      <c r="H31" s="4">
        <v>2306036.9831807306</v>
      </c>
      <c r="I31" s="4"/>
      <c r="J31" s="4">
        <v>1979</v>
      </c>
      <c r="K31" s="4">
        <v>234161.53972128115</v>
      </c>
      <c r="L31" s="4">
        <v>221435.46311795511</v>
      </c>
      <c r="M31" s="4">
        <v>388640.38941775495</v>
      </c>
      <c r="N31" s="4">
        <v>973738.41827314626</v>
      </c>
      <c r="O31" s="4">
        <v>314626.25511197408</v>
      </c>
      <c r="P31" s="4">
        <v>17809.970044460846</v>
      </c>
      <c r="Q31" s="4">
        <v>110372.48529887099</v>
      </c>
      <c r="S31" s="4">
        <v>1979</v>
      </c>
      <c r="T31">
        <v>98263.723246148424</v>
      </c>
      <c r="U31">
        <v>96750.232832100883</v>
      </c>
      <c r="V31">
        <v>187708.47768098532</v>
      </c>
      <c r="W31">
        <v>383788.15756180568</v>
      </c>
      <c r="X31">
        <v>96361.521068391346</v>
      </c>
      <c r="Y31">
        <v>8086.7834228402262</v>
      </c>
      <c r="Z31">
        <v>169792.72636431357</v>
      </c>
      <c r="AB31" s="4">
        <v>1979</v>
      </c>
      <c r="AC31">
        <v>65504.199676171767</v>
      </c>
      <c r="AD31">
        <v>61787.817124065339</v>
      </c>
      <c r="AE31">
        <v>99767.975052253998</v>
      </c>
      <c r="AF31">
        <v>287912.18054558465</v>
      </c>
      <c r="AG31">
        <v>119848.4406247224</v>
      </c>
      <c r="AH31">
        <v>4277.6957718935755</v>
      </c>
      <c r="AI31">
        <v>24720.825838779994</v>
      </c>
      <c r="AJ31" s="4">
        <v>1979</v>
      </c>
      <c r="AK31" s="4">
        <f t="shared" si="1"/>
        <v>2064761.4586130297</v>
      </c>
      <c r="AL31" s="4">
        <f t="shared" si="2"/>
        <v>2016988.7794039312</v>
      </c>
      <c r="AM31" s="4">
        <f t="shared" si="3"/>
        <v>3598062.5734903654</v>
      </c>
      <c r="AN31" s="4">
        <f t="shared" si="4"/>
        <v>8526482.7787229232</v>
      </c>
      <c r="AO31" s="4">
        <f t="shared" si="5"/>
        <v>2756636.0545674977</v>
      </c>
      <c r="AP31" s="4">
        <f t="shared" si="6"/>
        <v>147953.36463815364</v>
      </c>
      <c r="AQ31" s="4">
        <f t="shared" si="7"/>
        <v>2610923.0206826953</v>
      </c>
    </row>
    <row r="32" spans="1:43" ht="15.6">
      <c r="A32" s="4">
        <v>1980</v>
      </c>
      <c r="B32" s="4">
        <v>1639581.7352125589</v>
      </c>
      <c r="C32" s="4">
        <v>1596893.3718596303</v>
      </c>
      <c r="D32" s="4">
        <v>2754640.5108194705</v>
      </c>
      <c r="E32" s="4">
        <v>6830611.4412326952</v>
      </c>
      <c r="F32" s="4">
        <v>2133358.8054620326</v>
      </c>
      <c r="G32" s="4">
        <v>111864.8501427615</v>
      </c>
      <c r="H32" s="4">
        <v>2282921.4619323518</v>
      </c>
      <c r="I32" s="4"/>
      <c r="J32" s="4">
        <v>1980</v>
      </c>
      <c r="K32" s="4">
        <v>198980.43502914257</v>
      </c>
      <c r="L32" s="4">
        <v>188207.43639237728</v>
      </c>
      <c r="M32" s="4">
        <v>329997.48422238982</v>
      </c>
      <c r="N32" s="4">
        <v>865323.77095958358</v>
      </c>
      <c r="O32" s="4">
        <v>276585.46551269043</v>
      </c>
      <c r="P32" s="4">
        <v>15187.469433367631</v>
      </c>
      <c r="Q32" s="4">
        <v>93821.931690241006</v>
      </c>
      <c r="S32" s="4">
        <v>1980</v>
      </c>
      <c r="T32">
        <v>92567.132950998348</v>
      </c>
      <c r="U32">
        <v>90457.231447473765</v>
      </c>
      <c r="V32">
        <v>169458.87902920585</v>
      </c>
      <c r="W32">
        <v>364241.14576621243</v>
      </c>
      <c r="X32">
        <v>88526.283770936891</v>
      </c>
      <c r="Y32">
        <v>7359.3029218571246</v>
      </c>
      <c r="Z32">
        <v>160646.77020046787</v>
      </c>
      <c r="AB32" s="4">
        <v>1980</v>
      </c>
      <c r="AC32">
        <v>57046.131701067992</v>
      </c>
      <c r="AD32">
        <v>53778.535479500533</v>
      </c>
      <c r="AE32">
        <v>86826.200163482878</v>
      </c>
      <c r="AF32">
        <v>262656.87764027872</v>
      </c>
      <c r="AG32">
        <v>107884.88199096656</v>
      </c>
      <c r="AH32">
        <v>3736.6459292676091</v>
      </c>
      <c r="AI32">
        <v>21580.569834811842</v>
      </c>
      <c r="AJ32" s="4">
        <v>1980</v>
      </c>
      <c r="AK32" s="4">
        <f t="shared" si="1"/>
        <v>1988175.4348937678</v>
      </c>
      <c r="AL32" s="4">
        <f t="shared" si="2"/>
        <v>1929336.575178982</v>
      </c>
      <c r="AM32" s="4">
        <f t="shared" si="3"/>
        <v>3340923.074234549</v>
      </c>
      <c r="AN32" s="4">
        <f t="shared" si="4"/>
        <v>8322833.23559877</v>
      </c>
      <c r="AO32" s="4">
        <f t="shared" si="5"/>
        <v>2606355.4367366266</v>
      </c>
      <c r="AP32" s="4">
        <f t="shared" si="6"/>
        <v>138148.26842725385</v>
      </c>
      <c r="AQ32" s="4">
        <f t="shared" si="7"/>
        <v>2558970.7336578723</v>
      </c>
    </row>
    <row r="33" spans="1:43" ht="15.6">
      <c r="A33" s="4">
        <v>1981</v>
      </c>
      <c r="B33" s="4">
        <v>1380346.6994641975</v>
      </c>
      <c r="C33" s="4">
        <v>1332958.8587209433</v>
      </c>
      <c r="D33" s="4">
        <v>2223653.5916642835</v>
      </c>
      <c r="E33" s="4">
        <v>5797439.3892944064</v>
      </c>
      <c r="F33" s="4">
        <v>1747203.1978223319</v>
      </c>
      <c r="G33" s="4">
        <v>90847.752396633034</v>
      </c>
      <c r="H33" s="4">
        <v>1934900.5485807653</v>
      </c>
      <c r="I33" s="4"/>
      <c r="J33" s="4">
        <v>1981</v>
      </c>
      <c r="K33" s="4">
        <v>189371.94130655954</v>
      </c>
      <c r="L33" s="4">
        <v>179163.88327306777</v>
      </c>
      <c r="M33" s="4">
        <v>313921.10617639852</v>
      </c>
      <c r="N33" s="4">
        <v>860463.32560122863</v>
      </c>
      <c r="O33" s="4">
        <v>272410.14385482093</v>
      </c>
      <c r="P33" s="4">
        <v>14504.797310769791</v>
      </c>
      <c r="Q33" s="4">
        <v>89369.169687102229</v>
      </c>
      <c r="S33" s="4">
        <v>1981</v>
      </c>
      <c r="T33">
        <v>81289.545168827215</v>
      </c>
      <c r="U33">
        <v>78807.07585731837</v>
      </c>
      <c r="V33">
        <v>142644.16046016096</v>
      </c>
      <c r="W33">
        <v>321756.90768389753</v>
      </c>
      <c r="X33">
        <v>75723.739768404659</v>
      </c>
      <c r="Y33">
        <v>6238.0069548546362</v>
      </c>
      <c r="Z33">
        <v>141680.75438341536</v>
      </c>
      <c r="AB33" s="4">
        <v>1981</v>
      </c>
      <c r="AC33">
        <v>59126.097938983032</v>
      </c>
      <c r="AD33">
        <v>55720.127121396552</v>
      </c>
      <c r="AE33">
        <v>89979.536281801062</v>
      </c>
      <c r="AF33">
        <v>285069.5313801986</v>
      </c>
      <c r="AG33">
        <v>115569.89979570138</v>
      </c>
      <c r="AH33">
        <v>3884.0972616680842</v>
      </c>
      <c r="AI33">
        <v>22441.175893558575</v>
      </c>
      <c r="AJ33" s="4">
        <v>1981</v>
      </c>
      <c r="AK33" s="4">
        <f t="shared" si="1"/>
        <v>1710134.2838785674</v>
      </c>
      <c r="AL33" s="4">
        <f t="shared" si="2"/>
        <v>1646649.9449727263</v>
      </c>
      <c r="AM33" s="4">
        <f t="shared" si="3"/>
        <v>2770198.3945826441</v>
      </c>
      <c r="AN33" s="4">
        <f t="shared" si="4"/>
        <v>7264729.1539597316</v>
      </c>
      <c r="AO33" s="4">
        <f t="shared" si="5"/>
        <v>2210906.9812412588</v>
      </c>
      <c r="AP33" s="4">
        <f t="shared" si="6"/>
        <v>115474.65392392554</v>
      </c>
      <c r="AQ33" s="4">
        <f t="shared" si="7"/>
        <v>2188391.6485448414</v>
      </c>
    </row>
    <row r="34" spans="1:43" ht="15.6">
      <c r="A34" s="4">
        <v>1982</v>
      </c>
      <c r="B34" s="4">
        <v>1237807.116860019</v>
      </c>
      <c r="C34" s="4">
        <v>1184879.0505266949</v>
      </c>
      <c r="D34" s="4">
        <v>1913000.8060137834</v>
      </c>
      <c r="E34" s="4">
        <v>5236022.2459049178</v>
      </c>
      <c r="F34" s="4">
        <v>1521604.3210914822</v>
      </c>
      <c r="G34" s="4">
        <v>78508.261257319915</v>
      </c>
      <c r="H34" s="4">
        <v>1747274.2755911043</v>
      </c>
      <c r="I34" s="4"/>
      <c r="J34" s="4">
        <v>1982</v>
      </c>
      <c r="K34" s="4">
        <v>152293.60201522987</v>
      </c>
      <c r="L34" s="4">
        <v>144124.99309495211</v>
      </c>
      <c r="M34" s="4">
        <v>252428.76750834452</v>
      </c>
      <c r="N34" s="4">
        <v>722413.94025971997</v>
      </c>
      <c r="O34" s="4">
        <v>226792.37523019698</v>
      </c>
      <c r="P34" s="4">
        <v>11705.579524117102</v>
      </c>
      <c r="Q34" s="4">
        <v>71974.097968561458</v>
      </c>
      <c r="S34" s="4">
        <v>1982</v>
      </c>
      <c r="T34">
        <v>69437.438634044171</v>
      </c>
      <c r="U34">
        <v>66755.542512974425</v>
      </c>
      <c r="V34">
        <v>116831.33471541085</v>
      </c>
      <c r="W34">
        <v>276057.57174190663</v>
      </c>
      <c r="X34">
        <v>62926.239672193289</v>
      </c>
      <c r="Y34">
        <v>5138.7879622860082</v>
      </c>
      <c r="Z34">
        <v>121534.16705002476</v>
      </c>
      <c r="AB34" s="4">
        <v>1982</v>
      </c>
      <c r="AC34">
        <v>59475.867423567659</v>
      </c>
      <c r="AD34">
        <v>56043.575373523083</v>
      </c>
      <c r="AE34">
        <v>90551.26145864655</v>
      </c>
      <c r="AF34">
        <v>300184.1660319824</v>
      </c>
      <c r="AG34">
        <v>120142.93728304718</v>
      </c>
      <c r="AH34">
        <v>3917.8465668067583</v>
      </c>
      <c r="AI34">
        <v>22669.334355949042</v>
      </c>
      <c r="AJ34" s="4">
        <v>1982</v>
      </c>
      <c r="AK34" s="4">
        <f t="shared" si="1"/>
        <v>1519014.0249328609</v>
      </c>
      <c r="AL34" s="4">
        <f t="shared" si="2"/>
        <v>1451803.1615081446</v>
      </c>
      <c r="AM34" s="4">
        <f t="shared" si="3"/>
        <v>2372812.1696961857</v>
      </c>
      <c r="AN34" s="4">
        <f t="shared" si="4"/>
        <v>6534677.9239385277</v>
      </c>
      <c r="AO34" s="4">
        <f t="shared" si="5"/>
        <v>1931465.8732769198</v>
      </c>
      <c r="AP34" s="4">
        <f t="shared" si="6"/>
        <v>99270.475310529786</v>
      </c>
      <c r="AQ34" s="4">
        <f t="shared" si="7"/>
        <v>1963451.8749656396</v>
      </c>
    </row>
    <row r="35" spans="1:43" ht="15.6">
      <c r="A35" s="4">
        <v>1983</v>
      </c>
      <c r="B35" s="4">
        <v>1431328.0630476279</v>
      </c>
      <c r="C35" s="4">
        <v>1357882.7328042747</v>
      </c>
      <c r="D35" s="4">
        <v>2123554.5141876782</v>
      </c>
      <c r="E35" s="4">
        <v>6092352.108900643</v>
      </c>
      <c r="F35" s="4">
        <v>1705806.1456952982</v>
      </c>
      <c r="G35" s="4">
        <v>87397.373023640292</v>
      </c>
      <c r="H35" s="4">
        <v>2035194.6117136967</v>
      </c>
      <c r="I35" s="4"/>
      <c r="J35" s="4">
        <v>1983</v>
      </c>
      <c r="K35" s="4">
        <v>162940.37259359867</v>
      </c>
      <c r="L35" s="4">
        <v>154249.69307711846</v>
      </c>
      <c r="M35" s="4">
        <v>270145.19776495144</v>
      </c>
      <c r="N35" s="4">
        <v>806287.15662283567</v>
      </c>
      <c r="O35" s="4">
        <v>251285.10919060535</v>
      </c>
      <c r="P35" s="4">
        <v>12567.53557034553</v>
      </c>
      <c r="Q35" s="4">
        <v>77162.373966059298</v>
      </c>
      <c r="S35" s="4">
        <v>1983</v>
      </c>
      <c r="T35">
        <v>69358.677746844347</v>
      </c>
      <c r="U35">
        <v>66096.626457981576</v>
      </c>
      <c r="V35">
        <v>111940.98416148042</v>
      </c>
      <c r="W35">
        <v>276562.38309660571</v>
      </c>
      <c r="X35">
        <v>61068.62071319019</v>
      </c>
      <c r="Y35">
        <v>4945.8144570352297</v>
      </c>
      <c r="Z35">
        <v>121898.29365718337</v>
      </c>
      <c r="AB35" s="4">
        <v>1983</v>
      </c>
      <c r="AC35">
        <v>80421.085396401933</v>
      </c>
      <c r="AD35">
        <v>75789.688919041277</v>
      </c>
      <c r="AE35">
        <v>122567.23509395189</v>
      </c>
      <c r="AF35">
        <v>424799.96544486005</v>
      </c>
      <c r="AG35">
        <v>167873.11969096024</v>
      </c>
      <c r="AH35">
        <v>5311.4552438403935</v>
      </c>
      <c r="AI35">
        <v>30811.776747925116</v>
      </c>
      <c r="AJ35" s="4">
        <v>1983</v>
      </c>
      <c r="AK35" s="4">
        <f t="shared" si="1"/>
        <v>1744048.1987844729</v>
      </c>
      <c r="AL35" s="4">
        <f t="shared" si="2"/>
        <v>1654018.7412584159</v>
      </c>
      <c r="AM35" s="4">
        <f t="shared" si="3"/>
        <v>2628207.9312080615</v>
      </c>
      <c r="AN35" s="4">
        <f t="shared" si="4"/>
        <v>7600001.614064944</v>
      </c>
      <c r="AO35" s="4">
        <f t="shared" si="5"/>
        <v>2186032.995290054</v>
      </c>
      <c r="AP35" s="4">
        <f t="shared" si="6"/>
        <v>110222.17829486144</v>
      </c>
      <c r="AQ35" s="4">
        <f t="shared" si="7"/>
        <v>2265067.0560848643</v>
      </c>
    </row>
    <row r="36" spans="1:43" ht="15.6">
      <c r="A36" s="4">
        <v>1984</v>
      </c>
      <c r="B36" s="4">
        <v>1514723.3208815621</v>
      </c>
      <c r="C36" s="4">
        <v>1423870.7167903436</v>
      </c>
      <c r="D36" s="4">
        <v>2158952.4702216913</v>
      </c>
      <c r="E36" s="4">
        <v>6481684.5930486917</v>
      </c>
      <c r="F36" s="4">
        <v>1746989.7825617918</v>
      </c>
      <c r="G36" s="4">
        <v>88948.422992914566</v>
      </c>
      <c r="H36" s="4">
        <v>2170079.4741882286</v>
      </c>
      <c r="I36" s="4"/>
      <c r="J36" s="4">
        <v>1984</v>
      </c>
      <c r="K36" s="4">
        <v>167712.38170211925</v>
      </c>
      <c r="L36" s="4">
        <v>158823.47373334327</v>
      </c>
      <c r="M36" s="4">
        <v>278237.67478430265</v>
      </c>
      <c r="N36" s="4">
        <v>865124.96569232992</v>
      </c>
      <c r="O36" s="4">
        <v>267946.70399248059</v>
      </c>
      <c r="P36" s="4">
        <v>12980.527986521662</v>
      </c>
      <c r="Q36" s="4">
        <v>79634.262611952843</v>
      </c>
      <c r="S36" s="4">
        <v>1984</v>
      </c>
      <c r="T36">
        <v>82433.728740877021</v>
      </c>
      <c r="U36">
        <v>77838.170096382528</v>
      </c>
      <c r="V36">
        <v>127683.87752676767</v>
      </c>
      <c r="W36">
        <v>329212.46792492084</v>
      </c>
      <c r="X36">
        <v>70423.444182900726</v>
      </c>
      <c r="Y36">
        <v>5658.6747545815942</v>
      </c>
      <c r="Z36">
        <v>145463.38817281925</v>
      </c>
      <c r="AB36" s="4">
        <v>1984</v>
      </c>
      <c r="AC36">
        <v>84853.504809801365</v>
      </c>
      <c r="AD36">
        <v>79996.119988288774</v>
      </c>
      <c r="AE36">
        <v>129538.61381769984</v>
      </c>
      <c r="AF36">
        <v>468993.42709160905</v>
      </c>
      <c r="AG36">
        <v>183019.6896702559</v>
      </c>
      <c r="AH36">
        <v>5618.1349852409367</v>
      </c>
      <c r="AI36">
        <v>32711.32943130115</v>
      </c>
      <c r="AJ36" s="4">
        <v>1984</v>
      </c>
      <c r="AK36" s="4">
        <f t="shared" si="1"/>
        <v>1849722.9361343598</v>
      </c>
      <c r="AL36" s="4">
        <f t="shared" si="2"/>
        <v>1740528.480608358</v>
      </c>
      <c r="AM36" s="4">
        <f t="shared" si="3"/>
        <v>2694412.6363504613</v>
      </c>
      <c r="AN36" s="4">
        <f t="shared" si="4"/>
        <v>8145015.4537575515</v>
      </c>
      <c r="AO36" s="4">
        <f t="shared" si="5"/>
        <v>2268379.6204074291</v>
      </c>
      <c r="AP36" s="4">
        <f t="shared" si="6"/>
        <v>113205.76071925875</v>
      </c>
      <c r="AQ36" s="4">
        <f t="shared" si="7"/>
        <v>2427888.4544043019</v>
      </c>
    </row>
    <row r="37" spans="1:43" ht="15.6">
      <c r="A37" s="4">
        <v>1985</v>
      </c>
      <c r="B37" s="4">
        <v>1428766.7672505197</v>
      </c>
      <c r="C37" s="4">
        <v>1330537.9170006479</v>
      </c>
      <c r="D37" s="4">
        <v>1958062.7233508131</v>
      </c>
      <c r="E37" s="4">
        <v>6141123.3350403868</v>
      </c>
      <c r="F37" s="4">
        <v>1591782.1703181502</v>
      </c>
      <c r="G37" s="4">
        <v>80602.476258575771</v>
      </c>
      <c r="H37" s="4">
        <v>2062965.8801443258</v>
      </c>
      <c r="I37" s="4"/>
      <c r="J37" s="4">
        <v>1985</v>
      </c>
      <c r="K37" s="4">
        <v>160496.47226209627</v>
      </c>
      <c r="L37" s="4">
        <v>152049.82148589729</v>
      </c>
      <c r="M37" s="4">
        <v>266551.90230489487</v>
      </c>
      <c r="N37" s="4">
        <v>862488.26348067587</v>
      </c>
      <c r="O37" s="4">
        <v>265735.84825799131</v>
      </c>
      <c r="P37" s="4">
        <v>12465.076747040714</v>
      </c>
      <c r="Q37" s="4">
        <v>76462.791248428563</v>
      </c>
      <c r="S37" s="4">
        <v>1985</v>
      </c>
      <c r="T37">
        <v>76147.688596618435</v>
      </c>
      <c r="U37">
        <v>71216.471171509766</v>
      </c>
      <c r="V37">
        <v>113265.18297142147</v>
      </c>
      <c r="W37">
        <v>304170.10566969903</v>
      </c>
      <c r="X37">
        <v>63031.032676940187</v>
      </c>
      <c r="Y37">
        <v>5027.2388929614899</v>
      </c>
      <c r="Z37">
        <v>134900.51330929407</v>
      </c>
      <c r="AB37" s="4">
        <v>1985</v>
      </c>
      <c r="AC37">
        <v>85474.166192851102</v>
      </c>
      <c r="AD37">
        <v>80630.153530568321</v>
      </c>
      <c r="AE37">
        <v>130790.65720995034</v>
      </c>
      <c r="AF37">
        <v>494252.92940064427</v>
      </c>
      <c r="AG37">
        <v>190477.69451732669</v>
      </c>
      <c r="AH37">
        <v>5672.5532954509445</v>
      </c>
      <c r="AI37">
        <v>33188.938146498003</v>
      </c>
      <c r="AJ37" s="4">
        <v>1985</v>
      </c>
      <c r="AK37" s="4">
        <f t="shared" si="1"/>
        <v>1750885.0943020855</v>
      </c>
      <c r="AL37" s="4">
        <f t="shared" si="2"/>
        <v>1634434.3631886232</v>
      </c>
      <c r="AM37" s="4">
        <f t="shared" si="3"/>
        <v>2468670.46583708</v>
      </c>
      <c r="AN37" s="4">
        <f t="shared" si="4"/>
        <v>7802034.633591406</v>
      </c>
      <c r="AO37" s="4">
        <f t="shared" si="5"/>
        <v>2111026.7457704083</v>
      </c>
      <c r="AP37" s="4">
        <f t="shared" si="6"/>
        <v>103767.34519402891</v>
      </c>
      <c r="AQ37" s="4">
        <f t="shared" si="7"/>
        <v>2307518.1228485461</v>
      </c>
    </row>
    <row r="38" spans="1:43" ht="15.6">
      <c r="A38" s="4">
        <v>1986</v>
      </c>
      <c r="B38" s="4">
        <v>1520886.234706826</v>
      </c>
      <c r="C38" s="4">
        <v>1402839.4431015344</v>
      </c>
      <c r="D38" s="4">
        <v>2006020.7869568032</v>
      </c>
      <c r="E38" s="4">
        <v>6560653.757992113</v>
      </c>
      <c r="F38" s="4">
        <v>1633629.7547202839</v>
      </c>
      <c r="G38" s="4">
        <v>82335.746693069072</v>
      </c>
      <c r="H38" s="4">
        <v>2213729.1997959758</v>
      </c>
      <c r="I38" s="4"/>
      <c r="J38" s="4">
        <v>1986</v>
      </c>
      <c r="K38" s="4">
        <v>159100.77530202435</v>
      </c>
      <c r="L38" s="4">
        <v>150793.0913698246</v>
      </c>
      <c r="M38" s="4">
        <v>264636.71646245284</v>
      </c>
      <c r="N38" s="4">
        <v>890181.75310372759</v>
      </c>
      <c r="O38" s="4">
        <v>273096.9374651949</v>
      </c>
      <c r="P38" s="4">
        <v>12399.415718024227</v>
      </c>
      <c r="Q38" s="4">
        <v>76105.347076260616</v>
      </c>
      <c r="S38" s="4">
        <v>1986</v>
      </c>
      <c r="T38">
        <v>79997.134258952326</v>
      </c>
      <c r="U38">
        <v>74073.615701511211</v>
      </c>
      <c r="V38">
        <v>114349.89312730395</v>
      </c>
      <c r="W38">
        <v>319188.10560949554</v>
      </c>
      <c r="X38">
        <v>64064.783588812461</v>
      </c>
      <c r="Y38">
        <v>5074.4232992423349</v>
      </c>
      <c r="Z38">
        <v>142263.06840534598</v>
      </c>
      <c r="AB38" s="4">
        <v>1986</v>
      </c>
      <c r="AC38">
        <v>79183.940737098892</v>
      </c>
      <c r="AD38">
        <v>74759.843686413398</v>
      </c>
      <c r="AE38">
        <v>121532.45783654072</v>
      </c>
      <c r="AF38">
        <v>478984.67966069072</v>
      </c>
      <c r="AG38">
        <v>182302.91679484298</v>
      </c>
      <c r="AH38">
        <v>5266.7835771968057</v>
      </c>
      <c r="AI38">
        <v>31002.021185110909</v>
      </c>
      <c r="AJ38" s="4">
        <v>1986</v>
      </c>
      <c r="AK38" s="4">
        <f t="shared" si="1"/>
        <v>1839168.0850049015</v>
      </c>
      <c r="AL38" s="4">
        <f t="shared" si="2"/>
        <v>1702465.9938592839</v>
      </c>
      <c r="AM38" s="4">
        <f t="shared" si="3"/>
        <v>2506539.8543831008</v>
      </c>
      <c r="AN38" s="4">
        <f t="shared" si="4"/>
        <v>8249008.2963660266</v>
      </c>
      <c r="AO38" s="4">
        <f t="shared" si="5"/>
        <v>2153094.392569134</v>
      </c>
      <c r="AP38" s="4">
        <f t="shared" si="6"/>
        <v>105076.36928753245</v>
      </c>
      <c r="AQ38" s="4">
        <f t="shared" si="7"/>
        <v>2463099.6364626931</v>
      </c>
    </row>
    <row r="39" spans="1:43" ht="15.6">
      <c r="A39" s="4">
        <v>1987</v>
      </c>
      <c r="B39" s="4">
        <v>1624428.727896827</v>
      </c>
      <c r="C39" s="4">
        <v>1483801.530798268</v>
      </c>
      <c r="D39" s="4">
        <v>2064334.088916122</v>
      </c>
      <c r="E39" s="4">
        <v>7026730.2909578346</v>
      </c>
      <c r="F39" s="4">
        <v>1678914.7242698458</v>
      </c>
      <c r="G39" s="4">
        <v>84295.501266735271</v>
      </c>
      <c r="H39" s="4">
        <v>2384130.5233246349</v>
      </c>
      <c r="I39" s="4"/>
      <c r="J39" s="4">
        <v>1987</v>
      </c>
      <c r="K39" s="4">
        <v>147959.26671876875</v>
      </c>
      <c r="L39" s="4">
        <v>140300.41239099289</v>
      </c>
      <c r="M39" s="4">
        <v>246598.69901650434</v>
      </c>
      <c r="N39" s="4">
        <v>861457.35614823387</v>
      </c>
      <c r="O39" s="4">
        <v>263395.1559429302</v>
      </c>
      <c r="P39" s="4">
        <v>11570.939558172719</v>
      </c>
      <c r="Q39" s="4">
        <v>71116.193493864936</v>
      </c>
      <c r="S39" s="4">
        <v>1987</v>
      </c>
      <c r="T39">
        <v>89137.194863835277</v>
      </c>
      <c r="U39">
        <v>81685.54324162555</v>
      </c>
      <c r="V39">
        <v>122547.23344164765</v>
      </c>
      <c r="W39">
        <v>354797.19292280142</v>
      </c>
      <c r="X39">
        <v>68957.410211366194</v>
      </c>
      <c r="Y39">
        <v>5427.1517091187516</v>
      </c>
      <c r="Z39">
        <v>159106.17559502015</v>
      </c>
      <c r="AB39" s="4">
        <v>1987</v>
      </c>
      <c r="AC39">
        <v>74406.823369095539</v>
      </c>
      <c r="AD39">
        <v>70326.411185912555</v>
      </c>
      <c r="AE39">
        <v>114629.43421454057</v>
      </c>
      <c r="AF39">
        <v>470799.27760144445</v>
      </c>
      <c r="AG39">
        <v>176963.7748827429</v>
      </c>
      <c r="AH39">
        <v>4959.4093390234684</v>
      </c>
      <c r="AI39">
        <v>29406.30035866742</v>
      </c>
      <c r="AJ39" s="4">
        <v>1987</v>
      </c>
      <c r="AK39" s="4">
        <f t="shared" si="1"/>
        <v>1935932.0128485267</v>
      </c>
      <c r="AL39" s="4">
        <f t="shared" si="2"/>
        <v>1776113.8976167992</v>
      </c>
      <c r="AM39" s="4">
        <f t="shared" si="3"/>
        <v>2548109.4555888148</v>
      </c>
      <c r="AN39" s="4">
        <f t="shared" si="4"/>
        <v>8713784.1176303141</v>
      </c>
      <c r="AO39" s="4">
        <f t="shared" si="5"/>
        <v>2188231.0653068852</v>
      </c>
      <c r="AP39" s="4">
        <f t="shared" si="6"/>
        <v>106253.00187305021</v>
      </c>
      <c r="AQ39" s="4">
        <f t="shared" si="7"/>
        <v>2643759.1927721873</v>
      </c>
    </row>
    <row r="40" spans="1:43" ht="15.6">
      <c r="A40" s="4">
        <v>1988</v>
      </c>
      <c r="B40" s="4">
        <v>1760724.3514380495</v>
      </c>
      <c r="C40" s="4">
        <v>1592394.778682149</v>
      </c>
      <c r="D40" s="4">
        <v>2158383.3487878228</v>
      </c>
      <c r="E40" s="4">
        <v>7631123.0267962357</v>
      </c>
      <c r="F40" s="4">
        <v>1747390.0328690989</v>
      </c>
      <c r="G40" s="4">
        <v>87477.794463734273</v>
      </c>
      <c r="H40" s="4">
        <v>2606289.988651061</v>
      </c>
      <c r="I40" s="4"/>
      <c r="J40" s="4">
        <v>1988</v>
      </c>
      <c r="K40" s="4">
        <v>149360.92627362447</v>
      </c>
      <c r="L40" s="4">
        <v>141703.77608058418</v>
      </c>
      <c r="M40" s="4">
        <v>249562.58585386479</v>
      </c>
      <c r="N40" s="4">
        <v>904483.85266809666</v>
      </c>
      <c r="O40" s="4">
        <v>275859.45267931867</v>
      </c>
      <c r="P40" s="4">
        <v>11720.872568048282</v>
      </c>
      <c r="Q40" s="4">
        <v>72192.010249397601</v>
      </c>
      <c r="S40" s="4">
        <v>1988</v>
      </c>
      <c r="T40">
        <v>107290.16313326584</v>
      </c>
      <c r="U40">
        <v>97269.643934465203</v>
      </c>
      <c r="V40">
        <v>142003.39091157544</v>
      </c>
      <c r="W40">
        <v>425477.97287831875</v>
      </c>
      <c r="X40">
        <v>80048.397832514544</v>
      </c>
      <c r="Y40">
        <v>6263.5155874620941</v>
      </c>
      <c r="Z40">
        <v>192196.14636051658</v>
      </c>
      <c r="AB40" s="4">
        <v>1988</v>
      </c>
      <c r="AC40">
        <v>73724.640820274566</v>
      </c>
      <c r="AD40">
        <v>69774.871314172706</v>
      </c>
      <c r="AE40">
        <v>114091.56720813872</v>
      </c>
      <c r="AF40">
        <v>487928.73334753036</v>
      </c>
      <c r="AG40">
        <v>181121.19815238743</v>
      </c>
      <c r="AH40">
        <v>4923.611853249171</v>
      </c>
      <c r="AI40">
        <v>29444.989077576949</v>
      </c>
      <c r="AJ40" s="4">
        <v>1988</v>
      </c>
      <c r="AK40" s="4">
        <f t="shared" si="1"/>
        <v>2091100.0816652144</v>
      </c>
      <c r="AL40" s="4">
        <f t="shared" si="2"/>
        <v>1901143.070011371</v>
      </c>
      <c r="AM40" s="4">
        <f t="shared" si="3"/>
        <v>2664040.8927614018</v>
      </c>
      <c r="AN40" s="4">
        <f t="shared" si="4"/>
        <v>9449013.5856901798</v>
      </c>
      <c r="AO40" s="4">
        <f t="shared" si="5"/>
        <v>2284419.0815333198</v>
      </c>
      <c r="AP40" s="4">
        <f t="shared" si="6"/>
        <v>110385.79447249383</v>
      </c>
      <c r="AQ40" s="4">
        <f t="shared" si="7"/>
        <v>2900123.1343385521</v>
      </c>
    </row>
    <row r="41" spans="1:43" ht="15.6">
      <c r="A41" s="4">
        <v>1989</v>
      </c>
      <c r="B41" s="4">
        <v>1574026.8753828204</v>
      </c>
      <c r="C41" s="4">
        <v>1409215.9163040263</v>
      </c>
      <c r="D41" s="4">
        <v>1863695.63950787</v>
      </c>
      <c r="E41" s="4">
        <v>6829635.9583468968</v>
      </c>
      <c r="F41" s="4">
        <v>1496713.945680843</v>
      </c>
      <c r="G41" s="4">
        <v>74781.39695530622</v>
      </c>
      <c r="H41" s="4">
        <v>2350399.863049008</v>
      </c>
      <c r="I41" s="4"/>
      <c r="J41" s="4">
        <v>1989</v>
      </c>
      <c r="K41" s="4">
        <v>161466.36220012337</v>
      </c>
      <c r="L41" s="4">
        <v>153276.42181418103</v>
      </c>
      <c r="M41" s="4">
        <v>270617.39762014867</v>
      </c>
      <c r="N41" s="4">
        <v>1016539.644160006</v>
      </c>
      <c r="O41" s="4">
        <v>309517.8235310298</v>
      </c>
      <c r="P41" s="4">
        <v>12714.561850883119</v>
      </c>
      <c r="Q41" s="4">
        <v>78545.205684162705</v>
      </c>
      <c r="S41" s="4">
        <v>1989</v>
      </c>
      <c r="T41">
        <v>112447.59404449645</v>
      </c>
      <c r="U41">
        <v>100817.30186116125</v>
      </c>
      <c r="V41">
        <v>143431.38910958372</v>
      </c>
      <c r="W41">
        <v>443730.24151705398</v>
      </c>
      <c r="X41">
        <v>80773.074039983985</v>
      </c>
      <c r="Y41">
        <v>6287.5246122876906</v>
      </c>
      <c r="Z41">
        <v>202131.99654975426</v>
      </c>
      <c r="AB41" s="4">
        <v>1989</v>
      </c>
      <c r="AC41">
        <v>74619.949669255278</v>
      </c>
      <c r="AD41">
        <v>70734.084656015984</v>
      </c>
      <c r="AE41">
        <v>116090.695518658</v>
      </c>
      <c r="AF41">
        <v>516551.66106581443</v>
      </c>
      <c r="AG41">
        <v>189351.50957504485</v>
      </c>
      <c r="AH41">
        <v>4992.5933006919377</v>
      </c>
      <c r="AI41">
        <v>30153.469085293425</v>
      </c>
      <c r="AJ41" s="4">
        <v>1989</v>
      </c>
      <c r="AK41" s="4">
        <f t="shared" si="1"/>
        <v>1922560.7812966956</v>
      </c>
      <c r="AL41" s="4">
        <f t="shared" si="2"/>
        <v>1734043.7246353845</v>
      </c>
      <c r="AM41" s="4">
        <f t="shared" si="3"/>
        <v>2393835.1217562603</v>
      </c>
      <c r="AN41" s="4">
        <f t="shared" si="4"/>
        <v>8806457.505089771</v>
      </c>
      <c r="AO41" s="4">
        <f t="shared" si="5"/>
        <v>2076356.3528269017</v>
      </c>
      <c r="AP41" s="4">
        <f t="shared" si="6"/>
        <v>98776.076719168967</v>
      </c>
      <c r="AQ41" s="4">
        <f t="shared" si="7"/>
        <v>2661230.5343682184</v>
      </c>
    </row>
    <row r="42" spans="1:43" ht="15.6">
      <c r="A42" s="4">
        <v>1990</v>
      </c>
      <c r="B42" s="4">
        <v>1455293.0840309842</v>
      </c>
      <c r="C42" s="4">
        <v>1289570.1115421492</v>
      </c>
      <c r="D42" s="4">
        <v>1666698.5314528211</v>
      </c>
      <c r="E42" s="4">
        <v>6316370.02114686</v>
      </c>
      <c r="F42" s="4">
        <v>1322865.6117286733</v>
      </c>
      <c r="G42" s="4">
        <v>66032.656260796633</v>
      </c>
      <c r="H42" s="4">
        <v>2192655.5683264886</v>
      </c>
      <c r="I42" s="4"/>
      <c r="J42" s="4">
        <v>1990</v>
      </c>
      <c r="K42" s="4">
        <v>157983.38148758316</v>
      </c>
      <c r="L42" s="4">
        <v>150063.84772706093</v>
      </c>
      <c r="M42" s="4">
        <v>265746.9367476707</v>
      </c>
      <c r="N42" s="4">
        <v>1033609.6138159225</v>
      </c>
      <c r="O42" s="4">
        <v>314440.75592202204</v>
      </c>
      <c r="P42" s="4">
        <v>12483.260325624937</v>
      </c>
      <c r="Q42" s="4">
        <v>77412.608643370026</v>
      </c>
      <c r="S42" s="4">
        <v>1990</v>
      </c>
      <c r="T42">
        <v>102471.21346651721</v>
      </c>
      <c r="U42">
        <v>90822.347986694338</v>
      </c>
      <c r="V42">
        <v>126113.61497513007</v>
      </c>
      <c r="W42">
        <v>401869.52686507121</v>
      </c>
      <c r="X42">
        <v>70737.352172584971</v>
      </c>
      <c r="Y42">
        <v>5481.6110772649745</v>
      </c>
      <c r="Z42">
        <v>184810.89744616175</v>
      </c>
      <c r="AB42" s="4">
        <v>1990</v>
      </c>
      <c r="AC42">
        <v>56266.45289057061</v>
      </c>
      <c r="AD42">
        <v>53434.021072617288</v>
      </c>
      <c r="AE42">
        <v>88075.048538800198</v>
      </c>
      <c r="AF42">
        <v>407407.08203611546</v>
      </c>
      <c r="AG42">
        <v>147467.15620321099</v>
      </c>
      <c r="AH42">
        <v>3771.1006361069226</v>
      </c>
      <c r="AI42">
        <v>23032.659575046127</v>
      </c>
      <c r="AJ42" s="4">
        <v>1990</v>
      </c>
      <c r="AK42" s="4">
        <f t="shared" si="1"/>
        <v>1772014.1318756549</v>
      </c>
      <c r="AL42" s="4">
        <f t="shared" si="2"/>
        <v>1583890.3283285219</v>
      </c>
      <c r="AM42" s="4">
        <f t="shared" si="3"/>
        <v>2146634.1317144223</v>
      </c>
      <c r="AN42" s="4">
        <f t="shared" si="4"/>
        <v>8159256.2438639691</v>
      </c>
      <c r="AO42" s="4">
        <f t="shared" si="5"/>
        <v>1855510.8760264914</v>
      </c>
      <c r="AP42" s="4">
        <f t="shared" si="6"/>
        <v>87768.628299793461</v>
      </c>
      <c r="AQ42" s="4">
        <f t="shared" si="7"/>
        <v>2477911.7339910665</v>
      </c>
    </row>
    <row r="43" spans="1:43" ht="15.6">
      <c r="A43" s="4">
        <v>1991</v>
      </c>
      <c r="B43" s="4">
        <v>1389333.9472854477</v>
      </c>
      <c r="C43" s="4">
        <v>1218300.3404470882</v>
      </c>
      <c r="D43" s="4">
        <v>1541433.3167549784</v>
      </c>
      <c r="E43" s="4">
        <v>6026931.3274324844</v>
      </c>
      <c r="F43" s="4">
        <v>1204390.4208688317</v>
      </c>
      <c r="G43" s="4">
        <v>60127.225192263119</v>
      </c>
      <c r="H43" s="4">
        <v>2112539.751257957</v>
      </c>
      <c r="I43" s="4"/>
      <c r="J43" s="4">
        <v>1991</v>
      </c>
      <c r="K43" s="4">
        <v>147874.0819501064</v>
      </c>
      <c r="L43" s="4">
        <v>140556.851537757</v>
      </c>
      <c r="M43" s="4">
        <v>249803.99550863699</v>
      </c>
      <c r="N43" s="4">
        <v>1005036.4227180044</v>
      </c>
      <c r="O43" s="4">
        <v>305716.14809161169</v>
      </c>
      <c r="P43" s="4">
        <v>11724.866524190009</v>
      </c>
      <c r="Q43" s="4">
        <v>73054.989040406523</v>
      </c>
      <c r="S43" s="4">
        <v>1991</v>
      </c>
      <c r="T43">
        <v>100774.96910417748</v>
      </c>
      <c r="U43">
        <v>88265.299218428234</v>
      </c>
      <c r="V43">
        <v>119822.6405664778</v>
      </c>
      <c r="W43">
        <v>392299.78359590395</v>
      </c>
      <c r="X43">
        <v>66724.350857115569</v>
      </c>
      <c r="Y43">
        <v>5151.3214572516426</v>
      </c>
      <c r="Z43">
        <v>182329.62774656227</v>
      </c>
      <c r="AB43" s="4">
        <v>1991</v>
      </c>
      <c r="AC43">
        <v>47915.836704304325</v>
      </c>
      <c r="AD43">
        <v>45598.381644553032</v>
      </c>
      <c r="AE43">
        <v>75529.789970778278</v>
      </c>
      <c r="AF43">
        <v>362905.05395011103</v>
      </c>
      <c r="AG43">
        <v>129698.32139278704</v>
      </c>
      <c r="AH43">
        <v>3216.5733433708042</v>
      </c>
      <c r="AI43">
        <v>19894.387157966095</v>
      </c>
      <c r="AJ43" s="4">
        <v>1991</v>
      </c>
      <c r="AK43" s="4">
        <f t="shared" si="1"/>
        <v>1685898.8350440362</v>
      </c>
      <c r="AL43" s="4">
        <f t="shared" si="2"/>
        <v>1492720.8728478267</v>
      </c>
      <c r="AM43" s="4">
        <f t="shared" si="3"/>
        <v>1986589.7428008714</v>
      </c>
      <c r="AN43" s="4">
        <f t="shared" si="4"/>
        <v>7787172.5876965038</v>
      </c>
      <c r="AO43" s="4">
        <f t="shared" si="5"/>
        <v>1706529.2412103461</v>
      </c>
      <c r="AP43" s="4">
        <f t="shared" si="6"/>
        <v>80219.98651707558</v>
      </c>
      <c r="AQ43" s="4">
        <f t="shared" si="7"/>
        <v>2387818.7552028918</v>
      </c>
    </row>
    <row r="44" spans="1:43" ht="15.6">
      <c r="A44" s="4">
        <v>1992</v>
      </c>
      <c r="B44" s="4">
        <v>1308609.612804312</v>
      </c>
      <c r="C44" s="4">
        <v>1135366.3237358604</v>
      </c>
      <c r="D44" s="4">
        <v>1408820.9199614672</v>
      </c>
      <c r="E44" s="4">
        <v>5669026.6933031091</v>
      </c>
      <c r="F44" s="4">
        <v>1079100.263221065</v>
      </c>
      <c r="G44" s="4">
        <v>53943.004557236112</v>
      </c>
      <c r="H44" s="4">
        <v>2008493.6033187828</v>
      </c>
      <c r="I44" s="4"/>
      <c r="J44" s="4">
        <v>1992</v>
      </c>
      <c r="K44" s="4">
        <v>133907.33195217577</v>
      </c>
      <c r="L44" s="4">
        <v>127375.23945294569</v>
      </c>
      <c r="M44" s="4">
        <v>227323.88696669016</v>
      </c>
      <c r="N44" s="4">
        <v>945141.73982317711</v>
      </c>
      <c r="O44" s="4">
        <v>287679.5401225384</v>
      </c>
      <c r="P44" s="4">
        <v>10654.239986935871</v>
      </c>
      <c r="Q44" s="4">
        <v>66762.45261392543</v>
      </c>
      <c r="S44" s="4">
        <v>1992</v>
      </c>
      <c r="T44">
        <v>96933.637155233882</v>
      </c>
      <c r="U44">
        <v>83868.877087683373</v>
      </c>
      <c r="V44">
        <v>111505.13036087046</v>
      </c>
      <c r="W44">
        <v>374104.98124612198</v>
      </c>
      <c r="X44">
        <v>61430.685308956294</v>
      </c>
      <c r="Y44">
        <v>4728.8738572262801</v>
      </c>
      <c r="Z44">
        <v>175911.24458179608</v>
      </c>
      <c r="AB44" s="4">
        <v>1992</v>
      </c>
      <c r="AC44">
        <v>52102.184801747237</v>
      </c>
      <c r="AD44">
        <v>49697.68670637731</v>
      </c>
      <c r="AE44">
        <v>82779.346963847638</v>
      </c>
      <c r="AF44">
        <v>412788.82784366683</v>
      </c>
      <c r="AG44">
        <v>145646.94999460623</v>
      </c>
      <c r="AH44">
        <v>3502.8041742011596</v>
      </c>
      <c r="AI44">
        <v>21969.749991073466</v>
      </c>
      <c r="AJ44" s="4">
        <v>1992</v>
      </c>
      <c r="AK44" s="4">
        <f t="shared" si="1"/>
        <v>1591552.7667134691</v>
      </c>
      <c r="AL44" s="4">
        <f t="shared" si="2"/>
        <v>1396308.1269828668</v>
      </c>
      <c r="AM44" s="4">
        <f t="shared" si="3"/>
        <v>1830429.2842528755</v>
      </c>
      <c r="AN44" s="4">
        <f t="shared" si="4"/>
        <v>7401062.2422160758</v>
      </c>
      <c r="AO44" s="4">
        <f t="shared" si="5"/>
        <v>1573857.4386471659</v>
      </c>
      <c r="AP44" s="4">
        <f t="shared" si="6"/>
        <v>72828.922575599412</v>
      </c>
      <c r="AQ44" s="4">
        <f t="shared" si="7"/>
        <v>2273137.0505055776</v>
      </c>
    </row>
    <row r="45" spans="1:43" ht="15.6">
      <c r="A45" s="4">
        <v>1993</v>
      </c>
      <c r="B45" s="4">
        <v>1362231.7574627816</v>
      </c>
      <c r="C45" s="4">
        <v>1169178.0657958367</v>
      </c>
      <c r="D45" s="4">
        <v>1425563.8202491468</v>
      </c>
      <c r="E45" s="4">
        <v>5888275.1452296395</v>
      </c>
      <c r="F45" s="4">
        <v>1065661.9363004556</v>
      </c>
      <c r="G45" s="4">
        <v>53408.818282891742</v>
      </c>
      <c r="H45" s="4">
        <v>2110829.4237701222</v>
      </c>
      <c r="I45" s="4"/>
      <c r="J45" s="4">
        <v>1993</v>
      </c>
      <c r="K45" s="4">
        <v>155133.23596678951</v>
      </c>
      <c r="L45" s="4">
        <v>147683.93047476438</v>
      </c>
      <c r="M45" s="4">
        <v>264836.64287303417</v>
      </c>
      <c r="N45" s="4">
        <v>1136774.6309278733</v>
      </c>
      <c r="O45" s="4">
        <v>346475.01215718151</v>
      </c>
      <c r="P45" s="4">
        <v>12385.954043569922</v>
      </c>
      <c r="Q45" s="4">
        <v>78132.776059908734</v>
      </c>
      <c r="S45" s="4">
        <v>1993</v>
      </c>
      <c r="T45">
        <v>94928.461564947429</v>
      </c>
      <c r="U45">
        <v>81106.594009302586</v>
      </c>
      <c r="V45">
        <v>105804.69174941033</v>
      </c>
      <c r="W45">
        <v>362779.09781054669</v>
      </c>
      <c r="X45">
        <v>57452.938279366812</v>
      </c>
      <c r="Y45">
        <v>4413.9399818516686</v>
      </c>
      <c r="Z45">
        <v>172768.05070258939</v>
      </c>
      <c r="AB45" s="4">
        <v>1993</v>
      </c>
      <c r="AC45">
        <v>47851.29493170933</v>
      </c>
      <c r="AD45">
        <v>45760.632928117178</v>
      </c>
      <c r="AE45">
        <v>76699.776387340578</v>
      </c>
      <c r="AF45">
        <v>396601.6322019088</v>
      </c>
      <c r="AG45">
        <v>138138.07932314061</v>
      </c>
      <c r="AH45">
        <v>3221.4418392607631</v>
      </c>
      <c r="AI45">
        <v>20519.049844861947</v>
      </c>
      <c r="AJ45" s="4">
        <v>1993</v>
      </c>
      <c r="AK45" s="4">
        <f t="shared" si="1"/>
        <v>1660144.7499262278</v>
      </c>
      <c r="AL45" s="4">
        <f t="shared" si="2"/>
        <v>1443729.2232080209</v>
      </c>
      <c r="AM45" s="4">
        <f t="shared" si="3"/>
        <v>1872904.9312589318</v>
      </c>
      <c r="AN45" s="4">
        <f t="shared" si="4"/>
        <v>7784430.5061699692</v>
      </c>
      <c r="AO45" s="4">
        <f t="shared" si="5"/>
        <v>1607727.9660601446</v>
      </c>
      <c r="AP45" s="4">
        <f t="shared" si="6"/>
        <v>73430.154147574096</v>
      </c>
      <c r="AQ45" s="4">
        <f t="shared" si="7"/>
        <v>2382249.3003774825</v>
      </c>
    </row>
    <row r="46" spans="1:43" ht="15.6">
      <c r="A46" s="4">
        <v>1994</v>
      </c>
      <c r="B46" s="4">
        <v>1443482.052014011</v>
      </c>
      <c r="C46" s="4">
        <v>1225379.9523731233</v>
      </c>
      <c r="D46" s="4">
        <v>1471102.718162226</v>
      </c>
      <c r="E46" s="4">
        <v>6220264.1160207232</v>
      </c>
      <c r="F46" s="4">
        <v>1068173.6769491588</v>
      </c>
      <c r="G46" s="4">
        <v>53747.173540696727</v>
      </c>
      <c r="H46" s="4">
        <v>2258556.1769759879</v>
      </c>
      <c r="I46" s="4"/>
      <c r="J46" s="4">
        <v>1994</v>
      </c>
      <c r="K46" s="4">
        <v>155354.82742286418</v>
      </c>
      <c r="L46" s="4">
        <v>148023.16052891512</v>
      </c>
      <c r="M46" s="4">
        <v>266898.55965909822</v>
      </c>
      <c r="N46" s="4">
        <v>1181573.0749775835</v>
      </c>
      <c r="O46" s="4">
        <v>360864.01043142576</v>
      </c>
      <c r="P46" s="4">
        <v>12446.903674704468</v>
      </c>
      <c r="Q46" s="4">
        <v>79122.825075826448</v>
      </c>
      <c r="S46" s="4">
        <v>1994</v>
      </c>
      <c r="T46">
        <v>98948.467552611226</v>
      </c>
      <c r="U46">
        <v>83454.237345041271</v>
      </c>
      <c r="V46">
        <v>107029.39203714622</v>
      </c>
      <c r="W46">
        <v>373985.82598172571</v>
      </c>
      <c r="X46">
        <v>57052.750359067315</v>
      </c>
      <c r="Y46">
        <v>4379.0911406277537</v>
      </c>
      <c r="Z46">
        <v>180574.00306237728</v>
      </c>
      <c r="AB46" s="4">
        <v>1994</v>
      </c>
      <c r="AC46">
        <v>45050.971748993099</v>
      </c>
      <c r="AD46">
        <v>43204.516124184593</v>
      </c>
      <c r="AE46">
        <v>72922.787946188299</v>
      </c>
      <c r="AF46">
        <v>390653.17930132919</v>
      </c>
      <c r="AG46">
        <v>134303.07358743963</v>
      </c>
      <c r="AH46">
        <v>3036.7571973219515</v>
      </c>
      <c r="AI46">
        <v>19672.273388112852</v>
      </c>
      <c r="AJ46" s="4">
        <v>1994</v>
      </c>
      <c r="AK46" s="4">
        <f t="shared" si="1"/>
        <v>1742836.3187384794</v>
      </c>
      <c r="AL46" s="4">
        <f t="shared" si="2"/>
        <v>1500061.8663712642</v>
      </c>
      <c r="AM46" s="4">
        <f t="shared" si="3"/>
        <v>1917953.4578046589</v>
      </c>
      <c r="AN46" s="4">
        <f t="shared" si="4"/>
        <v>8166476.1962813614</v>
      </c>
      <c r="AO46" s="4">
        <f t="shared" si="5"/>
        <v>1620393.5113270914</v>
      </c>
      <c r="AP46" s="4">
        <f t="shared" si="6"/>
        <v>73609.925553350899</v>
      </c>
      <c r="AQ46" s="4">
        <f t="shared" si="7"/>
        <v>2537925.2785023046</v>
      </c>
    </row>
    <row r="47" spans="1:43" ht="15.6">
      <c r="A47" s="4">
        <v>1995</v>
      </c>
      <c r="B47" s="4">
        <v>1486401.0387984514</v>
      </c>
      <c r="C47" s="4">
        <v>1247818.0241976669</v>
      </c>
      <c r="D47" s="4">
        <v>1478119.9247721329</v>
      </c>
      <c r="E47" s="4">
        <v>6379774.6991730835</v>
      </c>
      <c r="F47" s="4">
        <v>1037243.5916581688</v>
      </c>
      <c r="G47" s="4">
        <v>52477.489011894992</v>
      </c>
      <c r="H47" s="4">
        <v>2348790.9700483731</v>
      </c>
      <c r="I47" s="4"/>
      <c r="J47" s="4">
        <v>1995</v>
      </c>
      <c r="K47" s="4">
        <v>170804.20716716797</v>
      </c>
      <c r="L47" s="4">
        <v>162896.11006155598</v>
      </c>
      <c r="M47" s="4">
        <v>295529.71240971854</v>
      </c>
      <c r="N47" s="4">
        <v>1348046.6267870909</v>
      </c>
      <c r="O47" s="4">
        <v>412823.14719909831</v>
      </c>
      <c r="P47" s="4">
        <v>13732.635575597626</v>
      </c>
      <c r="Q47" s="4">
        <v>88062.317100587941</v>
      </c>
      <c r="S47" s="4">
        <v>1995</v>
      </c>
      <c r="T47">
        <v>93895.696640682494</v>
      </c>
      <c r="U47">
        <v>78147.032952400885</v>
      </c>
      <c r="V47">
        <v>98733.041573261115</v>
      </c>
      <c r="W47">
        <v>350561.26238556439</v>
      </c>
      <c r="X47">
        <v>51442.27610328528</v>
      </c>
      <c r="Y47">
        <v>3949.3772378064955</v>
      </c>
      <c r="Z47">
        <v>171790.96093514771</v>
      </c>
      <c r="AB47" s="4">
        <v>1995</v>
      </c>
      <c r="AC47">
        <v>53261.393440538763</v>
      </c>
      <c r="AD47">
        <v>51235.753003695929</v>
      </c>
      <c r="AE47">
        <v>87150.915806224672</v>
      </c>
      <c r="AF47">
        <v>483247.90584795619</v>
      </c>
      <c r="AG47">
        <v>163963.91275904924</v>
      </c>
      <c r="AH47">
        <v>3594.3633038254743</v>
      </c>
      <c r="AI47">
        <v>23716.894238849974</v>
      </c>
      <c r="AJ47" s="4">
        <v>1995</v>
      </c>
      <c r="AK47" s="4">
        <f t="shared" si="1"/>
        <v>1804362.3360468405</v>
      </c>
      <c r="AL47" s="4">
        <f t="shared" si="2"/>
        <v>1540096.9202153198</v>
      </c>
      <c r="AM47" s="4">
        <f t="shared" si="3"/>
        <v>1959533.5945613373</v>
      </c>
      <c r="AN47" s="4">
        <f t="shared" si="4"/>
        <v>8561630.4941936936</v>
      </c>
      <c r="AO47" s="4">
        <f t="shared" si="5"/>
        <v>1665472.9277196019</v>
      </c>
      <c r="AP47" s="4">
        <f t="shared" si="6"/>
        <v>73753.865129124577</v>
      </c>
      <c r="AQ47" s="4">
        <f t="shared" si="7"/>
        <v>2632361.1423229584</v>
      </c>
    </row>
    <row r="48" spans="1:43" ht="15.6">
      <c r="A48" s="4">
        <v>1996</v>
      </c>
      <c r="B48" s="4">
        <v>1429498.811782873</v>
      </c>
      <c r="C48" s="4">
        <v>1186536.3306384631</v>
      </c>
      <c r="D48" s="4">
        <v>1389893.9686184553</v>
      </c>
      <c r="E48" s="4">
        <v>6105548.7658906793</v>
      </c>
      <c r="F48" s="4">
        <v>937533.62211818376</v>
      </c>
      <c r="G48" s="4">
        <v>47773.285629711951</v>
      </c>
      <c r="H48" s="4">
        <v>2281646.9844406461</v>
      </c>
      <c r="I48" s="4"/>
      <c r="J48" s="4">
        <v>1996</v>
      </c>
      <c r="K48" s="4">
        <v>144537.12052249839</v>
      </c>
      <c r="L48" s="4">
        <v>137984.89393477552</v>
      </c>
      <c r="M48" s="4">
        <v>252065.56399630217</v>
      </c>
      <c r="N48" s="4">
        <v>1183518.1845071232</v>
      </c>
      <c r="O48" s="4">
        <v>363657.47738643852</v>
      </c>
      <c r="P48" s="4">
        <v>11661.695239954952</v>
      </c>
      <c r="Q48" s="4">
        <v>75521.216742416043</v>
      </c>
      <c r="S48" s="4">
        <v>1996</v>
      </c>
      <c r="T48">
        <v>106893.34747596823</v>
      </c>
      <c r="U48">
        <v>87759.560241916697</v>
      </c>
      <c r="V48">
        <v>109462.05702195388</v>
      </c>
      <c r="W48">
        <v>393740.17886418907</v>
      </c>
      <c r="X48">
        <v>55485.666333344001</v>
      </c>
      <c r="Y48">
        <v>4266.4369886676277</v>
      </c>
      <c r="Z48">
        <v>196038.44871522751</v>
      </c>
      <c r="AB48" s="4">
        <v>1996</v>
      </c>
      <c r="AC48">
        <v>52725.086555338559</v>
      </c>
      <c r="AD48">
        <v>50888.884145838383</v>
      </c>
      <c r="AE48">
        <v>87304.446943052957</v>
      </c>
      <c r="AF48">
        <v>500604.42848833487</v>
      </c>
      <c r="AG48">
        <v>167611.32114506452</v>
      </c>
      <c r="AH48">
        <v>3561.9370896531536</v>
      </c>
      <c r="AI48">
        <v>23976.233224125361</v>
      </c>
      <c r="AJ48" s="4">
        <v>1996</v>
      </c>
      <c r="AK48" s="4">
        <f t="shared" si="1"/>
        <v>1733654.3663366782</v>
      </c>
      <c r="AL48" s="4">
        <f t="shared" si="2"/>
        <v>1463169.6689609939</v>
      </c>
      <c r="AM48" s="4">
        <f t="shared" si="3"/>
        <v>1838726.0365797644</v>
      </c>
      <c r="AN48" s="4">
        <f t="shared" si="4"/>
        <v>8183411.5577503266</v>
      </c>
      <c r="AO48" s="4">
        <f t="shared" si="5"/>
        <v>1524288.0869830307</v>
      </c>
      <c r="AP48" s="4">
        <f t="shared" si="6"/>
        <v>67263.354947987682</v>
      </c>
      <c r="AQ48" s="4">
        <f t="shared" si="7"/>
        <v>2577182.8831224153</v>
      </c>
    </row>
    <row r="49" spans="1:43" ht="15.6">
      <c r="A49" s="4">
        <v>1997</v>
      </c>
      <c r="B49" s="4">
        <v>1453305.4944755416</v>
      </c>
      <c r="C49" s="4">
        <v>1192509.9689839301</v>
      </c>
      <c r="D49" s="4">
        <v>1384498.1236244428</v>
      </c>
      <c r="E49" s="4">
        <v>6170996.5406243503</v>
      </c>
      <c r="F49" s="4">
        <v>892555.9953247956</v>
      </c>
      <c r="G49" s="4">
        <v>45893.370024172596</v>
      </c>
      <c r="H49" s="4">
        <v>2343372.0266129635</v>
      </c>
      <c r="I49" s="4"/>
      <c r="J49" s="4">
        <v>1997</v>
      </c>
      <c r="K49" s="4">
        <v>149468.56705404338</v>
      </c>
      <c r="L49" s="4">
        <v>142848.94006465151</v>
      </c>
      <c r="M49" s="4">
        <v>262956.53553576017</v>
      </c>
      <c r="N49" s="4">
        <v>1269601.5771161681</v>
      </c>
      <c r="O49" s="4">
        <v>391668.12099866231</v>
      </c>
      <c r="P49" s="4">
        <v>12102.325312501645</v>
      </c>
      <c r="Q49" s="4">
        <v>79238.914757729843</v>
      </c>
      <c r="S49" s="4">
        <v>1997</v>
      </c>
      <c r="T49">
        <v>95273.908505156782</v>
      </c>
      <c r="U49">
        <v>77133.962866916045</v>
      </c>
      <c r="V49">
        <v>95189.155088460815</v>
      </c>
      <c r="W49">
        <v>345809.93297067063</v>
      </c>
      <c r="X49">
        <v>46707.149363556149</v>
      </c>
      <c r="Y49">
        <v>3602.4646666783342</v>
      </c>
      <c r="Z49">
        <v>175116.2070038438</v>
      </c>
      <c r="AB49" s="4">
        <v>1997</v>
      </c>
      <c r="AC49">
        <v>61122.946416744373</v>
      </c>
      <c r="AD49">
        <v>59205.884394265886</v>
      </c>
      <c r="AE49">
        <v>102532.21640238962</v>
      </c>
      <c r="AF49">
        <v>607374.80016283307</v>
      </c>
      <c r="AG49">
        <v>200651.22269752144</v>
      </c>
      <c r="AH49">
        <v>4133.2390061681408</v>
      </c>
      <c r="AI49">
        <v>28426.59846677339</v>
      </c>
      <c r="AJ49" s="4">
        <v>1997</v>
      </c>
      <c r="AK49" s="4">
        <f t="shared" si="1"/>
        <v>1759170.9164514861</v>
      </c>
      <c r="AL49" s="4">
        <f t="shared" si="2"/>
        <v>1471698.7563097635</v>
      </c>
      <c r="AM49" s="4">
        <f t="shared" si="3"/>
        <v>1845176.0306510534</v>
      </c>
      <c r="AN49" s="4">
        <f t="shared" si="4"/>
        <v>8393782.8508740216</v>
      </c>
      <c r="AO49" s="4">
        <f t="shared" si="5"/>
        <v>1531582.4883845355</v>
      </c>
      <c r="AP49" s="4">
        <f t="shared" si="6"/>
        <v>65731.399009520712</v>
      </c>
      <c r="AQ49" s="4">
        <f t="shared" si="7"/>
        <v>2626153.746841311</v>
      </c>
    </row>
    <row r="50" spans="1:43" ht="15.6">
      <c r="A50" s="4">
        <v>1998</v>
      </c>
      <c r="B50" s="4">
        <v>1406522.3281411256</v>
      </c>
      <c r="C50" s="4">
        <v>1140735.6658345817</v>
      </c>
      <c r="D50" s="4">
        <v>1315706.2392052566</v>
      </c>
      <c r="E50" s="4">
        <v>5931612.8560329732</v>
      </c>
      <c r="F50" s="4">
        <v>805690.35716055031</v>
      </c>
      <c r="G50" s="4">
        <v>41889.877336227124</v>
      </c>
      <c r="H50" s="4">
        <v>2291448.0507097775</v>
      </c>
      <c r="I50" s="4"/>
      <c r="J50" s="4">
        <v>1998</v>
      </c>
      <c r="K50" s="4">
        <v>131846.15045143137</v>
      </c>
      <c r="L50" s="4">
        <v>126155.75307099387</v>
      </c>
      <c r="M50" s="4">
        <v>234200.84105050963</v>
      </c>
      <c r="N50" s="4">
        <v>1161592.8850940478</v>
      </c>
      <c r="O50" s="4">
        <v>360002.70745527849</v>
      </c>
      <c r="P50" s="4">
        <v>10713.574112412532</v>
      </c>
      <c r="Q50" s="4">
        <v>71002.484919242575</v>
      </c>
      <c r="S50" s="4">
        <v>1998</v>
      </c>
      <c r="T50">
        <v>85722.696097811611</v>
      </c>
      <c r="U50">
        <v>68414.427268135725</v>
      </c>
      <c r="V50">
        <v>83722.124126104609</v>
      </c>
      <c r="W50">
        <v>306210.72801011772</v>
      </c>
      <c r="X50">
        <v>39551.249219121841</v>
      </c>
      <c r="Y50">
        <v>3065.2217388361537</v>
      </c>
      <c r="Z50">
        <v>157882.59270372844</v>
      </c>
      <c r="AB50" s="4">
        <v>1998</v>
      </c>
      <c r="AC50">
        <v>59093.677515185445</v>
      </c>
      <c r="AD50">
        <v>57460.20084167298</v>
      </c>
      <c r="AE50">
        <v>100537.92110674594</v>
      </c>
      <c r="AF50">
        <v>614651.70920800604</v>
      </c>
      <c r="AG50">
        <v>200325.61387475213</v>
      </c>
      <c r="AH50">
        <v>3999.4873228096981</v>
      </c>
      <c r="AI50">
        <v>28149.589698112402</v>
      </c>
      <c r="AJ50" s="4">
        <v>1998</v>
      </c>
      <c r="AK50" s="4">
        <f t="shared" si="1"/>
        <v>1683184.852205554</v>
      </c>
      <c r="AL50" s="4">
        <f t="shared" si="2"/>
        <v>1392766.0470153843</v>
      </c>
      <c r="AM50" s="4">
        <f t="shared" si="3"/>
        <v>1734167.1254886168</v>
      </c>
      <c r="AN50" s="4">
        <f t="shared" si="4"/>
        <v>8014068.1783451447</v>
      </c>
      <c r="AO50" s="4">
        <f t="shared" si="5"/>
        <v>1405569.9277097029</v>
      </c>
      <c r="AP50" s="4">
        <f t="shared" si="6"/>
        <v>59668.16051028551</v>
      </c>
      <c r="AQ50" s="4">
        <f t="shared" si="7"/>
        <v>2548482.7180308611</v>
      </c>
    </row>
    <row r="51" spans="1:43" ht="15.6">
      <c r="A51" s="4">
        <v>1999</v>
      </c>
      <c r="B51" s="4">
        <v>1410498.3536130346</v>
      </c>
      <c r="C51" s="4">
        <v>1130496.0107077328</v>
      </c>
      <c r="D51" s="4">
        <v>1298437.38885717</v>
      </c>
      <c r="E51" s="4">
        <v>5901728.9840318365</v>
      </c>
      <c r="F51" s="4">
        <v>750284.86447226198</v>
      </c>
      <c r="G51" s="4">
        <v>39539.000221587594</v>
      </c>
      <c r="H51" s="4">
        <v>2322044.0161911151</v>
      </c>
      <c r="I51" s="4"/>
      <c r="J51" s="4">
        <v>1999</v>
      </c>
      <c r="K51" s="4">
        <v>147821.56044545703</v>
      </c>
      <c r="L51" s="4">
        <v>141621.74786832987</v>
      </c>
      <c r="M51" s="4">
        <v>265369.81348803046</v>
      </c>
      <c r="N51" s="4">
        <v>1350684.5778832245</v>
      </c>
      <c r="O51" s="4">
        <v>420793.0162947402</v>
      </c>
      <c r="P51" s="4">
        <v>12054.958155372367</v>
      </c>
      <c r="Q51" s="4">
        <v>80964.913623788307</v>
      </c>
      <c r="S51" s="4">
        <v>1999</v>
      </c>
      <c r="T51">
        <v>88130.631335534621</v>
      </c>
      <c r="U51">
        <v>69312.653333381924</v>
      </c>
      <c r="V51">
        <v>84304.874955057181</v>
      </c>
      <c r="W51">
        <v>309428.50489309232</v>
      </c>
      <c r="X51">
        <v>38119.3634745296</v>
      </c>
      <c r="Y51">
        <v>2974.4429300001252</v>
      </c>
      <c r="Z51">
        <v>162620.11454900802</v>
      </c>
      <c r="AB51" s="4">
        <v>1999</v>
      </c>
      <c r="AC51">
        <v>54306.157136201684</v>
      </c>
      <c r="AD51">
        <v>53021.504534766376</v>
      </c>
      <c r="AE51">
        <v>93817.840121950168</v>
      </c>
      <c r="AF51">
        <v>591341.65376735199</v>
      </c>
      <c r="AG51">
        <v>190114.24358939164</v>
      </c>
      <c r="AH51">
        <v>3678.33548905512</v>
      </c>
      <c r="AI51">
        <v>26537.415801831728</v>
      </c>
      <c r="AJ51" s="4">
        <v>1999</v>
      </c>
      <c r="AK51" s="4">
        <f t="shared" si="1"/>
        <v>1700756.7025302278</v>
      </c>
      <c r="AL51" s="4">
        <f t="shared" si="2"/>
        <v>1394451.9164442108</v>
      </c>
      <c r="AM51" s="4">
        <f t="shared" si="3"/>
        <v>1741929.9174222078</v>
      </c>
      <c r="AN51" s="4">
        <f t="shared" si="4"/>
        <v>8153183.7205755049</v>
      </c>
      <c r="AO51" s="4">
        <f t="shared" si="5"/>
        <v>1399311.4878309236</v>
      </c>
      <c r="AP51" s="4">
        <f t="shared" si="6"/>
        <v>58246.736796015211</v>
      </c>
      <c r="AQ51" s="4">
        <f t="shared" si="7"/>
        <v>2592166.4601657433</v>
      </c>
    </row>
    <row r="52" spans="1:43" ht="15.6">
      <c r="A52" s="4">
        <v>2000</v>
      </c>
      <c r="B52" s="4">
        <v>1371326.0469053308</v>
      </c>
      <c r="C52" s="4">
        <v>1085973.3338457241</v>
      </c>
      <c r="D52" s="4">
        <v>1245083.0570172004</v>
      </c>
      <c r="E52" s="4">
        <v>5686709.4878037851</v>
      </c>
      <c r="F52" s="4">
        <v>674063.48647103249</v>
      </c>
      <c r="G52" s="4">
        <v>36102.83248985777</v>
      </c>
      <c r="H52" s="4">
        <v>2281521.4949370981</v>
      </c>
      <c r="I52" s="4"/>
      <c r="J52" s="4">
        <v>2000</v>
      </c>
      <c r="K52" s="4">
        <v>133200.73344028037</v>
      </c>
      <c r="L52" s="4">
        <v>127789.25816169179</v>
      </c>
      <c r="M52" s="4">
        <v>241901.35809972335</v>
      </c>
      <c r="N52" s="4">
        <v>1262196.8507363147</v>
      </c>
      <c r="O52" s="4">
        <v>395512.88330461923</v>
      </c>
      <c r="P52" s="4">
        <v>10902.106299046452</v>
      </c>
      <c r="Q52" s="4">
        <v>74296.978580857889</v>
      </c>
      <c r="S52" s="4">
        <v>2000</v>
      </c>
      <c r="T52">
        <v>96301.118739309808</v>
      </c>
      <c r="U52">
        <v>74611.441535016464</v>
      </c>
      <c r="V52">
        <v>90407.176046413035</v>
      </c>
      <c r="W52">
        <v>331902.37259120663</v>
      </c>
      <c r="X52">
        <v>38876.871690645596</v>
      </c>
      <c r="Y52">
        <v>3061.4720413949676</v>
      </c>
      <c r="Z52">
        <v>177995.60384550539</v>
      </c>
      <c r="AB52" s="4">
        <v>2000</v>
      </c>
      <c r="AC52">
        <v>63576.080388940245</v>
      </c>
      <c r="AD52">
        <v>62342.730497962868</v>
      </c>
      <c r="AE52">
        <v>111663.55915035332</v>
      </c>
      <c r="AF52">
        <v>724862.30873865401</v>
      </c>
      <c r="AG52">
        <v>229851.77720703845</v>
      </c>
      <c r="AH52">
        <v>4309.2246077713771</v>
      </c>
      <c r="AI52">
        <v>31920.095471012024</v>
      </c>
      <c r="AJ52" s="4">
        <v>2000</v>
      </c>
      <c r="AK52" s="4">
        <f t="shared" si="1"/>
        <v>1664403.9794738612</v>
      </c>
      <c r="AL52" s="4">
        <f t="shared" si="2"/>
        <v>1350716.7640403952</v>
      </c>
      <c r="AM52" s="4">
        <f t="shared" si="3"/>
        <v>1689055.1503136903</v>
      </c>
      <c r="AN52" s="4">
        <f t="shared" si="4"/>
        <v>8005671.0198699608</v>
      </c>
      <c r="AO52" s="4">
        <f t="shared" si="5"/>
        <v>1338305.0186733357</v>
      </c>
      <c r="AP52" s="4">
        <f t="shared" si="6"/>
        <v>54375.635438070574</v>
      </c>
      <c r="AQ52" s="4">
        <f t="shared" si="7"/>
        <v>2565734.1728344737</v>
      </c>
    </row>
    <row r="53" spans="1:43" ht="15.6">
      <c r="A53" s="4">
        <v>2001</v>
      </c>
      <c r="B53" s="4">
        <v>1334330.5842666719</v>
      </c>
      <c r="C53" s="4">
        <v>1043870.7805510284</v>
      </c>
      <c r="D53" s="4">
        <v>1197596.4688053783</v>
      </c>
      <c r="E53" s="4">
        <v>5477832.544692195</v>
      </c>
      <c r="F53" s="4">
        <v>602758.09183942375</v>
      </c>
      <c r="G53" s="4">
        <v>32915.043874428506</v>
      </c>
      <c r="H53" s="4">
        <v>2243783.1039544386</v>
      </c>
      <c r="I53" s="4"/>
      <c r="J53" s="4">
        <v>2001</v>
      </c>
      <c r="K53" s="4">
        <v>133746.80967497628</v>
      </c>
      <c r="L53" s="4">
        <v>128502.89115450486</v>
      </c>
      <c r="M53" s="4">
        <v>245967.71738239477</v>
      </c>
      <c r="N53" s="4">
        <v>1314307.0242484813</v>
      </c>
      <c r="O53" s="4">
        <v>414477.20616698224</v>
      </c>
      <c r="P53" s="4">
        <v>10987.020883719395</v>
      </c>
      <c r="Q53" s="4">
        <v>76071.616551564977</v>
      </c>
      <c r="S53" s="4">
        <v>2001</v>
      </c>
      <c r="T53">
        <v>96655.600818345483</v>
      </c>
      <c r="U53">
        <v>73747.15504320398</v>
      </c>
      <c r="V53">
        <v>89231.08873543088</v>
      </c>
      <c r="W53">
        <v>326569.07990491373</v>
      </c>
      <c r="X53">
        <v>36237.315885120639</v>
      </c>
      <c r="Y53">
        <v>2887.8820557647682</v>
      </c>
      <c r="Z53">
        <v>178918.8027262401</v>
      </c>
      <c r="AB53" s="4">
        <v>2001</v>
      </c>
      <c r="AC53">
        <v>74105.460106348066</v>
      </c>
      <c r="AD53">
        <v>73003.676139079791</v>
      </c>
      <c r="AE53">
        <v>132496.00585213682</v>
      </c>
      <c r="AF53">
        <v>884832.11926759884</v>
      </c>
      <c r="AG53">
        <v>276705.65844642371</v>
      </c>
      <c r="AH53">
        <v>5026.0325509963477</v>
      </c>
      <c r="AI53">
        <v>38289.341390188536</v>
      </c>
      <c r="AJ53" s="4">
        <v>2001</v>
      </c>
      <c r="AK53" s="4">
        <f t="shared" si="1"/>
        <v>1638838.454866342</v>
      </c>
      <c r="AL53" s="4">
        <f t="shared" si="2"/>
        <v>1319124.5028878171</v>
      </c>
      <c r="AM53" s="4">
        <f t="shared" si="3"/>
        <v>1665291.2807753407</v>
      </c>
      <c r="AN53" s="4">
        <f t="shared" si="4"/>
        <v>8003540.7681131894</v>
      </c>
      <c r="AO53" s="4">
        <f t="shared" si="5"/>
        <v>1330178.2723379503</v>
      </c>
      <c r="AP53" s="4">
        <f t="shared" si="6"/>
        <v>51815.979364909013</v>
      </c>
      <c r="AQ53" s="4">
        <f t="shared" si="7"/>
        <v>2537062.8646224318</v>
      </c>
    </row>
    <row r="54" spans="1:43" ht="15.6">
      <c r="A54" s="4">
        <v>2002</v>
      </c>
      <c r="B54" s="4">
        <v>1430969.0294285417</v>
      </c>
      <c r="C54" s="4">
        <v>1105706.953526332</v>
      </c>
      <c r="D54" s="4">
        <v>1272470.4134102897</v>
      </c>
      <c r="E54" s="4">
        <v>5808818.3196531953</v>
      </c>
      <c r="F54" s="4">
        <v>590364.19135396031</v>
      </c>
      <c r="G54" s="4">
        <v>32990.554779593243</v>
      </c>
      <c r="H54" s="4">
        <v>2432344.3000037749</v>
      </c>
      <c r="I54" s="4"/>
      <c r="J54" s="4">
        <v>2002</v>
      </c>
      <c r="K54" s="4">
        <v>134507.18235174866</v>
      </c>
      <c r="L54" s="4">
        <v>129439.34611177784</v>
      </c>
      <c r="M54" s="4">
        <v>250765.88876914282</v>
      </c>
      <c r="N54" s="4">
        <v>1370738.1928453608</v>
      </c>
      <c r="O54" s="4">
        <v>435286.95413240185</v>
      </c>
      <c r="P54" s="4">
        <v>11090.565758204717</v>
      </c>
      <c r="Q54" s="4">
        <v>78116.918824226435</v>
      </c>
      <c r="S54" s="4">
        <v>2002</v>
      </c>
      <c r="T54">
        <v>93796.478443375992</v>
      </c>
      <c r="U54">
        <v>70453.974729198584</v>
      </c>
      <c r="V54">
        <v>85322.979588520728</v>
      </c>
      <c r="W54">
        <v>310249.60731030512</v>
      </c>
      <c r="X54">
        <v>32470.755590938676</v>
      </c>
      <c r="Y54">
        <v>2627.4844068994316</v>
      </c>
      <c r="Z54">
        <v>173854.49207990314</v>
      </c>
      <c r="AB54" s="4">
        <v>2002</v>
      </c>
      <c r="AC54">
        <v>73230.502760197865</v>
      </c>
      <c r="AD54">
        <v>72494.271717067764</v>
      </c>
      <c r="AE54">
        <v>133460.57122639337</v>
      </c>
      <c r="AF54">
        <v>915870.1527290626</v>
      </c>
      <c r="AG54">
        <v>282426.92874995637</v>
      </c>
      <c r="AH54">
        <v>4969.4235309875239</v>
      </c>
      <c r="AI54">
        <v>39002.017922364263</v>
      </c>
      <c r="AJ54" s="4">
        <v>2002</v>
      </c>
      <c r="AK54" s="4">
        <f t="shared" si="1"/>
        <v>1732503.1929838643</v>
      </c>
      <c r="AL54" s="4">
        <f t="shared" si="2"/>
        <v>1378094.5460843763</v>
      </c>
      <c r="AM54" s="4">
        <f t="shared" si="3"/>
        <v>1742019.8529943465</v>
      </c>
      <c r="AN54" s="4">
        <f t="shared" si="4"/>
        <v>8405676.2725379243</v>
      </c>
      <c r="AO54" s="4">
        <f t="shared" si="5"/>
        <v>1340548.8298272572</v>
      </c>
      <c r="AP54" s="4">
        <f t="shared" si="6"/>
        <v>51678.028475684914</v>
      </c>
      <c r="AQ54" s="4">
        <f t="shared" si="7"/>
        <v>2723317.7288302686</v>
      </c>
    </row>
    <row r="55" spans="1:43" ht="15.6">
      <c r="A55" s="4">
        <v>2003</v>
      </c>
      <c r="B55" s="4">
        <v>1530304.9577830536</v>
      </c>
      <c r="C55" s="4">
        <v>1167708.6928742186</v>
      </c>
      <c r="D55" s="4">
        <v>1351265.7972287613</v>
      </c>
      <c r="E55" s="4">
        <v>6134913.0178293083</v>
      </c>
      <c r="F55" s="4">
        <v>572485.67281637655</v>
      </c>
      <c r="G55" s="4">
        <v>32882.519962454986</v>
      </c>
      <c r="H55" s="4">
        <v>2629603.0717936335</v>
      </c>
      <c r="I55" s="4"/>
      <c r="J55" s="4">
        <v>2003</v>
      </c>
      <c r="K55" s="4">
        <v>133698.61040398269</v>
      </c>
      <c r="L55" s="4">
        <v>128882.07678233368</v>
      </c>
      <c r="M55" s="4">
        <v>252967.22296454964</v>
      </c>
      <c r="N55" s="4">
        <v>1413021.1376230251</v>
      </c>
      <c r="O55" s="4">
        <v>452095.75395802286</v>
      </c>
      <c r="P55" s="4">
        <v>11065.425419754929</v>
      </c>
      <c r="Q55" s="4">
        <v>79394.242725399425</v>
      </c>
      <c r="S55" s="4">
        <v>2003</v>
      </c>
      <c r="T55">
        <v>96328.98794396178</v>
      </c>
      <c r="U55">
        <v>71208.855291860047</v>
      </c>
      <c r="V55">
        <v>86515.48435701782</v>
      </c>
      <c r="W55">
        <v>311492.47598368087</v>
      </c>
      <c r="X55">
        <v>30587.662239107816</v>
      </c>
      <c r="Y55">
        <v>2523.2507859196144</v>
      </c>
      <c r="Z55">
        <v>178749.68351511285</v>
      </c>
      <c r="AB55" s="4">
        <v>2003</v>
      </c>
      <c r="AC55">
        <v>74685.654324099029</v>
      </c>
      <c r="AD55">
        <v>74316.00298932346</v>
      </c>
      <c r="AE55">
        <v>138931.42903822803</v>
      </c>
      <c r="AF55">
        <v>978585.5899861448</v>
      </c>
      <c r="AG55">
        <v>297535.00902808754</v>
      </c>
      <c r="AH55">
        <v>5070.6320795394622</v>
      </c>
      <c r="AI55">
        <v>41069.861339665258</v>
      </c>
      <c r="AJ55" s="4">
        <v>2003</v>
      </c>
      <c r="AK55" s="4">
        <f t="shared" si="1"/>
        <v>1835018.210455097</v>
      </c>
      <c r="AL55" s="4">
        <f t="shared" si="2"/>
        <v>1442115.6279377355</v>
      </c>
      <c r="AM55" s="4">
        <f t="shared" si="3"/>
        <v>1829679.9335885567</v>
      </c>
      <c r="AN55" s="4">
        <f t="shared" si="4"/>
        <v>8838012.22142216</v>
      </c>
      <c r="AO55" s="4">
        <f t="shared" si="5"/>
        <v>1352704.0980415947</v>
      </c>
      <c r="AP55" s="4">
        <f t="shared" si="6"/>
        <v>51541.828247668993</v>
      </c>
      <c r="AQ55" s="4">
        <f t="shared" si="7"/>
        <v>2928816.8593738112</v>
      </c>
    </row>
    <row r="56" spans="1:43" ht="15.6">
      <c r="A56" s="4">
        <v>2004</v>
      </c>
      <c r="B56" s="4">
        <v>1662442.9542766861</v>
      </c>
      <c r="C56" s="4">
        <v>1252473.6769327854</v>
      </c>
      <c r="D56" s="4">
        <v>1460889.7011291718</v>
      </c>
      <c r="E56" s="4">
        <v>6573266.4057667963</v>
      </c>
      <c r="F56" s="4">
        <v>559244.47891239391</v>
      </c>
      <c r="G56" s="4">
        <v>33192.94841783501</v>
      </c>
      <c r="H56" s="4">
        <v>2888102.8998265364</v>
      </c>
      <c r="I56" s="4"/>
      <c r="J56" s="4">
        <v>2004</v>
      </c>
      <c r="K56" s="4">
        <v>137204.44103905722</v>
      </c>
      <c r="L56" s="4">
        <v>132506.19895638991</v>
      </c>
      <c r="M56" s="4">
        <v>263771.10648625455</v>
      </c>
      <c r="N56" s="4">
        <v>1503953.6801126294</v>
      </c>
      <c r="O56" s="4">
        <v>485084.06840853114</v>
      </c>
      <c r="P56" s="4">
        <v>11398.984666397595</v>
      </c>
      <c r="Q56" s="4">
        <v>83427.84445882756</v>
      </c>
      <c r="S56" s="4">
        <v>2004</v>
      </c>
      <c r="T56">
        <v>105200.85398640062</v>
      </c>
      <c r="U56">
        <v>76508.951347400958</v>
      </c>
      <c r="V56">
        <v>93469.191419489434</v>
      </c>
      <c r="W56">
        <v>332080.53908192029</v>
      </c>
      <c r="X56">
        <v>30400.87867119407</v>
      </c>
      <c r="Y56">
        <v>2569.2448724285664</v>
      </c>
      <c r="Z56">
        <v>195395.29177538754</v>
      </c>
      <c r="AB56" s="4">
        <v>2004</v>
      </c>
      <c r="AC56">
        <v>77928.531477450742</v>
      </c>
      <c r="AD56">
        <v>77963.87038182879</v>
      </c>
      <c r="AE56">
        <v>148175.70419870788</v>
      </c>
      <c r="AF56">
        <v>1069973.708745511</v>
      </c>
      <c r="AG56">
        <v>320725.44582512381</v>
      </c>
      <c r="AH56">
        <v>5293.0663626059077</v>
      </c>
      <c r="AI56">
        <v>44321.089492558356</v>
      </c>
      <c r="AJ56" s="4">
        <v>2004</v>
      </c>
      <c r="AK56" s="4">
        <f t="shared" si="1"/>
        <v>1982776.7807795946</v>
      </c>
      <c r="AL56" s="4">
        <f t="shared" si="2"/>
        <v>1539452.6976184051</v>
      </c>
      <c r="AM56" s="4">
        <f t="shared" si="3"/>
        <v>1966305.7032336236</v>
      </c>
      <c r="AN56" s="4">
        <f t="shared" si="4"/>
        <v>9479274.3337068576</v>
      </c>
      <c r="AO56" s="4">
        <f t="shared" si="5"/>
        <v>1395454.8718172428</v>
      </c>
      <c r="AP56" s="4">
        <f t="shared" si="6"/>
        <v>52454.244319267076</v>
      </c>
      <c r="AQ56" s="4">
        <f t="shared" si="7"/>
        <v>3211247.1255533104</v>
      </c>
    </row>
    <row r="57" spans="1:43" ht="15.6">
      <c r="A57" s="4">
        <v>2005</v>
      </c>
      <c r="B57" s="4">
        <v>1748027.1857273043</v>
      </c>
      <c r="C57" s="4">
        <v>1300026.4247101457</v>
      </c>
      <c r="D57" s="4">
        <v>1532042.2203252206</v>
      </c>
      <c r="E57" s="4">
        <v>6807464.5903663123</v>
      </c>
      <c r="F57" s="4">
        <v>523566.07219176076</v>
      </c>
      <c r="G57" s="4">
        <v>32322.738068767681</v>
      </c>
      <c r="H57" s="4">
        <v>3070438.7473405655</v>
      </c>
      <c r="I57" s="4"/>
      <c r="J57" s="4">
        <v>2005</v>
      </c>
      <c r="K57" s="4">
        <v>134987.04990861542</v>
      </c>
      <c r="L57" s="4">
        <v>130624.52153020837</v>
      </c>
      <c r="M57" s="4">
        <v>263998.7930183782</v>
      </c>
      <c r="N57" s="4">
        <v>1534793.2839344211</v>
      </c>
      <c r="O57" s="4">
        <v>499310.53831573587</v>
      </c>
      <c r="P57" s="4">
        <v>11258.314462771461</v>
      </c>
      <c r="Q57" s="4">
        <v>84168.58416551484</v>
      </c>
      <c r="S57" s="4">
        <v>2005</v>
      </c>
      <c r="T57">
        <v>93311.867798702297</v>
      </c>
      <c r="U57">
        <v>66742.774720867397</v>
      </c>
      <c r="V57">
        <v>82174.176965680919</v>
      </c>
      <c r="W57">
        <v>287102.930227431</v>
      </c>
      <c r="X57">
        <v>24311.241028138229</v>
      </c>
      <c r="Y57">
        <v>2117.8882934053859</v>
      </c>
      <c r="Z57">
        <v>173442.35752632358</v>
      </c>
      <c r="AB57" s="4">
        <v>2005</v>
      </c>
      <c r="AC57">
        <v>64388.874710173019</v>
      </c>
      <c r="AD57">
        <v>64785.835519537934</v>
      </c>
      <c r="AE57">
        <v>125327.02811435716</v>
      </c>
      <c r="AF57">
        <v>926627.28760333534</v>
      </c>
      <c r="AG57">
        <v>273805.7273636132</v>
      </c>
      <c r="AH57">
        <v>4375.0789788061647</v>
      </c>
      <c r="AI57">
        <v>37940.471254323827</v>
      </c>
      <c r="AJ57" s="4">
        <v>2005</v>
      </c>
      <c r="AK57" s="4">
        <f t="shared" si="1"/>
        <v>2040714.9781447952</v>
      </c>
      <c r="AL57" s="4">
        <f t="shared" si="2"/>
        <v>1562179.5564807595</v>
      </c>
      <c r="AM57" s="4">
        <f t="shared" si="3"/>
        <v>2003542.2184236369</v>
      </c>
      <c r="AN57" s="4">
        <f t="shared" si="4"/>
        <v>9555988.0921314992</v>
      </c>
      <c r="AO57" s="4">
        <f t="shared" si="5"/>
        <v>1320993.578899248</v>
      </c>
      <c r="AP57" s="4">
        <f t="shared" si="6"/>
        <v>50074.019803750693</v>
      </c>
      <c r="AQ57" s="4">
        <f t="shared" si="7"/>
        <v>3365990.1602867278</v>
      </c>
    </row>
    <row r="58" spans="1:43" ht="15.6">
      <c r="A58" s="4">
        <v>2006</v>
      </c>
      <c r="B58" s="4">
        <v>1791999.446404817</v>
      </c>
      <c r="C58" s="4">
        <v>1315342.5086005442</v>
      </c>
      <c r="D58" s="4">
        <v>1569755.6681887417</v>
      </c>
      <c r="E58" s="4">
        <v>6863418.325556457</v>
      </c>
      <c r="F58" s="4">
        <v>472206.52043214015</v>
      </c>
      <c r="G58" s="4">
        <v>30573.637312884173</v>
      </c>
      <c r="H58" s="4">
        <v>3182772.0157020614</v>
      </c>
      <c r="I58" s="4"/>
      <c r="J58" s="4">
        <v>2006</v>
      </c>
      <c r="K58" s="4">
        <v>131040.50119046141</v>
      </c>
      <c r="L58" s="4">
        <v>127077.8830452869</v>
      </c>
      <c r="M58" s="4">
        <v>261046.33151226808</v>
      </c>
      <c r="N58" s="4">
        <v>1545672.6223230269</v>
      </c>
      <c r="O58" s="4">
        <v>507471.94239865022</v>
      </c>
      <c r="P58" s="4">
        <v>10972.346624045467</v>
      </c>
      <c r="Q58" s="4">
        <v>83912.931942413416</v>
      </c>
      <c r="S58" s="4">
        <v>2006</v>
      </c>
      <c r="T58">
        <v>106288.5260574858</v>
      </c>
      <c r="U58">
        <v>74745.818053964278</v>
      </c>
      <c r="V58">
        <v>92949.538043844645</v>
      </c>
      <c r="W58">
        <v>318257.19680568611</v>
      </c>
      <c r="X58">
        <v>24682.631565171268</v>
      </c>
      <c r="Y58">
        <v>2233.9246823716826</v>
      </c>
      <c r="Z58">
        <v>197671.65271767435</v>
      </c>
      <c r="AB58" s="4">
        <v>2006</v>
      </c>
      <c r="AC58">
        <v>66749.965140240369</v>
      </c>
      <c r="AD58">
        <v>67564.091107529777</v>
      </c>
      <c r="AE58">
        <v>133197.6092656668</v>
      </c>
      <c r="AF58">
        <v>1007102.7050822487</v>
      </c>
      <c r="AG58">
        <v>293323.30236868071</v>
      </c>
      <c r="AH58">
        <v>4537.0348241071069</v>
      </c>
      <c r="AI58">
        <v>40821.038059672464</v>
      </c>
      <c r="AJ58" s="4">
        <v>2006</v>
      </c>
      <c r="AK58" s="4">
        <f t="shared" si="1"/>
        <v>2096078.4387930045</v>
      </c>
      <c r="AL58" s="4">
        <f t="shared" si="2"/>
        <v>1584730.3008073252</v>
      </c>
      <c r="AM58" s="4">
        <f t="shared" si="3"/>
        <v>2056949.1470105215</v>
      </c>
      <c r="AN58" s="4">
        <f t="shared" si="4"/>
        <v>9734450.8497674186</v>
      </c>
      <c r="AO58" s="4">
        <f t="shared" si="5"/>
        <v>1297684.3967646423</v>
      </c>
      <c r="AP58" s="4">
        <f t="shared" si="6"/>
        <v>48316.943443408425</v>
      </c>
      <c r="AQ58" s="4">
        <f t="shared" si="7"/>
        <v>3505177.6384218214</v>
      </c>
    </row>
    <row r="59" spans="1:43" ht="15.6">
      <c r="A59" s="4">
        <v>2007</v>
      </c>
      <c r="B59" s="4">
        <v>2000410.0913257278</v>
      </c>
      <c r="C59" s="4">
        <v>1448870.9633630749</v>
      </c>
      <c r="D59" s="4">
        <v>1754992.3277172549</v>
      </c>
      <c r="E59" s="4">
        <v>7523323.6691429559</v>
      </c>
      <c r="F59" s="4">
        <v>456928.43470097298</v>
      </c>
      <c r="G59" s="4">
        <v>31359.834387487983</v>
      </c>
      <c r="H59" s="4">
        <v>3592755.3422855074</v>
      </c>
      <c r="I59" s="4"/>
      <c r="J59" s="4">
        <v>2007</v>
      </c>
      <c r="K59" s="4">
        <v>129383.07164246317</v>
      </c>
      <c r="L59" s="4">
        <v>125761.15808357522</v>
      </c>
      <c r="M59" s="4">
        <v>262885.18742536253</v>
      </c>
      <c r="N59" s="4">
        <v>1583516.9471719163</v>
      </c>
      <c r="O59" s="4">
        <v>524958.1502648996</v>
      </c>
      <c r="P59" s="4">
        <v>10877.191820353726</v>
      </c>
      <c r="Q59" s="4">
        <v>85218.273393393436</v>
      </c>
      <c r="S59" s="4">
        <v>2007</v>
      </c>
      <c r="T59">
        <v>117667.91107948881</v>
      </c>
      <c r="U59">
        <v>81329.974381780994</v>
      </c>
      <c r="V59">
        <v>102368.29728246304</v>
      </c>
      <c r="W59">
        <v>342312.59466924908</v>
      </c>
      <c r="X59">
        <v>24010.141562639823</v>
      </c>
      <c r="Y59">
        <v>2280.8641776034624</v>
      </c>
      <c r="Z59">
        <v>218912.96658065167</v>
      </c>
      <c r="AB59" s="4">
        <v>2007</v>
      </c>
      <c r="AC59">
        <v>53711.951907133662</v>
      </c>
      <c r="AD59">
        <v>54708.912991669706</v>
      </c>
      <c r="AE59">
        <v>110054.63635214063</v>
      </c>
      <c r="AF59">
        <v>849849.58822181902</v>
      </c>
      <c r="AG59">
        <v>243955.51011557726</v>
      </c>
      <c r="AH59">
        <v>3651.9397852753432</v>
      </c>
      <c r="AI59">
        <v>34152.411357725643</v>
      </c>
      <c r="AJ59" s="4">
        <v>2007</v>
      </c>
      <c r="AK59" s="4">
        <f t="shared" si="1"/>
        <v>2301173.0259548132</v>
      </c>
      <c r="AL59" s="4">
        <f t="shared" si="2"/>
        <v>1710671.0088201009</v>
      </c>
      <c r="AM59" s="4">
        <f t="shared" si="3"/>
        <v>2230300.4487772207</v>
      </c>
      <c r="AN59" s="4">
        <f t="shared" si="4"/>
        <v>10299002.79920594</v>
      </c>
      <c r="AO59" s="4">
        <f t="shared" si="5"/>
        <v>1249852.2366440897</v>
      </c>
      <c r="AP59" s="4">
        <f t="shared" si="6"/>
        <v>48169.830170720517</v>
      </c>
      <c r="AQ59" s="4">
        <f t="shared" si="7"/>
        <v>3931038.9936172781</v>
      </c>
    </row>
    <row r="60" spans="1:43" ht="15.6">
      <c r="A60" s="4">
        <v>2008</v>
      </c>
      <c r="B60" s="4">
        <v>1704032.1921126076</v>
      </c>
      <c r="C60" s="4">
        <v>1217610.9298228156</v>
      </c>
      <c r="D60" s="4">
        <v>1500211.1230658519</v>
      </c>
      <c r="E60" s="4">
        <v>6282534.6457652375</v>
      </c>
      <c r="F60" s="4">
        <v>331077.80299975502</v>
      </c>
      <c r="G60" s="4">
        <v>24431.019430115666</v>
      </c>
      <c r="H60" s="4">
        <v>3094920.1549235145</v>
      </c>
      <c r="I60" s="4"/>
      <c r="J60" s="4">
        <v>2008</v>
      </c>
      <c r="K60" s="4">
        <v>107352.37820295802</v>
      </c>
      <c r="L60" s="4">
        <v>104607.87839978196</v>
      </c>
      <c r="M60" s="4">
        <v>222779.38319240106</v>
      </c>
      <c r="N60" s="4">
        <v>1363598.6098479922</v>
      </c>
      <c r="O60" s="4">
        <v>456697.46860497654</v>
      </c>
      <c r="P60" s="4">
        <v>9062.1767902319534</v>
      </c>
      <c r="Q60" s="4">
        <v>72841.966114085299</v>
      </c>
      <c r="S60" s="4">
        <v>2008</v>
      </c>
      <c r="T60">
        <v>93833.368333731763</v>
      </c>
      <c r="U60">
        <v>63723.6950004475</v>
      </c>
      <c r="V60">
        <v>81350.857145370785</v>
      </c>
      <c r="W60">
        <v>264752.21799272613</v>
      </c>
      <c r="X60">
        <v>16517.714652416951</v>
      </c>
      <c r="Y60">
        <v>1669.8134699329598</v>
      </c>
      <c r="Z60">
        <v>174598.8652855632</v>
      </c>
      <c r="AB60" s="4">
        <v>2008</v>
      </c>
      <c r="AC60">
        <v>43794.454272197756</v>
      </c>
      <c r="AD60">
        <v>44901.302787937762</v>
      </c>
      <c r="AE60">
        <v>92289.481388213069</v>
      </c>
      <c r="AF60">
        <v>726890.16918293736</v>
      </c>
      <c r="AG60">
        <v>205634.35349606015</v>
      </c>
      <c r="AH60">
        <v>2978.4692435630213</v>
      </c>
      <c r="AI60">
        <v>29005.252618657938</v>
      </c>
      <c r="AJ60" s="4">
        <v>2008</v>
      </c>
      <c r="AK60" s="4">
        <f t="shared" si="1"/>
        <v>1949012.3929214953</v>
      </c>
      <c r="AL60" s="4">
        <f t="shared" si="2"/>
        <v>1430843.8060109827</v>
      </c>
      <c r="AM60" s="4">
        <f t="shared" si="3"/>
        <v>1896630.8447918368</v>
      </c>
      <c r="AN60" s="4">
        <f t="shared" si="4"/>
        <v>8637775.6427888926</v>
      </c>
      <c r="AO60" s="4">
        <f t="shared" si="5"/>
        <v>1009927.3397532087</v>
      </c>
      <c r="AP60" s="4">
        <f t="shared" si="6"/>
        <v>38141.478933843602</v>
      </c>
      <c r="AQ60" s="4">
        <f t="shared" si="7"/>
        <v>3371366.2389418208</v>
      </c>
    </row>
    <row r="61" spans="1:43" ht="15.6">
      <c r="A61" s="4">
        <v>2009</v>
      </c>
      <c r="B61" s="4">
        <v>1463066.0642734894</v>
      </c>
      <c r="C61" s="4">
        <v>1031151.8968542247</v>
      </c>
      <c r="D61" s="4">
        <v>1295017.062309345</v>
      </c>
      <c r="E61" s="4">
        <v>5278567.4089676728</v>
      </c>
      <c r="F61" s="4">
        <v>235802.34501499042</v>
      </c>
      <c r="G61" s="4">
        <v>19081.623410393728</v>
      </c>
      <c r="H61" s="4">
        <v>2687307.5449893442</v>
      </c>
      <c r="I61" s="4"/>
      <c r="J61" s="4">
        <v>2009</v>
      </c>
      <c r="K61" s="4">
        <v>83274.259218645835</v>
      </c>
      <c r="L61" s="4">
        <v>81364.13791042642</v>
      </c>
      <c r="M61" s="4">
        <v>176754.82934147873</v>
      </c>
      <c r="N61" s="4">
        <v>1098069.4431327749</v>
      </c>
      <c r="O61" s="4">
        <v>371743.98610609706</v>
      </c>
      <c r="P61" s="4">
        <v>7059.1630090928211</v>
      </c>
      <c r="Q61" s="4">
        <v>58303.539335912828</v>
      </c>
      <c r="S61" s="4">
        <v>2009</v>
      </c>
      <c r="T61">
        <v>80987.718213213899</v>
      </c>
      <c r="U61">
        <v>54022.255868663917</v>
      </c>
      <c r="V61">
        <v>70086.590679847868</v>
      </c>
      <c r="W61">
        <v>221218.0510963127</v>
      </c>
      <c r="X61">
        <v>12000.985837062268</v>
      </c>
      <c r="Y61">
        <v>1316.2046892666419</v>
      </c>
      <c r="Z61">
        <v>150691.50622823223</v>
      </c>
      <c r="AB61" s="4">
        <v>2009</v>
      </c>
      <c r="AC61">
        <v>35383.505275239091</v>
      </c>
      <c r="AD61">
        <v>36528.198905026824</v>
      </c>
      <c r="AE61">
        <v>76816.965414288352</v>
      </c>
      <c r="AF61">
        <v>616269.4207552817</v>
      </c>
      <c r="AG61">
        <v>171798.92827874169</v>
      </c>
      <c r="AH61">
        <v>2407.0793087336747</v>
      </c>
      <c r="AI61">
        <v>24455.064884716237</v>
      </c>
      <c r="AJ61" s="4">
        <v>2009</v>
      </c>
      <c r="AK61" s="4">
        <f t="shared" si="1"/>
        <v>1662711.546980588</v>
      </c>
      <c r="AL61" s="4">
        <f t="shared" si="2"/>
        <v>1203066.489538342</v>
      </c>
      <c r="AM61" s="4">
        <f t="shared" si="3"/>
        <v>1618675.44774496</v>
      </c>
      <c r="AN61" s="4">
        <f t="shared" si="4"/>
        <v>7214124.3239520425</v>
      </c>
      <c r="AO61" s="4">
        <f t="shared" si="5"/>
        <v>791346.24523689144</v>
      </c>
      <c r="AP61" s="4">
        <f t="shared" si="6"/>
        <v>29864.070417486862</v>
      </c>
      <c r="AQ61" s="4">
        <f t="shared" si="7"/>
        <v>2920757.6554382057</v>
      </c>
    </row>
    <row r="62" spans="1:43" ht="15.6">
      <c r="A62" s="4">
        <v>2010</v>
      </c>
      <c r="B62" s="4">
        <v>1270758.0458333769</v>
      </c>
      <c r="C62" s="4">
        <v>883191.29140069091</v>
      </c>
      <c r="D62" s="4">
        <v>1132893.12100073</v>
      </c>
      <c r="E62" s="4">
        <v>4477989.2987226816</v>
      </c>
      <c r="F62" s="4">
        <v>164045.96792333503</v>
      </c>
      <c r="G62" s="4">
        <v>14983.939909411012</v>
      </c>
      <c r="H62" s="4">
        <v>2360551.770969098</v>
      </c>
      <c r="I62" s="4"/>
      <c r="J62" s="4">
        <v>2010</v>
      </c>
      <c r="K62" s="4">
        <v>77355.551973580848</v>
      </c>
      <c r="L62" s="4">
        <v>75801.32026677439</v>
      </c>
      <c r="M62" s="4">
        <v>168188.79669162241</v>
      </c>
      <c r="N62" s="4">
        <v>1059225.7247932265</v>
      </c>
      <c r="O62" s="4">
        <v>362665.80140429235</v>
      </c>
      <c r="P62" s="4">
        <v>6585.6674803813803</v>
      </c>
      <c r="Q62" s="4">
        <v>55976.582162085993</v>
      </c>
      <c r="S62" s="4">
        <v>2010</v>
      </c>
      <c r="T62">
        <v>72654.854372094094</v>
      </c>
      <c r="U62">
        <v>47586.819030000668</v>
      </c>
      <c r="V62">
        <v>62858.571977233507</v>
      </c>
      <c r="W62">
        <v>191750.99686429862</v>
      </c>
      <c r="X62">
        <v>8755.8595640195635</v>
      </c>
      <c r="Y62">
        <v>1071.8447615176208</v>
      </c>
      <c r="Z62">
        <v>135155.66352697258</v>
      </c>
      <c r="AB62" s="4">
        <v>2010</v>
      </c>
      <c r="AC62">
        <v>28213.868162959981</v>
      </c>
      <c r="AD62">
        <v>29337.14077048632</v>
      </c>
      <c r="AE62">
        <v>63211.253762784501</v>
      </c>
      <c r="AF62">
        <v>515830.30389673752</v>
      </c>
      <c r="AG62">
        <v>141692.3128353596</v>
      </c>
      <c r="AH62">
        <v>1919.8479902711174</v>
      </c>
      <c r="AI62">
        <v>20387.246318807618</v>
      </c>
      <c r="AJ62" s="4">
        <v>2010</v>
      </c>
      <c r="AK62" s="4">
        <f t="shared" si="1"/>
        <v>1448982.320342012</v>
      </c>
      <c r="AL62" s="4">
        <f t="shared" si="2"/>
        <v>1035916.5714679523</v>
      </c>
      <c r="AM62" s="4">
        <f t="shared" si="3"/>
        <v>1427151.7434323702</v>
      </c>
      <c r="AN62" s="4">
        <f t="shared" si="4"/>
        <v>6244796.3242769437</v>
      </c>
      <c r="AO62" s="4">
        <f t="shared" si="5"/>
        <v>677159.94172700658</v>
      </c>
      <c r="AP62" s="4">
        <f t="shared" si="6"/>
        <v>24561.30014158113</v>
      </c>
      <c r="AQ62" s="4">
        <f t="shared" si="7"/>
        <v>2572071.2629769645</v>
      </c>
    </row>
    <row r="63" spans="1:43" ht="15.6">
      <c r="A63" s="4">
        <v>2011</v>
      </c>
      <c r="B63" s="4">
        <v>1381153.0903854542</v>
      </c>
      <c r="C63" s="4">
        <v>946388.25449254271</v>
      </c>
      <c r="D63" s="4">
        <v>1242271.369655991</v>
      </c>
      <c r="E63" s="4">
        <v>4743953.1039157743</v>
      </c>
      <c r="F63" s="4">
        <v>135483.59370896651</v>
      </c>
      <c r="G63" s="4">
        <v>14618.174442570471</v>
      </c>
      <c r="H63" s="4">
        <v>2594788.4211494769</v>
      </c>
      <c r="I63" s="4"/>
      <c r="J63" s="4">
        <v>2011</v>
      </c>
      <c r="K63" s="4">
        <v>67474.177737801772</v>
      </c>
      <c r="L63" s="4">
        <v>66326.630571878428</v>
      </c>
      <c r="M63" s="4">
        <v>150509.0245760601</v>
      </c>
      <c r="N63" s="4">
        <v>959769.92203481868</v>
      </c>
      <c r="O63" s="4">
        <v>332522.73044720886</v>
      </c>
      <c r="P63" s="4">
        <v>5769.8006227232809</v>
      </c>
      <c r="Q63" s="4">
        <v>50549.599601843001</v>
      </c>
      <c r="S63" s="4">
        <v>2011</v>
      </c>
      <c r="T63">
        <v>74442.378772294876</v>
      </c>
      <c r="U63">
        <v>47859.581729481069</v>
      </c>
      <c r="V63">
        <v>64481.412775679557</v>
      </c>
      <c r="W63">
        <v>189435.28646364575</v>
      </c>
      <c r="X63">
        <v>6925.7024930491525</v>
      </c>
      <c r="Y63">
        <v>989.85458764902512</v>
      </c>
      <c r="Z63">
        <v>138421.67224073209</v>
      </c>
      <c r="AB63" s="4">
        <v>2011</v>
      </c>
      <c r="AC63">
        <v>23385.090928720307</v>
      </c>
      <c r="AD63">
        <v>24500.122924397976</v>
      </c>
      <c r="AE63">
        <v>54165.699767548896</v>
      </c>
      <c r="AF63">
        <v>448979.51728825975</v>
      </c>
      <c r="AG63">
        <v>121513.3793799486</v>
      </c>
      <c r="AH63">
        <v>1591.7044523590619</v>
      </c>
      <c r="AI63">
        <v>17700.904731097293</v>
      </c>
      <c r="AJ63" s="4">
        <v>2011</v>
      </c>
      <c r="AK63" s="4">
        <f t="shared" si="1"/>
        <v>1546454.7378242712</v>
      </c>
      <c r="AL63" s="4">
        <f t="shared" si="2"/>
        <v>1085074.5897183002</v>
      </c>
      <c r="AM63" s="4">
        <f t="shared" si="3"/>
        <v>1511427.5067752793</v>
      </c>
      <c r="AN63" s="4">
        <f t="shared" si="4"/>
        <v>6342137.8297024984</v>
      </c>
      <c r="AO63" s="4">
        <f t="shared" si="5"/>
        <v>596445.40602917317</v>
      </c>
      <c r="AP63" s="4">
        <f t="shared" si="6"/>
        <v>22969.534105301838</v>
      </c>
      <c r="AQ63" s="4">
        <f t="shared" si="7"/>
        <v>2801460.5977231492</v>
      </c>
    </row>
    <row r="64" spans="1:43" ht="15.6">
      <c r="A64" s="4">
        <v>2012</v>
      </c>
      <c r="B64" s="4">
        <v>1424646.2780377895</v>
      </c>
      <c r="C64" s="4">
        <v>962209.40522387624</v>
      </c>
      <c r="D64" s="4">
        <v>1294848.931353987</v>
      </c>
      <c r="E64" s="4">
        <v>4759083.9911785759</v>
      </c>
      <c r="F64" s="4">
        <v>97169.478986719987</v>
      </c>
      <c r="G64" s="4">
        <v>13419.797051520665</v>
      </c>
      <c r="H64" s="4">
        <v>2706984.5354165793</v>
      </c>
      <c r="I64" s="4"/>
      <c r="J64" s="4">
        <v>2012</v>
      </c>
      <c r="K64" s="4">
        <v>64079.722419705846</v>
      </c>
      <c r="L64" s="4">
        <v>63204.435859079204</v>
      </c>
      <c r="M64" s="4">
        <v>146881.42958830038</v>
      </c>
      <c r="N64" s="4">
        <v>947238.51685634581</v>
      </c>
      <c r="O64" s="4">
        <v>332263.51939686539</v>
      </c>
      <c r="P64" s="4">
        <v>5504.437896751333</v>
      </c>
      <c r="Q64" s="4">
        <v>49787.386211636323</v>
      </c>
      <c r="S64" s="4">
        <v>2012</v>
      </c>
      <c r="T64">
        <v>72535.317011814899</v>
      </c>
      <c r="U64">
        <v>45759.60869780722</v>
      </c>
      <c r="V64">
        <v>62988.895713132028</v>
      </c>
      <c r="W64">
        <v>177577.85938556367</v>
      </c>
      <c r="X64">
        <v>4769.7176705269521</v>
      </c>
      <c r="Y64">
        <v>862.04084900872328</v>
      </c>
      <c r="Z64">
        <v>134791.22769854465</v>
      </c>
      <c r="AB64" s="4">
        <v>2012</v>
      </c>
      <c r="AC64">
        <v>21807.081871670176</v>
      </c>
      <c r="AD64">
        <v>23027.895652480336</v>
      </c>
      <c r="AE64">
        <v>52316.827068397783</v>
      </c>
      <c r="AF64">
        <v>439858.81525056879</v>
      </c>
      <c r="AG64">
        <v>117284.13249317593</v>
      </c>
      <c r="AH64">
        <v>1484.7402299860951</v>
      </c>
      <c r="AI64">
        <v>17324.586212157552</v>
      </c>
      <c r="AJ64" s="4">
        <v>2012</v>
      </c>
      <c r="AK64" s="4">
        <f t="shared" si="1"/>
        <v>1583068.3993409805</v>
      </c>
      <c r="AL64" s="4">
        <f t="shared" si="2"/>
        <v>1094201.3454332431</v>
      </c>
      <c r="AM64" s="4">
        <f t="shared" si="3"/>
        <v>1557036.0837238173</v>
      </c>
      <c r="AN64" s="4">
        <f t="shared" si="4"/>
        <v>6323759.1826710552</v>
      </c>
      <c r="AO64" s="4">
        <f t="shared" si="5"/>
        <v>551486.84854728822</v>
      </c>
      <c r="AP64" s="4">
        <f t="shared" si="6"/>
        <v>21271.016027266818</v>
      </c>
      <c r="AQ64" s="4">
        <f t="shared" si="7"/>
        <v>2908887.7355389181</v>
      </c>
    </row>
    <row r="65" spans="1:43" ht="15.6">
      <c r="A65" s="4">
        <v>2013</v>
      </c>
      <c r="B65" s="4">
        <v>1372677.7477072305</v>
      </c>
      <c r="C65" s="4">
        <v>913613.32029002171</v>
      </c>
      <c r="D65" s="4">
        <v>1262584.6384999836</v>
      </c>
      <c r="E65" s="4">
        <v>4448987.8310833136</v>
      </c>
      <c r="F65" s="4">
        <v>54159.808028776359</v>
      </c>
      <c r="G65" s="4">
        <v>11390.260150901002</v>
      </c>
      <c r="H65" s="4">
        <v>2637983.1065040668</v>
      </c>
      <c r="I65" s="4"/>
      <c r="J65" s="4">
        <v>2013</v>
      </c>
      <c r="K65" s="4">
        <v>62301.747358012704</v>
      </c>
      <c r="L65" s="4">
        <v>61677.39231491126</v>
      </c>
      <c r="M65" s="4">
        <v>146993.76166140099</v>
      </c>
      <c r="N65" s="4">
        <v>957522.09760423412</v>
      </c>
      <c r="O65" s="4">
        <v>340232.28453416127</v>
      </c>
      <c r="P65" s="4">
        <v>5376.7744179681513</v>
      </c>
      <c r="Q65" s="4">
        <v>50291.08671030245</v>
      </c>
      <c r="S65" s="4">
        <v>2013</v>
      </c>
      <c r="T65">
        <v>76120.290631804106</v>
      </c>
      <c r="U65">
        <v>47105.766704979011</v>
      </c>
      <c r="V65">
        <v>66352.17993353671</v>
      </c>
      <c r="W65">
        <v>178852.19168056513</v>
      </c>
      <c r="X65">
        <v>2945.1724403568701</v>
      </c>
      <c r="Y65">
        <v>800.36426026754543</v>
      </c>
      <c r="Z65">
        <v>141336.61931836733</v>
      </c>
      <c r="AB65" s="4">
        <v>2013</v>
      </c>
      <c r="AC65">
        <v>20592.70969027972</v>
      </c>
      <c r="AD65">
        <v>21926.002721091376</v>
      </c>
      <c r="AE65">
        <v>51268.347959502673</v>
      </c>
      <c r="AF65">
        <v>436577.01863759459</v>
      </c>
      <c r="AG65">
        <v>114679.82556477911</v>
      </c>
      <c r="AH65">
        <v>1402.5323465230565</v>
      </c>
      <c r="AI65">
        <v>17204.951197401435</v>
      </c>
      <c r="AJ65" s="4">
        <v>2013</v>
      </c>
      <c r="AK65" s="4">
        <f t="shared" si="1"/>
        <v>1531692.4953873272</v>
      </c>
      <c r="AL65" s="4">
        <f t="shared" si="2"/>
        <v>1044322.4820310033</v>
      </c>
      <c r="AM65" s="4">
        <f t="shared" si="3"/>
        <v>1527198.928054424</v>
      </c>
      <c r="AN65" s="4">
        <f t="shared" si="4"/>
        <v>6021939.1390057076</v>
      </c>
      <c r="AO65" s="4">
        <f t="shared" si="5"/>
        <v>512017.09056807362</v>
      </c>
      <c r="AP65" s="4">
        <f t="shared" si="6"/>
        <v>18969.931175659756</v>
      </c>
      <c r="AQ65" s="4">
        <f t="shared" si="7"/>
        <v>2846815.7637301385</v>
      </c>
    </row>
    <row r="66" spans="1:43" ht="15.6">
      <c r="A66" s="4">
        <v>2014</v>
      </c>
      <c r="B66" s="4">
        <v>1504033.810606376</v>
      </c>
      <c r="C66" s="4">
        <v>986224.13544599386</v>
      </c>
      <c r="D66" s="4">
        <v>1401925.6120336922</v>
      </c>
      <c r="E66" s="4">
        <v>4717288.5612465236</v>
      </c>
      <c r="F66" s="4">
        <v>17850.083387954743</v>
      </c>
      <c r="G66" s="4">
        <v>10855.644596734206</v>
      </c>
      <c r="H66" s="4">
        <v>2923404.1526023392</v>
      </c>
      <c r="I66" s="4"/>
      <c r="J66" s="4">
        <v>2014</v>
      </c>
      <c r="K66" s="4">
        <v>61975.541608667685</v>
      </c>
      <c r="L66" s="4">
        <v>61599.786851980753</v>
      </c>
      <c r="M66" s="4">
        <v>150776.38775790841</v>
      </c>
      <c r="N66" s="4">
        <v>990844.39800011343</v>
      </c>
      <c r="O66" s="4">
        <v>356838.47347163531</v>
      </c>
      <c r="P66" s="4">
        <v>5374.4962661875343</v>
      </c>
      <c r="Q66" s="4">
        <v>52071.30711719839</v>
      </c>
      <c r="S66" s="4">
        <v>2014</v>
      </c>
      <c r="T66">
        <v>85183.247231765388</v>
      </c>
      <c r="U66">
        <v>51692.128899088755</v>
      </c>
      <c r="V66">
        <v>74617.931489862516</v>
      </c>
      <c r="W66">
        <v>191589.25334622289</v>
      </c>
      <c r="X66">
        <v>1008.9872378454005</v>
      </c>
      <c r="Y66">
        <v>782.52757734853276</v>
      </c>
      <c r="Z66">
        <v>158002.65305545556</v>
      </c>
      <c r="AB66" s="4">
        <v>2014</v>
      </c>
      <c r="AC66">
        <v>20298.606856845261</v>
      </c>
      <c r="AD66">
        <v>21800.824119335484</v>
      </c>
      <c r="AE66">
        <v>52548.169558250069</v>
      </c>
      <c r="AF66">
        <v>452552.79394460248</v>
      </c>
      <c r="AG66">
        <v>117103.19457091864</v>
      </c>
      <c r="AH66">
        <v>1383.0447236295811</v>
      </c>
      <c r="AI66">
        <v>17871.683045228259</v>
      </c>
      <c r="AJ66" s="4">
        <v>2014</v>
      </c>
      <c r="AK66" s="4">
        <f t="shared" si="1"/>
        <v>1671491.2063036545</v>
      </c>
      <c r="AL66" s="4">
        <f t="shared" si="2"/>
        <v>1121316.8753163989</v>
      </c>
      <c r="AM66" s="4">
        <f t="shared" si="3"/>
        <v>1679868.1008397131</v>
      </c>
      <c r="AN66" s="4">
        <f t="shared" si="4"/>
        <v>6352275.0065374626</v>
      </c>
      <c r="AO66" s="4">
        <f t="shared" si="5"/>
        <v>492800.73866835405</v>
      </c>
      <c r="AP66" s="4">
        <f t="shared" si="6"/>
        <v>18395.713163899854</v>
      </c>
      <c r="AQ66" s="4">
        <f t="shared" si="7"/>
        <v>3151349.7958202218</v>
      </c>
    </row>
  </sheetData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1B6A-84BF-48D4-A209-18C15A4DC6F2}">
  <dimension ref="A1:I66"/>
  <sheetViews>
    <sheetView zoomScale="55" zoomScaleNormal="55" workbookViewId="0"/>
  </sheetViews>
  <sheetFormatPr defaultColWidth="8.5546875" defaultRowHeight="15.6"/>
  <cols>
    <col min="1" max="5" width="8.77734375" style="4"/>
    <col min="9" max="16384" width="8.5546875" style="38"/>
  </cols>
  <sheetData>
    <row r="1" spans="1:9" ht="74.099999999999994" customHeight="1">
      <c r="A1" s="4" t="s">
        <v>0</v>
      </c>
      <c r="B1" s="4" t="s">
        <v>278</v>
      </c>
      <c r="C1" s="4" t="s">
        <v>280</v>
      </c>
      <c r="D1" s="4" t="s">
        <v>256</v>
      </c>
      <c r="E1" s="4" t="s">
        <v>281</v>
      </c>
      <c r="F1" s="4" t="s">
        <v>279</v>
      </c>
      <c r="G1" s="68"/>
      <c r="H1" s="68"/>
    </row>
    <row r="2" spans="1:9">
      <c r="A2" s="4">
        <v>1950</v>
      </c>
      <c r="B2" s="4">
        <v>311.74938077109982</v>
      </c>
      <c r="C2" s="4">
        <v>930.11335316569659</v>
      </c>
      <c r="D2" s="4">
        <v>380</v>
      </c>
      <c r="E2" s="4">
        <v>1709.4080440020593</v>
      </c>
      <c r="F2" s="68"/>
      <c r="G2" s="68"/>
      <c r="H2" s="68"/>
    </row>
    <row r="3" spans="1:9">
      <c r="A3" s="4">
        <v>1951</v>
      </c>
      <c r="B3" s="4">
        <v>321.06641879718518</v>
      </c>
      <c r="C3" s="4">
        <v>1023.2881223042897</v>
      </c>
      <c r="D3" s="4">
        <v>387.5</v>
      </c>
      <c r="E3" s="4">
        <v>1731.480657331346</v>
      </c>
      <c r="F3" s="68"/>
      <c r="G3" s="68"/>
      <c r="H3" s="68"/>
    </row>
    <row r="4" spans="1:9">
      <c r="A4" s="4">
        <v>1952</v>
      </c>
      <c r="B4" s="4">
        <v>330.26449772156775</v>
      </c>
      <c r="C4" s="4">
        <v>867.77248085165229</v>
      </c>
      <c r="D4" s="4">
        <v>395</v>
      </c>
      <c r="E4" s="4">
        <v>1752.5594564171622</v>
      </c>
      <c r="F4" s="68"/>
      <c r="G4" s="68"/>
      <c r="H4" s="68"/>
    </row>
    <row r="5" spans="1:9">
      <c r="A5" s="4">
        <v>1953</v>
      </c>
      <c r="B5" s="4">
        <v>339.34361754418933</v>
      </c>
      <c r="C5" s="4">
        <v>704.87925380229456</v>
      </c>
      <c r="D5" s="4">
        <v>402.5</v>
      </c>
      <c r="E5" s="4">
        <v>1772.6605128306658</v>
      </c>
      <c r="F5" s="68"/>
      <c r="G5" s="68"/>
      <c r="H5" s="68"/>
    </row>
    <row r="6" spans="1:9">
      <c r="A6" s="4">
        <v>1954</v>
      </c>
      <c r="B6" s="4">
        <v>348.30377826516633</v>
      </c>
      <c r="C6" s="4">
        <v>682.12261412727503</v>
      </c>
      <c r="D6" s="4">
        <v>410</v>
      </c>
      <c r="E6" s="4">
        <v>1791.8031384891251</v>
      </c>
      <c r="F6" s="69"/>
      <c r="G6" s="69"/>
      <c r="H6" s="69"/>
    </row>
    <row r="7" spans="1:9">
      <c r="A7" s="4">
        <v>1955</v>
      </c>
      <c r="B7" s="4">
        <v>357.14497988444054</v>
      </c>
      <c r="C7" s="4">
        <v>775.68248703357813</v>
      </c>
      <c r="D7" s="4">
        <v>417.5</v>
      </c>
      <c r="E7" s="4">
        <v>1810.0094458012861</v>
      </c>
      <c r="F7" s="68"/>
      <c r="G7" s="68"/>
      <c r="H7" s="68"/>
    </row>
    <row r="8" spans="1:9">
      <c r="A8" s="4">
        <v>1956</v>
      </c>
      <c r="B8" s="4">
        <v>365.86722240198287</v>
      </c>
      <c r="C8" s="4">
        <v>851.20002957822646</v>
      </c>
      <c r="D8" s="4">
        <v>425</v>
      </c>
      <c r="E8" s="4">
        <v>1827.3039236606144</v>
      </c>
      <c r="F8" s="68"/>
      <c r="G8" s="68"/>
      <c r="H8" s="68"/>
    </row>
    <row r="9" spans="1:9">
      <c r="A9" s="4">
        <v>1957</v>
      </c>
      <c r="B9" s="4">
        <v>374.47050581779331</v>
      </c>
      <c r="C9" s="4">
        <v>805.4973908831505</v>
      </c>
      <c r="D9" s="4">
        <v>432.5</v>
      </c>
      <c r="E9" s="4">
        <v>1843.7130338374952</v>
      </c>
      <c r="F9" s="68"/>
      <c r="G9" s="68"/>
      <c r="H9" s="68"/>
    </row>
    <row r="10" spans="1:9">
      <c r="A10" s="4">
        <v>1958</v>
      </c>
      <c r="B10" s="4">
        <v>382.95483013195917</v>
      </c>
      <c r="C10" s="4">
        <v>878.31857190981793</v>
      </c>
      <c r="D10" s="4">
        <v>440</v>
      </c>
      <c r="E10" s="4">
        <v>1859.2648312628542</v>
      </c>
      <c r="F10" s="68"/>
      <c r="G10" s="68"/>
      <c r="H10" s="68"/>
      <c r="I10" s="6"/>
    </row>
    <row r="11" spans="1:9">
      <c r="A11" s="4">
        <v>1959</v>
      </c>
      <c r="B11" s="4">
        <v>391.32019534439314</v>
      </c>
      <c r="C11" s="4">
        <v>962.2047792000443</v>
      </c>
      <c r="D11" s="4">
        <v>447.5</v>
      </c>
      <c r="E11" s="4">
        <v>1873.98861071806</v>
      </c>
      <c r="F11" s="68"/>
      <c r="G11" s="68"/>
      <c r="H11" s="68"/>
      <c r="I11" s="6"/>
    </row>
    <row r="12" spans="1:9">
      <c r="A12" s="4">
        <v>1960</v>
      </c>
      <c r="B12" s="4">
        <v>399.56660145509522</v>
      </c>
      <c r="C12" s="4">
        <v>970.63624414785158</v>
      </c>
      <c r="D12" s="4">
        <v>455</v>
      </c>
      <c r="E12" s="4">
        <v>1887.9145815653117</v>
      </c>
      <c r="F12" s="68"/>
      <c r="G12" s="68"/>
      <c r="H12" s="68"/>
    </row>
    <row r="13" spans="1:9">
      <c r="A13" s="4">
        <v>1961</v>
      </c>
      <c r="B13" s="4">
        <v>407.69404846412363</v>
      </c>
      <c r="C13" s="4">
        <v>1081.1578241997136</v>
      </c>
      <c r="D13" s="4">
        <v>456.5</v>
      </c>
      <c r="E13" s="4">
        <v>1901.0735713781353</v>
      </c>
      <c r="F13" s="68"/>
      <c r="G13" s="68"/>
      <c r="H13" s="68"/>
    </row>
    <row r="14" spans="1:9">
      <c r="A14" s="4">
        <v>1962</v>
      </c>
      <c r="B14" s="4">
        <v>415.70253637144924</v>
      </c>
      <c r="C14" s="4">
        <v>1047.8396569801673</v>
      </c>
      <c r="D14" s="4">
        <v>458</v>
      </c>
      <c r="E14" s="4">
        <v>1913.4967586667581</v>
      </c>
      <c r="F14" s="68"/>
      <c r="G14" s="68"/>
      <c r="H14" s="68"/>
    </row>
    <row r="15" spans="1:9">
      <c r="A15" s="4">
        <v>1963</v>
      </c>
      <c r="B15" s="4">
        <v>423.59206517710118</v>
      </c>
      <c r="C15" s="4">
        <v>1040.1049392895943</v>
      </c>
      <c r="D15" s="4">
        <v>459.5</v>
      </c>
      <c r="E15" s="4">
        <v>1925.2154343368115</v>
      </c>
      <c r="F15" s="68"/>
      <c r="G15" s="68"/>
      <c r="H15" s="68"/>
    </row>
    <row r="16" spans="1:9">
      <c r="A16" s="4">
        <v>1964</v>
      </c>
      <c r="B16" s="4">
        <v>431.36263488096301</v>
      </c>
      <c r="C16" s="4">
        <v>1022.1589167925205</v>
      </c>
      <c r="D16" s="4">
        <v>461</v>
      </c>
      <c r="E16" s="4">
        <v>1936.260791067527</v>
      </c>
      <c r="F16" s="69"/>
      <c r="G16" s="69"/>
      <c r="H16" s="69"/>
    </row>
    <row r="17" spans="1:9">
      <c r="A17" s="4">
        <v>1965</v>
      </c>
      <c r="B17" s="4">
        <v>439.01424548318028</v>
      </c>
      <c r="C17" s="4">
        <v>1055.5753744861843</v>
      </c>
      <c r="D17" s="4">
        <v>462.5</v>
      </c>
      <c r="E17" s="4">
        <v>1946.6637394400457</v>
      </c>
      <c r="F17" s="68"/>
      <c r="G17" s="68"/>
      <c r="H17" s="68"/>
    </row>
    <row r="18" spans="1:9">
      <c r="A18" s="4">
        <v>1966</v>
      </c>
      <c r="B18" s="4">
        <v>446.54689698369475</v>
      </c>
      <c r="C18" s="4">
        <v>975.96026880795353</v>
      </c>
      <c r="D18" s="4">
        <v>464</v>
      </c>
      <c r="E18" s="4">
        <v>1956.454749378812</v>
      </c>
      <c r="F18" s="68"/>
      <c r="G18" s="68"/>
      <c r="H18" s="68"/>
    </row>
    <row r="19" spans="1:9">
      <c r="A19" s="4">
        <v>1967</v>
      </c>
      <c r="B19" s="4">
        <v>453.96058938250644</v>
      </c>
      <c r="C19" s="4">
        <v>970.61452169721326</v>
      </c>
      <c r="D19" s="4">
        <v>465.5</v>
      </c>
      <c r="E19" s="4">
        <v>1965.6637152792916</v>
      </c>
      <c r="F19" s="68"/>
      <c r="G19" s="68"/>
      <c r="H19" s="68"/>
      <c r="I19" s="6"/>
    </row>
    <row r="20" spans="1:9">
      <c r="A20" s="4">
        <v>1968</v>
      </c>
      <c r="B20" s="4">
        <v>461.25532267955714</v>
      </c>
      <c r="C20" s="4">
        <v>969.71660542103871</v>
      </c>
      <c r="D20" s="4">
        <v>467</v>
      </c>
      <c r="E20" s="4">
        <v>1974.3198430732459</v>
      </c>
      <c r="F20" s="68"/>
      <c r="G20" s="68"/>
      <c r="H20" s="68"/>
      <c r="I20" s="6"/>
    </row>
    <row r="21" spans="1:9">
      <c r="A21" s="4">
        <v>1969</v>
      </c>
      <c r="B21" s="4">
        <v>468.43109687496326</v>
      </c>
      <c r="C21" s="4">
        <v>1044.8794384808</v>
      </c>
      <c r="D21" s="4">
        <v>468.5</v>
      </c>
      <c r="E21" s="4">
        <v>1982.4515574182296</v>
      </c>
      <c r="F21" s="68"/>
      <c r="G21" s="68"/>
      <c r="H21" s="68"/>
    </row>
    <row r="22" spans="1:9">
      <c r="A22" s="4">
        <v>1970</v>
      </c>
      <c r="B22" s="4">
        <v>475.48791196866659</v>
      </c>
      <c r="C22" s="4">
        <v>1033.07542684236</v>
      </c>
      <c r="D22" s="4">
        <v>470</v>
      </c>
      <c r="E22" s="4">
        <v>1990.0864271811563</v>
      </c>
      <c r="F22" s="68"/>
      <c r="G22" s="68"/>
      <c r="H22" s="68"/>
    </row>
    <row r="23" spans="1:9">
      <c r="A23" s="4">
        <v>1971</v>
      </c>
      <c r="B23" s="4">
        <v>482.42576796066714</v>
      </c>
      <c r="C23" s="4">
        <v>1069.6492262877368</v>
      </c>
      <c r="D23" s="4">
        <v>454.5</v>
      </c>
      <c r="E23" s="4">
        <v>1997.2511074076058</v>
      </c>
      <c r="F23" s="68"/>
      <c r="G23" s="68"/>
      <c r="H23" s="68"/>
    </row>
    <row r="24" spans="1:9">
      <c r="A24" s="4">
        <v>1972</v>
      </c>
      <c r="B24" s="4">
        <v>489.2446648508776</v>
      </c>
      <c r="C24" s="4">
        <v>1201.511105457897</v>
      </c>
      <c r="D24" s="4">
        <v>439</v>
      </c>
      <c r="E24" s="4">
        <v>2003.9712960207914</v>
      </c>
      <c r="F24" s="68"/>
      <c r="G24" s="68"/>
      <c r="H24" s="68"/>
    </row>
    <row r="25" spans="1:9">
      <c r="A25" s="4">
        <v>1973</v>
      </c>
      <c r="B25" s="4">
        <v>495.94460263947258</v>
      </c>
      <c r="C25" s="4">
        <v>1398.5476925942096</v>
      </c>
      <c r="D25" s="4">
        <v>423.5</v>
      </c>
      <c r="E25" s="4">
        <v>2010.2717035694857</v>
      </c>
      <c r="F25" s="68">
        <v>710.4</v>
      </c>
      <c r="G25" s="68"/>
      <c r="H25" s="68"/>
    </row>
    <row r="26" spans="1:9">
      <c r="A26" s="4">
        <v>1974</v>
      </c>
      <c r="B26" s="4">
        <v>502.52558132636477</v>
      </c>
      <c r="C26" s="4">
        <v>1383.1129372759376</v>
      </c>
      <c r="D26" s="4">
        <v>408</v>
      </c>
      <c r="E26" s="4">
        <v>2016.1760344363472</v>
      </c>
      <c r="F26" s="69"/>
      <c r="G26" s="69"/>
      <c r="H26" s="69"/>
    </row>
    <row r="27" spans="1:9">
      <c r="A27" s="4">
        <v>1975</v>
      </c>
      <c r="B27" s="4">
        <v>508.98760091146687</v>
      </c>
      <c r="C27" s="4">
        <v>1129.8443881855198</v>
      </c>
      <c r="D27" s="4">
        <v>392.5</v>
      </c>
      <c r="E27" s="4">
        <v>2021.7069780215584</v>
      </c>
      <c r="F27" s="68"/>
      <c r="G27" s="68"/>
      <c r="H27" s="68"/>
    </row>
    <row r="28" spans="1:9">
      <c r="A28" s="4">
        <v>1976</v>
      </c>
      <c r="B28" s="4">
        <v>515.33066139495349</v>
      </c>
      <c r="C28" s="4">
        <v>1034.9617341517253</v>
      </c>
      <c r="D28" s="4">
        <v>377</v>
      </c>
      <c r="E28" s="4">
        <v>2026.8862085270268</v>
      </c>
      <c r="F28" s="68"/>
      <c r="G28" s="68"/>
      <c r="H28" s="68"/>
    </row>
    <row r="29" spans="1:9">
      <c r="A29" s="4">
        <v>1977</v>
      </c>
      <c r="B29" s="4">
        <v>521.55476277670823</v>
      </c>
      <c r="C29" s="4">
        <v>1006.061841766247</v>
      </c>
      <c r="D29" s="4">
        <v>361.5</v>
      </c>
      <c r="E29" s="4">
        <v>2031.7343920797648</v>
      </c>
      <c r="F29" s="68"/>
      <c r="G29" s="68"/>
      <c r="H29" s="68"/>
    </row>
    <row r="30" spans="1:9">
      <c r="A30" s="4">
        <v>1978</v>
      </c>
      <c r="B30" s="4">
        <v>527.65990505676018</v>
      </c>
      <c r="C30" s="4">
        <v>1117.3895733563268</v>
      </c>
      <c r="D30" s="4">
        <v>346</v>
      </c>
      <c r="E30" s="4">
        <v>2036.2712000466199</v>
      </c>
      <c r="F30" s="68"/>
      <c r="G30" s="68"/>
      <c r="H30" s="68"/>
    </row>
    <row r="31" spans="1:9">
      <c r="A31" s="4">
        <v>1979</v>
      </c>
      <c r="B31" s="4">
        <v>533.64608823505114</v>
      </c>
      <c r="C31" s="4">
        <v>1327.014805684267</v>
      </c>
      <c r="D31" s="4">
        <v>330.5</v>
      </c>
      <c r="E31" s="4">
        <v>2040.5153275038299</v>
      </c>
      <c r="F31" s="68"/>
      <c r="G31" s="68"/>
      <c r="H31" s="68"/>
    </row>
    <row r="32" spans="1:9">
      <c r="A32" s="4">
        <v>1980</v>
      </c>
      <c r="B32" s="4">
        <v>539.51331231172662</v>
      </c>
      <c r="C32" s="4">
        <v>1301.7742819779039</v>
      </c>
      <c r="D32" s="4">
        <v>315</v>
      </c>
      <c r="E32" s="4">
        <v>2044.4845159322228</v>
      </c>
      <c r="F32" s="68"/>
      <c r="G32" s="68"/>
      <c r="H32" s="68"/>
    </row>
    <row r="33" spans="1:8">
      <c r="A33" s="4">
        <v>1981</v>
      </c>
      <c r="B33" s="4">
        <v>545.26157728667022</v>
      </c>
      <c r="C33" s="4">
        <v>1352.2685821522773</v>
      </c>
      <c r="D33" s="4">
        <v>317.25</v>
      </c>
      <c r="E33" s="4">
        <v>2048.1955793109919</v>
      </c>
      <c r="F33" s="68"/>
      <c r="G33" s="68"/>
      <c r="H33" s="68"/>
    </row>
    <row r="34" spans="1:8">
      <c r="A34" s="4">
        <v>1982</v>
      </c>
      <c r="B34" s="4">
        <v>550.89088315991103</v>
      </c>
      <c r="C34" s="4">
        <v>1579.0423216134695</v>
      </c>
      <c r="D34" s="4">
        <v>319.5</v>
      </c>
      <c r="E34" s="4">
        <v>2051.6644328789102</v>
      </c>
      <c r="F34" s="68"/>
      <c r="G34" s="68"/>
      <c r="H34" s="68"/>
    </row>
    <row r="35" spans="1:8">
      <c r="A35" s="4">
        <v>1983</v>
      </c>
      <c r="B35" s="4">
        <v>556.40122993139084</v>
      </c>
      <c r="C35" s="4">
        <v>1457.4214152082259</v>
      </c>
      <c r="D35" s="4">
        <v>321.75</v>
      </c>
      <c r="E35" s="4">
        <v>2054.9061239211692</v>
      </c>
      <c r="F35" s="68"/>
      <c r="G35" s="68"/>
      <c r="H35" s="68"/>
    </row>
    <row r="36" spans="1:8">
      <c r="A36" s="4">
        <v>1984</v>
      </c>
      <c r="B36" s="4">
        <v>561.79261760122608</v>
      </c>
      <c r="C36" s="4">
        <v>1408.501728712881</v>
      </c>
      <c r="D36" s="4">
        <v>324</v>
      </c>
      <c r="E36" s="4">
        <v>2057.9348640223166</v>
      </c>
      <c r="F36" s="69"/>
      <c r="G36" s="69"/>
      <c r="H36" s="69"/>
    </row>
    <row r="37" spans="1:8">
      <c r="A37" s="4">
        <v>1985</v>
      </c>
      <c r="B37" s="4">
        <v>567.06504616932943</v>
      </c>
      <c r="C37" s="4">
        <v>1496.9989083390019</v>
      </c>
      <c r="D37" s="4">
        <v>326.25</v>
      </c>
      <c r="E37" s="4">
        <v>2060.764062301077</v>
      </c>
      <c r="F37" s="68"/>
      <c r="G37" s="68"/>
      <c r="H37" s="68"/>
    </row>
    <row r="38" spans="1:8">
      <c r="A38" s="4">
        <v>1986</v>
      </c>
      <c r="B38" s="4">
        <v>572.2185156357591</v>
      </c>
      <c r="C38" s="4">
        <v>1434.5907221144828</v>
      </c>
      <c r="D38" s="4">
        <v>328.5</v>
      </c>
      <c r="E38" s="4">
        <v>2063.4063592112088</v>
      </c>
      <c r="F38" s="68"/>
      <c r="G38" s="68"/>
      <c r="H38" s="68"/>
    </row>
    <row r="39" spans="1:8">
      <c r="A39" s="4">
        <v>1987</v>
      </c>
      <c r="B39" s="4">
        <v>577.25302600042778</v>
      </c>
      <c r="C39" s="4">
        <v>1495.9569311621065</v>
      </c>
      <c r="D39" s="4">
        <v>330.75</v>
      </c>
      <c r="E39" s="4">
        <v>2065.8736605541949</v>
      </c>
      <c r="F39" s="68"/>
      <c r="G39" s="68"/>
      <c r="H39" s="68"/>
    </row>
    <row r="40" spans="1:8">
      <c r="A40" s="4">
        <v>1988</v>
      </c>
      <c r="B40" s="4">
        <v>582.16857726342278</v>
      </c>
      <c r="C40" s="4">
        <v>1754.1385620080596</v>
      </c>
      <c r="D40" s="4">
        <v>333</v>
      </c>
      <c r="E40" s="4">
        <v>2068.1771714048027</v>
      </c>
      <c r="F40" s="68"/>
      <c r="G40" s="68"/>
      <c r="H40" s="68"/>
    </row>
    <row r="41" spans="1:8">
      <c r="A41" s="4">
        <v>1989</v>
      </c>
      <c r="B41" s="4">
        <v>586.96516942474409</v>
      </c>
      <c r="C41" s="4">
        <v>2115.4531424726056</v>
      </c>
      <c r="D41" s="4">
        <v>335.25</v>
      </c>
      <c r="E41" s="4">
        <v>2070.3274296997888</v>
      </c>
      <c r="F41" s="68"/>
      <c r="G41" s="68"/>
      <c r="H41" s="68"/>
    </row>
    <row r="42" spans="1:8">
      <c r="A42" s="4">
        <v>1990</v>
      </c>
      <c r="B42" s="4">
        <v>591.64280248430441</v>
      </c>
      <c r="C42" s="4">
        <v>1895.8780090749813</v>
      </c>
      <c r="D42" s="4">
        <v>337.5</v>
      </c>
      <c r="E42" s="4">
        <v>2072.33433928356</v>
      </c>
      <c r="F42" s="68"/>
      <c r="G42" s="68"/>
      <c r="H42" s="68"/>
    </row>
    <row r="43" spans="1:8">
      <c r="A43" s="4">
        <v>1991</v>
      </c>
      <c r="B43" s="4">
        <v>596.20147644219105</v>
      </c>
      <c r="C43" s="4">
        <v>1629.3955609059633</v>
      </c>
      <c r="D43" s="4">
        <v>339.75</v>
      </c>
      <c r="E43" s="4">
        <v>2074.2072022430352</v>
      </c>
      <c r="F43" s="68"/>
      <c r="G43" s="68"/>
      <c r="H43" s="68"/>
    </row>
    <row r="44" spans="1:8">
      <c r="A44" s="4">
        <v>1992</v>
      </c>
      <c r="B44" s="4">
        <v>600.64119129837491</v>
      </c>
      <c r="C44" s="4">
        <v>1656.6426924029727</v>
      </c>
      <c r="D44" s="4">
        <v>342</v>
      </c>
      <c r="E44" s="4">
        <v>2075.9547503975118</v>
      </c>
      <c r="F44" s="68"/>
      <c r="G44" s="68"/>
      <c r="H44" s="68"/>
    </row>
    <row r="45" spans="1:8">
      <c r="A45" s="4">
        <v>1993</v>
      </c>
      <c r="B45" s="4">
        <v>604.96194705288508</v>
      </c>
      <c r="C45" s="4">
        <v>1572.6363022613496</v>
      </c>
      <c r="D45" s="4">
        <v>344.25</v>
      </c>
      <c r="E45" s="4">
        <v>2077.585175838652</v>
      </c>
      <c r="F45" s="68"/>
      <c r="G45" s="68"/>
      <c r="H45" s="68"/>
    </row>
    <row r="46" spans="1:8">
      <c r="A46" s="4">
        <v>1994</v>
      </c>
      <c r="B46" s="4">
        <v>609.16374370560516</v>
      </c>
      <c r="C46" s="4">
        <v>1688.2418859800071</v>
      </c>
      <c r="D46" s="4">
        <v>346.5</v>
      </c>
      <c r="E46" s="4">
        <v>2079.1061604410106</v>
      </c>
      <c r="F46" s="69"/>
      <c r="G46" s="69"/>
      <c r="H46" s="69"/>
    </row>
    <row r="47" spans="1:8">
      <c r="A47" s="4">
        <v>1995</v>
      </c>
      <c r="B47" s="4">
        <v>613.24658125668066</v>
      </c>
      <c r="C47" s="4">
        <v>1533.433856704545</v>
      </c>
      <c r="D47" s="4">
        <v>348.75</v>
      </c>
      <c r="E47" s="4">
        <v>2080.5249042853661</v>
      </c>
      <c r="F47" s="68"/>
      <c r="G47" s="68"/>
      <c r="H47" s="68"/>
    </row>
    <row r="48" spans="1:8">
      <c r="A48" s="4">
        <v>1996</v>
      </c>
      <c r="B48" s="4">
        <v>617.21045970605337</v>
      </c>
      <c r="C48" s="4">
        <v>1317.0695547913613</v>
      </c>
      <c r="D48" s="4">
        <v>351</v>
      </c>
      <c r="E48" s="4">
        <v>2081.8481529557389</v>
      </c>
      <c r="F48" s="68"/>
      <c r="G48" s="68"/>
      <c r="H48" s="68"/>
    </row>
    <row r="49" spans="1:8">
      <c r="A49" s="4">
        <v>1997</v>
      </c>
      <c r="B49" s="4">
        <v>621.0553790537233</v>
      </c>
      <c r="C49" s="4">
        <v>1314.8344448207686</v>
      </c>
      <c r="D49" s="4">
        <v>353.25</v>
      </c>
      <c r="E49" s="4">
        <v>2083.0822236868617</v>
      </c>
      <c r="F49" s="68"/>
      <c r="G49" s="68"/>
      <c r="H49" s="68"/>
    </row>
    <row r="50" spans="1:8">
      <c r="A50" s="4">
        <v>1998</v>
      </c>
      <c r="B50" s="4">
        <v>624.78133929963224</v>
      </c>
      <c r="C50" s="4">
        <v>1353.9564572418317</v>
      </c>
      <c r="D50" s="4">
        <v>355.5</v>
      </c>
      <c r="E50" s="4">
        <v>2084.2330303521685</v>
      </c>
      <c r="F50" s="68"/>
      <c r="G50" s="68"/>
      <c r="H50" s="68"/>
    </row>
    <row r="51" spans="1:8">
      <c r="A51" s="4">
        <v>1999</v>
      </c>
      <c r="B51" s="4">
        <v>628.3883404438966</v>
      </c>
      <c r="C51" s="4">
        <v>1384.6047785149553</v>
      </c>
      <c r="D51" s="4">
        <v>357.75</v>
      </c>
      <c r="E51" s="4">
        <v>2085.3061072935966</v>
      </c>
      <c r="F51" s="68"/>
      <c r="G51" s="68"/>
      <c r="H51" s="68"/>
    </row>
    <row r="52" spans="1:8">
      <c r="A52" s="4">
        <v>2000</v>
      </c>
      <c r="B52" s="4">
        <v>631.87638248645817</v>
      </c>
      <c r="C52" s="4">
        <v>1133.9140979871981</v>
      </c>
      <c r="D52" s="4">
        <v>360</v>
      </c>
      <c r="E52" s="4">
        <v>2086.3066320036737</v>
      </c>
      <c r="F52" s="68"/>
      <c r="G52" s="68"/>
      <c r="H52" s="68"/>
    </row>
    <row r="53" spans="1:8">
      <c r="A53" s="4">
        <v>2001</v>
      </c>
      <c r="B53" s="4">
        <v>635.24546542731696</v>
      </c>
      <c r="C53" s="4">
        <v>1169.3904673624766</v>
      </c>
      <c r="D53" s="4">
        <v>362.25</v>
      </c>
      <c r="E53" s="4">
        <v>2087.2394466779606</v>
      </c>
      <c r="F53" s="68"/>
      <c r="G53" s="68"/>
      <c r="H53" s="68"/>
    </row>
    <row r="54" spans="1:8">
      <c r="A54" s="4">
        <v>2002</v>
      </c>
      <c r="B54" s="4">
        <v>638.49558926638565</v>
      </c>
      <c r="C54" s="4">
        <v>1143.7000172731857</v>
      </c>
      <c r="D54" s="4">
        <v>364.5</v>
      </c>
      <c r="E54" s="4">
        <v>2088.1090786620157</v>
      </c>
      <c r="F54" s="68"/>
      <c r="G54" s="68"/>
      <c r="H54" s="68"/>
    </row>
    <row r="55" spans="1:8">
      <c r="A55" s="4">
        <v>2003</v>
      </c>
      <c r="B55" s="4">
        <v>641.62675400383887</v>
      </c>
      <c r="C55" s="4">
        <v>1104.6126314879666</v>
      </c>
      <c r="D55" s="4">
        <v>366.75</v>
      </c>
      <c r="E55" s="4">
        <v>2088.9197598218648</v>
      </c>
      <c r="F55" s="68"/>
      <c r="G55" s="68"/>
      <c r="H55" s="68"/>
    </row>
    <row r="56" spans="1:8">
      <c r="A56" s="4">
        <v>2004</v>
      </c>
      <c r="B56" s="4">
        <v>644.6389596395893</v>
      </c>
      <c r="C56" s="4">
        <v>1053.6119453351598</v>
      </c>
      <c r="D56" s="4">
        <v>369</v>
      </c>
      <c r="E56" s="4">
        <v>2089.675444870732</v>
      </c>
      <c r="F56" s="69"/>
      <c r="G56" s="69"/>
      <c r="H56" s="69"/>
    </row>
    <row r="57" spans="1:8">
      <c r="A57" s="4">
        <v>2005</v>
      </c>
      <c r="B57" s="4">
        <v>647.53220617354964</v>
      </c>
      <c r="C57" s="4">
        <v>985.76011902190953</v>
      </c>
      <c r="D57" s="4">
        <v>371.25</v>
      </c>
      <c r="E57" s="4">
        <v>2090.379828687594</v>
      </c>
      <c r="F57" s="68">
        <v>445</v>
      </c>
      <c r="G57" s="68"/>
      <c r="H57" s="68"/>
    </row>
    <row r="58" spans="1:8">
      <c r="A58" s="4">
        <v>2006</v>
      </c>
      <c r="B58" s="4">
        <v>650.3064936058945</v>
      </c>
      <c r="C58" s="4">
        <v>991.21670476847146</v>
      </c>
      <c r="D58" s="4">
        <v>373.5</v>
      </c>
      <c r="E58" s="4">
        <v>2091.0363626651406</v>
      </c>
      <c r="F58" s="68"/>
      <c r="G58" s="68"/>
      <c r="H58" s="68"/>
    </row>
    <row r="59" spans="1:8">
      <c r="A59" s="4">
        <v>2007</v>
      </c>
      <c r="B59" s="4">
        <v>652.96182193650748</v>
      </c>
      <c r="C59" s="4">
        <v>993.05444937547793</v>
      </c>
      <c r="D59" s="4">
        <v>375.75</v>
      </c>
      <c r="E59" s="4">
        <v>2091.6482701260838</v>
      </c>
      <c r="F59" s="68"/>
      <c r="G59" s="68"/>
      <c r="H59" s="68"/>
    </row>
    <row r="60" spans="1:8">
      <c r="A60" s="4">
        <v>2008</v>
      </c>
      <c r="B60" s="4">
        <v>655.49819116541767</v>
      </c>
      <c r="C60" s="4">
        <v>1013.3759757383215</v>
      </c>
      <c r="D60" s="4">
        <v>378</v>
      </c>
      <c r="E60" s="4">
        <v>2092.2185608475302</v>
      </c>
      <c r="F60" s="68"/>
      <c r="G60" s="68"/>
      <c r="H60" s="68"/>
    </row>
    <row r="61" spans="1:8">
      <c r="A61" s="4">
        <v>2009</v>
      </c>
      <c r="B61" s="4">
        <v>657.91560129256686</v>
      </c>
      <c r="C61" s="4">
        <v>949.14179386821036</v>
      </c>
      <c r="D61" s="4">
        <v>380.25</v>
      </c>
      <c r="E61" s="4">
        <v>2092.7500447334533</v>
      </c>
      <c r="F61" s="68"/>
      <c r="G61" s="68"/>
      <c r="H61" s="68"/>
    </row>
    <row r="62" spans="1:8">
      <c r="A62" s="4">
        <v>2010</v>
      </c>
      <c r="B62" s="4">
        <v>660.21405231810058</v>
      </c>
      <c r="C62" s="4">
        <v>1097.460071711922</v>
      </c>
      <c r="D62" s="4">
        <v>382.5</v>
      </c>
      <c r="E62" s="4">
        <v>2093.2453446752097</v>
      </c>
      <c r="F62" s="68"/>
      <c r="G62" s="68"/>
      <c r="H62" s="68"/>
    </row>
    <row r="63" spans="1:8">
      <c r="A63" s="4">
        <v>2011</v>
      </c>
      <c r="B63" s="4">
        <v>662.39354424190242</v>
      </c>
      <c r="C63" s="4">
        <v>873.25839871599771</v>
      </c>
      <c r="D63" s="4">
        <v>384.75</v>
      </c>
      <c r="E63" s="4">
        <v>2093.7069086396459</v>
      </c>
      <c r="F63" s="68"/>
      <c r="G63" s="68"/>
      <c r="H63" s="68"/>
    </row>
    <row r="64" spans="1:8">
      <c r="A64" s="4">
        <v>2012</v>
      </c>
      <c r="B64" s="4">
        <v>664.45407706400147</v>
      </c>
      <c r="C64" s="4">
        <v>1040.8700783327581</v>
      </c>
      <c r="D64" s="4">
        <v>387</v>
      </c>
      <c r="E64" s="4">
        <v>2094.1370210236723</v>
      </c>
      <c r="F64" s="68"/>
      <c r="G64" s="68"/>
      <c r="H64" s="68"/>
    </row>
    <row r="65" spans="1:8">
      <c r="A65" s="4">
        <v>2013</v>
      </c>
      <c r="B65" s="4">
        <v>666.39565078433952</v>
      </c>
      <c r="C65" s="4">
        <v>1199.8123229632165</v>
      </c>
      <c r="D65" s="4">
        <v>389.25</v>
      </c>
      <c r="E65" s="4">
        <v>2094.5378133133186</v>
      </c>
      <c r="F65" s="68"/>
      <c r="G65" s="68"/>
      <c r="H65" s="68"/>
    </row>
    <row r="66" spans="1:8">
      <c r="A66" s="4">
        <v>2014</v>
      </c>
      <c r="B66" s="4">
        <v>668.218265403033</v>
      </c>
      <c r="C66" s="4">
        <v>1321.7376581060607</v>
      </c>
      <c r="D66" s="4">
        <v>391.5</v>
      </c>
      <c r="E66" s="4">
        <v>2094.9112740842215</v>
      </c>
      <c r="F66" s="69"/>
      <c r="G66" s="69"/>
      <c r="H66" s="69"/>
    </row>
  </sheetData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866D-9D12-4CF2-85EC-FF1666FF35F7}">
  <dimension ref="A1:AC66"/>
  <sheetViews>
    <sheetView zoomScale="55" zoomScaleNormal="55" workbookViewId="0"/>
  </sheetViews>
  <sheetFormatPr defaultColWidth="8.77734375" defaultRowHeight="15.6"/>
  <cols>
    <col min="1" max="1" width="8.77734375" style="4" customWidth="1"/>
    <col min="2" max="6" width="14.5546875" style="4" bestFit="1" customWidth="1"/>
    <col min="7" max="7" width="13.44140625" style="4" bestFit="1" customWidth="1"/>
    <col min="8" max="8" width="14.5546875" style="4" bestFit="1" customWidth="1"/>
    <col min="9" max="11" width="13.44140625" style="4" bestFit="1" customWidth="1"/>
    <col min="12" max="12" width="14.5546875" style="4" bestFit="1" customWidth="1"/>
    <col min="13" max="13" width="13.44140625" style="4" bestFit="1" customWidth="1"/>
    <col min="14" max="14" width="12.21875" style="4" bestFit="1" customWidth="1"/>
    <col min="15" max="15" width="13.44140625" style="4" bestFit="1" customWidth="1"/>
    <col min="16" max="17" width="12.21875" style="4" bestFit="1" customWidth="1"/>
    <col min="18" max="19" width="13.44140625" style="4" bestFit="1" customWidth="1"/>
    <col min="20" max="20" width="12.21875" style="4" bestFit="1" customWidth="1"/>
    <col min="21" max="21" width="11.21875" style="4" bestFit="1" customWidth="1"/>
    <col min="22" max="22" width="13.44140625" style="4" bestFit="1" customWidth="1"/>
    <col min="23" max="24" width="12.21875" style="4" bestFit="1" customWidth="1"/>
    <col min="25" max="27" width="13.44140625" style="4" bestFit="1" customWidth="1"/>
    <col min="28" max="28" width="11.21875" style="4" bestFit="1" customWidth="1"/>
    <col min="29" max="29" width="12.21875" style="4" bestFit="1" customWidth="1"/>
    <col min="30" max="16384" width="8.77734375" style="4"/>
  </cols>
  <sheetData>
    <row r="1" spans="1:29" ht="46.8">
      <c r="A1" s="4" t="s">
        <v>0</v>
      </c>
      <c r="B1" s="18" t="s">
        <v>104</v>
      </c>
      <c r="C1" s="18" t="s">
        <v>105</v>
      </c>
      <c r="D1" s="18" t="s">
        <v>106</v>
      </c>
      <c r="E1" s="18" t="s">
        <v>107</v>
      </c>
      <c r="F1" s="18" t="s">
        <v>108</v>
      </c>
      <c r="G1" s="18" t="s">
        <v>109</v>
      </c>
      <c r="H1" s="18" t="s">
        <v>110</v>
      </c>
      <c r="I1" s="19" t="s">
        <v>111</v>
      </c>
      <c r="J1" s="19" t="s">
        <v>112</v>
      </c>
      <c r="K1" s="19" t="s">
        <v>113</v>
      </c>
      <c r="L1" s="19" t="s">
        <v>114</v>
      </c>
      <c r="M1" s="19" t="s">
        <v>115</v>
      </c>
      <c r="N1" s="19" t="s">
        <v>116</v>
      </c>
      <c r="O1" s="19" t="s">
        <v>117</v>
      </c>
      <c r="P1" s="23" t="s">
        <v>118</v>
      </c>
      <c r="Q1" s="23" t="s">
        <v>119</v>
      </c>
      <c r="R1" s="23" t="s">
        <v>120</v>
      </c>
      <c r="S1" s="23" t="s">
        <v>121</v>
      </c>
      <c r="T1" s="23" t="s">
        <v>122</v>
      </c>
      <c r="U1" s="23" t="s">
        <v>123</v>
      </c>
      <c r="V1" s="23" t="s">
        <v>124</v>
      </c>
      <c r="W1" s="21" t="s">
        <v>125</v>
      </c>
      <c r="X1" s="21" t="s">
        <v>126</v>
      </c>
      <c r="Y1" s="21" t="s">
        <v>127</v>
      </c>
      <c r="Z1" s="21" t="s">
        <v>128</v>
      </c>
      <c r="AA1" s="21" t="s">
        <v>129</v>
      </c>
      <c r="AB1" s="21" t="s">
        <v>130</v>
      </c>
      <c r="AC1" s="21" t="s">
        <v>131</v>
      </c>
    </row>
    <row r="2" spans="1:29">
      <c r="A2" s="4">
        <v>1950</v>
      </c>
      <c r="B2" s="24">
        <f>'Data Sheet 5'!B2*'Data Sheet 6'!$C2</f>
        <v>1153403383.470896</v>
      </c>
      <c r="C2" s="24">
        <f>'Data Sheet 5'!C2*'Data Sheet 6'!$C2</f>
        <v>1253921248.7388918</v>
      </c>
      <c r="D2" s="24">
        <f>'Data Sheet 5'!D2*'Data Sheet 6'!$C2</f>
        <v>6509402829.8008957</v>
      </c>
      <c r="E2" s="24">
        <f>'Data Sheet 5'!E2*'Data Sheet 6'!$C2</f>
        <v>281937401.09789026</v>
      </c>
      <c r="F2" s="24">
        <f>'Data Sheet 5'!F2*'Data Sheet 6'!$C2</f>
        <v>1753753972.5194855</v>
      </c>
      <c r="G2" s="24">
        <f>'Data Sheet 5'!G2*'Data Sheet 6'!$C2</f>
        <v>157055046.99275786</v>
      </c>
      <c r="H2" s="24">
        <f>'Data Sheet 5'!H2*'Data Sheet 6'!$C2</f>
        <v>1560617744.0573673</v>
      </c>
      <c r="I2" s="24">
        <f>'Data Sheet 5'!K2*'Data Sheet 6'!$C2</f>
        <v>392678521.74311846</v>
      </c>
      <c r="J2" s="24">
        <f>'Data Sheet 5'!L2*'Data Sheet 6'!$C2</f>
        <v>372257301.9523195</v>
      </c>
      <c r="K2" s="24">
        <f>'Data Sheet 5'!M2*'Data Sheet 6'!$C2</f>
        <v>704700811.63369775</v>
      </c>
      <c r="L2" s="24">
        <f>'Data Sheet 5'!N2*'Data Sheet 6'!$C2</f>
        <v>3564071.4741936051</v>
      </c>
      <c r="M2" s="24">
        <f>'Data Sheet 5'!O2*'Data Sheet 6'!$C2</f>
        <v>229009052.85627556</v>
      </c>
      <c r="N2" s="24">
        <f>'Data Sheet 5'!P2*'Data Sheet 6'!$C2</f>
        <v>26667666.488580987</v>
      </c>
      <c r="O2" s="24">
        <f>'Data Sheet 5'!Q2*'Data Sheet 6'!$C2</f>
        <v>204990361.37375575</v>
      </c>
      <c r="P2" s="24">
        <f>'Data Sheet 5'!T2*'Data Sheet 6'!$C2</f>
        <v>63349761.70492167</v>
      </c>
      <c r="Q2" s="24">
        <f>'Data Sheet 5'!U2*'Data Sheet 6'!$C2</f>
        <v>62640740.451270856</v>
      </c>
      <c r="R2" s="24">
        <f>'Data Sheet 5'!V2*'Data Sheet 6'!$C2</f>
        <v>357620306.78323686</v>
      </c>
      <c r="S2" s="24">
        <f>'Data Sheet 5'!W2*'Data Sheet 6'!$C2</f>
        <v>12485407.487279475</v>
      </c>
      <c r="T2" s="24">
        <f>'Data Sheet 5'!X2*'Data Sheet 6'!$C2</f>
        <v>83314972.753965512</v>
      </c>
      <c r="U2" s="24">
        <f>'Data Sheet 5'!Y2*'Data Sheet 6'!$C2</f>
        <v>10403867.207608052</v>
      </c>
      <c r="V2" s="24">
        <f>'Data Sheet 5'!Z2*'Data Sheet 6'!$C2</f>
        <v>98479586.623281449</v>
      </c>
      <c r="W2" s="24">
        <f>'Data Sheet 5'!AC2*'Data Sheet 6'!$C2</f>
        <v>111054455.04343839</v>
      </c>
      <c r="X2" s="24">
        <f>'Data Sheet 5'!AD2*'Data Sheet 6'!$C2</f>
        <v>115749522.20756026</v>
      </c>
      <c r="Y2" s="24">
        <f>'Data Sheet 5'!AE2*'Data Sheet 6'!$C2</f>
        <v>199244504.25154084</v>
      </c>
      <c r="Z2" s="24">
        <f>'Data Sheet 5'!AF2*'Data Sheet 6'!$C2</f>
        <v>1250140.9415180057</v>
      </c>
      <c r="AA2" s="24">
        <f>'Data Sheet 5'!AG2*'Data Sheet 6'!$C2</f>
        <v>74879142.822302237</v>
      </c>
      <c r="AB2" s="24">
        <f>'Data Sheet 5'!AH2*'Data Sheet 6'!$C2</f>
        <v>6253234.4860177208</v>
      </c>
      <c r="AC2" s="24">
        <f>'Data Sheet 5'!AI2*'Data Sheet 6'!$C2</f>
        <v>50459897.855200477</v>
      </c>
    </row>
    <row r="3" spans="1:29">
      <c r="A3" s="4">
        <v>1951</v>
      </c>
      <c r="B3" s="24">
        <f>'Data Sheet 5'!B3*'Data Sheet 6'!$C3</f>
        <v>1254764976.1233668</v>
      </c>
      <c r="C3" s="24">
        <f>'Data Sheet 5'!C3*'Data Sheet 6'!$C3</f>
        <v>1367587597.7679791</v>
      </c>
      <c r="D3" s="24">
        <f>'Data Sheet 5'!D3*'Data Sheet 6'!$C3</f>
        <v>6844845318.5884829</v>
      </c>
      <c r="E3" s="24">
        <f>'Data Sheet 5'!E3*'Data Sheet 6'!$C3</f>
        <v>641399838.25550079</v>
      </c>
      <c r="F3" s="24">
        <f>'Data Sheet 5'!F3*'Data Sheet 6'!$C3</f>
        <v>1935934557.6000628</v>
      </c>
      <c r="G3" s="24">
        <f>'Data Sheet 5'!G3*'Data Sheet 6'!$C3</f>
        <v>168772289.84659261</v>
      </c>
      <c r="H3" s="24">
        <f>'Data Sheet 5'!H3*'Data Sheet 6'!$C3</f>
        <v>1689065773.0315676</v>
      </c>
      <c r="I3" s="24">
        <f>'Data Sheet 5'!K3*'Data Sheet 6'!$C3</f>
        <v>377703068.80212593</v>
      </c>
      <c r="J3" s="24">
        <f>'Data Sheet 5'!L3*'Data Sheet 6'!$C3</f>
        <v>357962933.08828992</v>
      </c>
      <c r="K3" s="24">
        <f>'Data Sheet 5'!M3*'Data Sheet 6'!$C3</f>
        <v>675936728.5885694</v>
      </c>
      <c r="L3" s="24">
        <f>'Data Sheet 5'!N3*'Data Sheet 6'!$C3</f>
        <v>46029181.490722351</v>
      </c>
      <c r="M3" s="24">
        <f>'Data Sheet 5'!O3*'Data Sheet 6'!$C3</f>
        <v>225545988.70552012</v>
      </c>
      <c r="N3" s="24">
        <f>'Data Sheet 5'!P3*'Data Sheet 6'!$C3</f>
        <v>25763066.247532971</v>
      </c>
      <c r="O3" s="24">
        <f>'Data Sheet 5'!Q3*'Data Sheet 6'!$C3</f>
        <v>196271205.75346723</v>
      </c>
      <c r="P3" s="24">
        <f>'Data Sheet 5'!T3*'Data Sheet 6'!$C3</f>
        <v>74304242.863072559</v>
      </c>
      <c r="Q3" s="24">
        <f>'Data Sheet 5'!U3*'Data Sheet 6'!$C3</f>
        <v>74038818.445766732</v>
      </c>
      <c r="R3" s="24">
        <f>'Data Sheet 5'!V3*'Data Sheet 6'!$C3</f>
        <v>407626027.80211782</v>
      </c>
      <c r="S3" s="24">
        <f>'Data Sheet 5'!W3*'Data Sheet 6'!$C3</f>
        <v>30943006.633099955</v>
      </c>
      <c r="T3" s="24">
        <f>'Data Sheet 5'!X3*'Data Sheet 6'!$C3</f>
        <v>97993398.042883709</v>
      </c>
      <c r="U3" s="24">
        <f>'Data Sheet 5'!Y3*'Data Sheet 6'!$C3</f>
        <v>12022877.337463036</v>
      </c>
      <c r="V3" s="24">
        <f>'Data Sheet 5'!Z3*'Data Sheet 6'!$C3</f>
        <v>115697356.40583859</v>
      </c>
      <c r="W3" s="24">
        <f>'Data Sheet 5'!AC3*'Data Sheet 6'!$C3</f>
        <v>115913460.13798867</v>
      </c>
      <c r="X3" s="24">
        <f>'Data Sheet 5'!AD3*'Data Sheet 6'!$C3</f>
        <v>120162322.63422832</v>
      </c>
      <c r="Y3" s="24">
        <f>'Data Sheet 5'!AE3*'Data Sheet 6'!$C3</f>
        <v>206272987.67551905</v>
      </c>
      <c r="Z3" s="24">
        <f>'Data Sheet 5'!AF3*'Data Sheet 6'!$C3</f>
        <v>17339404.172324367</v>
      </c>
      <c r="AA3" s="24">
        <f>'Data Sheet 5'!AG3*'Data Sheet 6'!$C3</f>
        <v>80977347.039317802</v>
      </c>
      <c r="AB3" s="24">
        <f>'Data Sheet 5'!AH3*'Data Sheet 6'!$C3</f>
        <v>6572413.1947658285</v>
      </c>
      <c r="AC3" s="24">
        <f>'Data Sheet 5'!AI3*'Data Sheet 6'!$C3</f>
        <v>52073203.786068812</v>
      </c>
    </row>
    <row r="4" spans="1:29">
      <c r="A4" s="4">
        <v>1952</v>
      </c>
      <c r="B4" s="24">
        <f>'Data Sheet 5'!B4*'Data Sheet 6'!$C4</f>
        <v>1285615798.7319024</v>
      </c>
      <c r="C4" s="24">
        <f>'Data Sheet 5'!C4*'Data Sheet 6'!$C4</f>
        <v>1404017890.3800101</v>
      </c>
      <c r="D4" s="24">
        <f>'Data Sheet 5'!D4*'Data Sheet 6'!$C4</f>
        <v>6774818403.5141573</v>
      </c>
      <c r="E4" s="24">
        <f>'Data Sheet 5'!E4*'Data Sheet 6'!$C4</f>
        <v>984061758.24541688</v>
      </c>
      <c r="F4" s="24">
        <f>'Data Sheet 5'!F4*'Data Sheet 6'!$C4</f>
        <v>2009934495.5069542</v>
      </c>
      <c r="G4" s="24">
        <f>'Data Sheet 5'!G4*'Data Sheet 6'!$C4</f>
        <v>170697385.23799261</v>
      </c>
      <c r="H4" s="24">
        <f>'Data Sheet 5'!H4*'Data Sheet 6'!$C4</f>
        <v>1722462463.7419732</v>
      </c>
      <c r="I4" s="24">
        <f>'Data Sheet 5'!K4*'Data Sheet 6'!$C4</f>
        <v>425420612.11245692</v>
      </c>
      <c r="J4" s="24">
        <f>'Data Sheet 5'!L4*'Data Sheet 6'!$C4</f>
        <v>403080233.97430658</v>
      </c>
      <c r="K4" s="24">
        <f>'Data Sheet 5'!M4*'Data Sheet 6'!$C4</f>
        <v>759156529.95477939</v>
      </c>
      <c r="L4" s="24">
        <f>'Data Sheet 5'!N4*'Data Sheet 6'!$C4</f>
        <v>100453039.01220128</v>
      </c>
      <c r="M4" s="24">
        <f>'Data Sheet 5'!O4*'Data Sheet 6'!$C4</f>
        <v>260223376.75283816</v>
      </c>
      <c r="N4" s="24">
        <f>'Data Sheet 5'!P4*'Data Sheet 6'!$C4</f>
        <v>29143937.43887933</v>
      </c>
      <c r="O4" s="24">
        <f>'Data Sheet 5'!Q4*'Data Sheet 6'!$C4</f>
        <v>220047708.61031932</v>
      </c>
      <c r="P4" s="24">
        <f>'Data Sheet 5'!T4*'Data Sheet 6'!$C4</f>
        <v>78929661.471189797</v>
      </c>
      <c r="Q4" s="24">
        <f>'Data Sheet 5'!U4*'Data Sheet 6'!$C4</f>
        <v>79204657.595840096</v>
      </c>
      <c r="R4" s="24">
        <f>'Data Sheet 5'!V4*'Data Sheet 6'!$C4</f>
        <v>420475464.59841222</v>
      </c>
      <c r="S4" s="24">
        <f>'Data Sheet 5'!W4*'Data Sheet 6'!$C4</f>
        <v>49722464.756108478</v>
      </c>
      <c r="T4" s="24">
        <f>'Data Sheet 5'!X4*'Data Sheet 6'!$C4</f>
        <v>104287209.25348681</v>
      </c>
      <c r="U4" s="24">
        <f>'Data Sheet 5'!Y4*'Data Sheet 6'!$C4</f>
        <v>12575477.717947677</v>
      </c>
      <c r="V4" s="24">
        <f>'Data Sheet 5'!Z4*'Data Sheet 6'!$C4</f>
        <v>123125719.25379555</v>
      </c>
      <c r="W4" s="24">
        <f>'Data Sheet 5'!AC4*'Data Sheet 6'!$C4</f>
        <v>115075610.47355895</v>
      </c>
      <c r="X4" s="24">
        <f>'Data Sheet 5'!AD4*'Data Sheet 6'!$C4</f>
        <v>118660786.22951032</v>
      </c>
      <c r="Y4" s="24">
        <f>'Data Sheet 5'!AE4*'Data Sheet 6'!$C4</f>
        <v>203133770.68278426</v>
      </c>
      <c r="Z4" s="24">
        <f>'Data Sheet 5'!AF4*'Data Sheet 6'!$C4</f>
        <v>33016161.868843786</v>
      </c>
      <c r="AA4" s="24">
        <f>'Data Sheet 5'!AG4*'Data Sheet 6'!$C4</f>
        <v>83289636.14977546</v>
      </c>
      <c r="AB4" s="24">
        <f>'Data Sheet 5'!AH4*'Data Sheet 6'!$C4</f>
        <v>6569682.7991117416</v>
      </c>
      <c r="AC4" s="24">
        <f>'Data Sheet 5'!AI4*'Data Sheet 6'!$C4</f>
        <v>51122447.218572527</v>
      </c>
    </row>
    <row r="5" spans="1:29">
      <c r="A5" s="4">
        <v>1953</v>
      </c>
      <c r="B5" s="24">
        <f>'Data Sheet 5'!B5*'Data Sheet 6'!$C5</f>
        <v>1392860729.4387741</v>
      </c>
      <c r="C5" s="24">
        <f>'Data Sheet 5'!C5*'Data Sheet 6'!$C5</f>
        <v>1523379597.7847219</v>
      </c>
      <c r="D5" s="24">
        <f>'Data Sheet 5'!D5*'Data Sheet 6'!$C5</f>
        <v>7086395219.4575949</v>
      </c>
      <c r="E5" s="24">
        <f>'Data Sheet 5'!E5*'Data Sheet 6'!$C5</f>
        <v>1403335348.5266254</v>
      </c>
      <c r="F5" s="24">
        <f>'Data Sheet 5'!F5*'Data Sheet 6'!$C5</f>
        <v>2203566153.7972622</v>
      </c>
      <c r="G5" s="24">
        <f>'Data Sheet 5'!G5*'Data Sheet 6'!$C5</f>
        <v>182434038.84053963</v>
      </c>
      <c r="H5" s="24">
        <f>'Data Sheet 5'!H5*'Data Sheet 6'!$C5</f>
        <v>1858181259.2124174</v>
      </c>
      <c r="I5" s="24">
        <f>'Data Sheet 5'!K5*'Data Sheet 6'!$C5</f>
        <v>434493964.33561045</v>
      </c>
      <c r="J5" s="24">
        <f>'Data Sheet 5'!L5*'Data Sheet 6'!$C5</f>
        <v>411572412.85543746</v>
      </c>
      <c r="K5" s="24">
        <f>'Data Sheet 5'!M5*'Data Sheet 6'!$C5</f>
        <v>773082212.72498953</v>
      </c>
      <c r="L5" s="24">
        <f>'Data Sheet 5'!N5*'Data Sheet 6'!$C5</f>
        <v>152905673.08784726</v>
      </c>
      <c r="M5" s="24">
        <f>'Data Sheet 5'!O5*'Data Sheet 6'!$C5</f>
        <v>272349669.07242393</v>
      </c>
      <c r="N5" s="24">
        <f>'Data Sheet 5'!P5*'Data Sheet 6'!$C5</f>
        <v>29893704.888427492</v>
      </c>
      <c r="O5" s="24">
        <f>'Data Sheet 5'!Q5*'Data Sheet 6'!$C5</f>
        <v>223697152.00095826</v>
      </c>
      <c r="P5" s="24">
        <f>'Data Sheet 5'!T5*'Data Sheet 6'!$C5</f>
        <v>82875446.752934471</v>
      </c>
      <c r="Q5" s="24">
        <f>'Data Sheet 5'!U5*'Data Sheet 6'!$C5</f>
        <v>83701759.663603336</v>
      </c>
      <c r="R5" s="24">
        <f>'Data Sheet 5'!V5*'Data Sheet 6'!$C5</f>
        <v>428410743.74235868</v>
      </c>
      <c r="S5" s="24">
        <f>'Data Sheet 5'!W5*'Data Sheet 6'!$C5</f>
        <v>69408695.918650985</v>
      </c>
      <c r="T5" s="24">
        <f>'Data Sheet 5'!X5*'Data Sheet 6'!$C5</f>
        <v>109604574.50886939</v>
      </c>
      <c r="U5" s="24">
        <f>'Data Sheet 5'!Y5*'Data Sheet 6'!$C5</f>
        <v>12993965.925069232</v>
      </c>
      <c r="V5" s="24">
        <f>'Data Sheet 5'!Z5*'Data Sheet 6'!$C5</f>
        <v>129545461.84655528</v>
      </c>
      <c r="W5" s="24">
        <f>'Data Sheet 5'!AC5*'Data Sheet 6'!$C5</f>
        <v>87547961.722195342</v>
      </c>
      <c r="X5" s="24">
        <f>'Data Sheet 5'!AD5*'Data Sheet 6'!$C5</f>
        <v>89804951.679430425</v>
      </c>
      <c r="Y5" s="24">
        <f>'Data Sheet 5'!AE5*'Data Sheet 6'!$C5</f>
        <v>153310244.90041333</v>
      </c>
      <c r="Z5" s="24">
        <f>'Data Sheet 5'!AF5*'Data Sheet 6'!$C5</f>
        <v>37063946.375307366</v>
      </c>
      <c r="AA5" s="24">
        <f>'Data Sheet 5'!AG5*'Data Sheet 6'!$C5</f>
        <v>65645467.351060957</v>
      </c>
      <c r="AB5" s="24">
        <f>'Data Sheet 5'!AH5*'Data Sheet 6'!$C5</f>
        <v>5031811.6026145061</v>
      </c>
      <c r="AC5" s="24">
        <f>'Data Sheet 5'!AI5*'Data Sheet 6'!$C5</f>
        <v>38468637.710191518</v>
      </c>
    </row>
    <row r="6" spans="1:29">
      <c r="A6" s="4">
        <v>1954</v>
      </c>
      <c r="B6" s="24">
        <f>'Data Sheet 5'!B6*'Data Sheet 6'!$C6</f>
        <v>1493252815.5572348</v>
      </c>
      <c r="C6" s="24">
        <f>'Data Sheet 5'!C6*'Data Sheet 6'!$C6</f>
        <v>1634739220.4143019</v>
      </c>
      <c r="D6" s="24">
        <f>'Data Sheet 5'!D6*'Data Sheet 6'!$C6</f>
        <v>7330453378.4045048</v>
      </c>
      <c r="E6" s="24">
        <f>'Data Sheet 5'!E6*'Data Sheet 6'!$C6</f>
        <v>1848207069.5634236</v>
      </c>
      <c r="F6" s="24">
        <f>'Data Sheet 5'!F6*'Data Sheet 6'!$C6</f>
        <v>2387305219.3920522</v>
      </c>
      <c r="G6" s="24">
        <f>'Data Sheet 5'!G6*'Data Sheet 6'!$C6</f>
        <v>192804176.79292303</v>
      </c>
      <c r="H6" s="24">
        <f>'Data Sheet 5'!H6*'Data Sheet 6'!$C6</f>
        <v>1984469684.092119</v>
      </c>
      <c r="I6" s="24">
        <f>'Data Sheet 5'!K6*'Data Sheet 6'!$C6</f>
        <v>406361340.97811925</v>
      </c>
      <c r="J6" s="24">
        <f>'Data Sheet 5'!L6*'Data Sheet 6'!$C6</f>
        <v>384829790.5596981</v>
      </c>
      <c r="K6" s="24">
        <f>'Data Sheet 5'!M6*'Data Sheet 6'!$C6</f>
        <v>720871645.59496784</v>
      </c>
      <c r="L6" s="24">
        <f>'Data Sheet 5'!N6*'Data Sheet 6'!$C6</f>
        <v>190704692.23379958</v>
      </c>
      <c r="M6" s="24">
        <f>'Data Sheet 5'!O6*'Data Sheet 6'!$C6</f>
        <v>261120518.66325051</v>
      </c>
      <c r="N6" s="24">
        <f>'Data Sheet 5'!P6*'Data Sheet 6'!$C6</f>
        <v>28077502.073204841</v>
      </c>
      <c r="O6" s="24">
        <f>'Data Sheet 5'!Q6*'Data Sheet 6'!$C6</f>
        <v>208236820.85924971</v>
      </c>
      <c r="P6" s="24">
        <f>'Data Sheet 5'!T6*'Data Sheet 6'!$C6</f>
        <v>81655152.790178105</v>
      </c>
      <c r="Q6" s="24">
        <f>'Data Sheet 5'!U6*'Data Sheet 6'!$C6</f>
        <v>82952042.450793341</v>
      </c>
      <c r="R6" s="24">
        <f>'Data Sheet 5'!V6*'Data Sheet 6'!$C6</f>
        <v>409294010.91993797</v>
      </c>
      <c r="S6" s="24">
        <f>'Data Sheet 5'!W6*'Data Sheet 6'!$C6</f>
        <v>84834721.155822054</v>
      </c>
      <c r="T6" s="24">
        <f>'Data Sheet 5'!X6*'Data Sheet 6'!$C6</f>
        <v>107995184.33564831</v>
      </c>
      <c r="U6" s="24">
        <f>'Data Sheet 5'!Y6*'Data Sheet 6'!$C6</f>
        <v>12591308.868986048</v>
      </c>
      <c r="V6" s="24">
        <f>'Data Sheet 5'!Z6*'Data Sheet 6'!$C6</f>
        <v>127924961.78136465</v>
      </c>
      <c r="W6" s="24">
        <f>'Data Sheet 5'!AC6*'Data Sheet 6'!$C6</f>
        <v>65330010.539576732</v>
      </c>
      <c r="X6" s="24">
        <f>'Data Sheet 5'!AD6*'Data Sheet 6'!$C6</f>
        <v>66671569.656485118</v>
      </c>
      <c r="Y6" s="24">
        <f>'Data Sheet 5'!AE6*'Data Sheet 6'!$C6</f>
        <v>113502123.47143295</v>
      </c>
      <c r="Z6" s="24">
        <f>'Data Sheet 5'!AF6*'Data Sheet 6'!$C6</f>
        <v>36524894.168815546</v>
      </c>
      <c r="AA6" s="24">
        <f>'Data Sheet 5'!AG6*'Data Sheet 6'!$C6</f>
        <v>50745221.68529854</v>
      </c>
      <c r="AB6" s="24">
        <f>'Data Sheet 5'!AH6*'Data Sheet 6'!$C6</f>
        <v>3779676.4562932118</v>
      </c>
      <c r="AC6" s="24">
        <f>'Data Sheet 5'!AI6*'Data Sheet 6'!$C6</f>
        <v>28398623.799547493</v>
      </c>
    </row>
    <row r="7" spans="1:29">
      <c r="A7" s="4">
        <v>1955</v>
      </c>
      <c r="B7" s="24">
        <f>'Data Sheet 5'!B7*'Data Sheet 6'!$C7</f>
        <v>1559664392.6668465</v>
      </c>
      <c r="C7" s="24">
        <f>'Data Sheet 5'!C7*'Data Sheet 6'!$C7</f>
        <v>1708213190.0951169</v>
      </c>
      <c r="D7" s="24">
        <f>'Data Sheet 5'!D7*'Data Sheet 6'!$C7</f>
        <v>7383463822.0137033</v>
      </c>
      <c r="E7" s="24">
        <f>'Data Sheet 5'!E7*'Data Sheet 6'!$C7</f>
        <v>2271348498.7749667</v>
      </c>
      <c r="F7" s="24">
        <f>'Data Sheet 5'!F7*'Data Sheet 6'!$C7</f>
        <v>2516362842.4284406</v>
      </c>
      <c r="G7" s="24">
        <f>'Data Sheet 5'!G7*'Data Sheet 6'!$C7</f>
        <v>198380243.75703785</v>
      </c>
      <c r="H7" s="24">
        <f>'Data Sheet 5'!H7*'Data Sheet 6'!$C7</f>
        <v>2065680187.0439389</v>
      </c>
      <c r="I7" s="24">
        <f>'Data Sheet 5'!K7*'Data Sheet 6'!$C7</f>
        <v>398672261.842547</v>
      </c>
      <c r="J7" s="24">
        <f>'Data Sheet 5'!L7*'Data Sheet 6'!$C7</f>
        <v>377459641.16564059</v>
      </c>
      <c r="K7" s="24">
        <f>'Data Sheet 5'!M7*'Data Sheet 6'!$C7</f>
        <v>705086652.34813976</v>
      </c>
      <c r="L7" s="24">
        <f>'Data Sheet 5'!N7*'Data Sheet 6'!$C7</f>
        <v>234552825.93725619</v>
      </c>
      <c r="M7" s="24">
        <f>'Data Sheet 5'!O7*'Data Sheet 6'!$C7</f>
        <v>262723182.32336602</v>
      </c>
      <c r="N7" s="24">
        <f>'Data Sheet 5'!P7*'Data Sheet 6'!$C7</f>
        <v>27662800.7784319</v>
      </c>
      <c r="O7" s="24">
        <f>'Data Sheet 5'!Q7*'Data Sheet 6'!$C7</f>
        <v>203340456.77460599</v>
      </c>
      <c r="P7" s="24">
        <f>'Data Sheet 5'!T7*'Data Sheet 6'!$C7</f>
        <v>78174547.614794195</v>
      </c>
      <c r="Q7" s="24">
        <f>'Data Sheet 5'!U7*'Data Sheet 6'!$C7</f>
        <v>79833126.801171124</v>
      </c>
      <c r="R7" s="24">
        <f>'Data Sheet 5'!V7*'Data Sheet 6'!$C7</f>
        <v>379681622.85134816</v>
      </c>
      <c r="S7" s="24">
        <f>'Data Sheet 5'!W7*'Data Sheet 6'!$C7</f>
        <v>96477513.633219212</v>
      </c>
      <c r="T7" s="24">
        <f>'Data Sheet 5'!X7*'Data Sheet 6'!$C7</f>
        <v>103302654.5048102</v>
      </c>
      <c r="U7" s="24">
        <f>'Data Sheet 5'!Y7*'Data Sheet 6'!$C7</f>
        <v>11848453.984126838</v>
      </c>
      <c r="V7" s="24">
        <f>'Data Sheet 5'!Z7*'Data Sheet 6'!$C7</f>
        <v>122771680.0379667</v>
      </c>
      <c r="W7" s="24">
        <f>'Data Sheet 5'!AC7*'Data Sheet 6'!$C7</f>
        <v>80963517.50768511</v>
      </c>
      <c r="X7" s="24">
        <f>'Data Sheet 5'!AD7*'Data Sheet 6'!$C7</f>
        <v>82212342.268687606</v>
      </c>
      <c r="Y7" s="24">
        <f>'Data Sheet 5'!AE7*'Data Sheet 6'!$C7</f>
        <v>139569536.0566299</v>
      </c>
      <c r="Z7" s="24">
        <f>'Data Sheet 5'!AF7*'Data Sheet 6'!$C7</f>
        <v>56209006.469467573</v>
      </c>
      <c r="AA7" s="24">
        <f>'Data Sheet 5'!AG7*'Data Sheet 6'!$C7</f>
        <v>65142998.581966437</v>
      </c>
      <c r="AB7" s="24">
        <f>'Data Sheet 5'!AH7*'Data Sheet 6'!$C7</f>
        <v>4714552.2129700547</v>
      </c>
      <c r="AC7" s="24">
        <f>'Data Sheet 5'!AI7*'Data Sheet 6'!$C7</f>
        <v>34825410.744992375</v>
      </c>
    </row>
    <row r="8" spans="1:29">
      <c r="A8" s="4">
        <v>1956</v>
      </c>
      <c r="B8" s="24">
        <f>'Data Sheet 5'!B8*'Data Sheet 6'!$C8</f>
        <v>1619341501.1143842</v>
      </c>
      <c r="C8" s="24">
        <f>'Data Sheet 5'!C8*'Data Sheet 6'!$C8</f>
        <v>1773501603.0533116</v>
      </c>
      <c r="D8" s="24">
        <f>'Data Sheet 5'!D8*'Data Sheet 6'!$C8</f>
        <v>7388465244.18892</v>
      </c>
      <c r="E8" s="24">
        <f>'Data Sheet 5'!E8*'Data Sheet 6'!$C8</f>
        <v>2694012832.1665783</v>
      </c>
      <c r="F8" s="24">
        <f>'Data Sheet 5'!F8*'Data Sheet 6'!$C8</f>
        <v>2633065714.1635113</v>
      </c>
      <c r="G8" s="24">
        <f>'Data Sheet 5'!G8*'Data Sheet 6'!$C8</f>
        <v>202761735.13699293</v>
      </c>
      <c r="H8" s="24">
        <f>'Data Sheet 5'!H8*'Data Sheet 6'!$C8</f>
        <v>2138365716.710377</v>
      </c>
      <c r="I8" s="24">
        <f>'Data Sheet 5'!K8*'Data Sheet 6'!$C8</f>
        <v>402945684.29242218</v>
      </c>
      <c r="J8" s="24">
        <f>'Data Sheet 5'!L8*'Data Sheet 6'!$C8</f>
        <v>381420289.25284117</v>
      </c>
      <c r="K8" s="24">
        <f>'Data Sheet 5'!M8*'Data Sheet 6'!$C8</f>
        <v>710451015.52142429</v>
      </c>
      <c r="L8" s="24">
        <f>'Data Sheet 5'!N8*'Data Sheet 6'!$C8</f>
        <v>285725778.45627904</v>
      </c>
      <c r="M8" s="24">
        <f>'Data Sheet 5'!O8*'Data Sheet 6'!$C8</f>
        <v>272426268.71653861</v>
      </c>
      <c r="N8" s="24">
        <f>'Data Sheet 5'!P8*'Data Sheet 6'!$C8</f>
        <v>28076619.652904153</v>
      </c>
      <c r="O8" s="24">
        <f>'Data Sheet 5'!Q8*'Data Sheet 6'!$C8</f>
        <v>204557557.54868382</v>
      </c>
      <c r="P8" s="24">
        <f>'Data Sheet 5'!T8*'Data Sheet 6'!$C8</f>
        <v>81468651.328427032</v>
      </c>
      <c r="Q8" s="24">
        <f>'Data Sheet 5'!U8*'Data Sheet 6'!$C8</f>
        <v>83584353.379795551</v>
      </c>
      <c r="R8" s="24">
        <f>'Data Sheet 5'!V8*'Data Sheet 6'!$C8</f>
        <v>383119744.42528373</v>
      </c>
      <c r="S8" s="24">
        <f>'Data Sheet 5'!W8*'Data Sheet 6'!$C8</f>
        <v>115926637.57569942</v>
      </c>
      <c r="T8" s="24">
        <f>'Data Sheet 5'!X8*'Data Sheet 6'!$C8</f>
        <v>107465797.48149775</v>
      </c>
      <c r="U8" s="24">
        <f>'Data Sheet 5'!Y8*'Data Sheet 6'!$C8</f>
        <v>12129173.340188229</v>
      </c>
      <c r="V8" s="24">
        <f>'Data Sheet 5'!Z8*'Data Sheet 6'!$C8</f>
        <v>128282667.35242365</v>
      </c>
      <c r="W8" s="24">
        <f>'Data Sheet 5'!AC8*'Data Sheet 6'!$C8</f>
        <v>87294450.218583792</v>
      </c>
      <c r="X8" s="24">
        <f>'Data Sheet 5'!AD8*'Data Sheet 6'!$C8</f>
        <v>88206907.368753791</v>
      </c>
      <c r="Y8" s="24">
        <f>'Data Sheet 5'!AE8*'Data Sheet 6'!$C8</f>
        <v>149329649.51616937</v>
      </c>
      <c r="Z8" s="24">
        <f>'Data Sheet 5'!AF8*'Data Sheet 6'!$C8</f>
        <v>72369913.115692183</v>
      </c>
      <c r="AA8" s="24">
        <f>'Data Sheet 5'!AG8*'Data Sheet 6'!$C8</f>
        <v>72749936.7964634</v>
      </c>
      <c r="AB8" s="24">
        <f>'Data Sheet 5'!AH8*'Data Sheet 6'!$C8</f>
        <v>5115543.9606624683</v>
      </c>
      <c r="AC8" s="24">
        <f>'Data Sheet 5'!AI8*'Data Sheet 6'!$C8</f>
        <v>37163938.863972887</v>
      </c>
    </row>
    <row r="9" spans="1:29">
      <c r="A9" s="4">
        <v>1957</v>
      </c>
      <c r="B9" s="24">
        <f>'Data Sheet 5'!B9*'Data Sheet 6'!$C9</f>
        <v>1530891912.1529236</v>
      </c>
      <c r="C9" s="24">
        <f>'Data Sheet 5'!C9*'Data Sheet 6'!$C9</f>
        <v>1675759622.9108715</v>
      </c>
      <c r="D9" s="24">
        <f>'Data Sheet 5'!D9*'Data Sheet 6'!$C9</f>
        <v>6728319149.0257607</v>
      </c>
      <c r="E9" s="24">
        <f>'Data Sheet 5'!E9*'Data Sheet 6'!$C9</f>
        <v>2847561740.1639752</v>
      </c>
      <c r="F9" s="24">
        <f>'Data Sheet 5'!F9*'Data Sheet 6'!$C9</f>
        <v>2505327427.4528542</v>
      </c>
      <c r="G9" s="24">
        <f>'Data Sheet 5'!G9*'Data Sheet 6'!$C9</f>
        <v>188566869.51867819</v>
      </c>
      <c r="H9" s="24">
        <f>'Data Sheet 5'!H9*'Data Sheet 6'!$C9</f>
        <v>2016465865.4713435</v>
      </c>
      <c r="I9" s="24">
        <f>'Data Sheet 5'!K9*'Data Sheet 6'!$C9</f>
        <v>381412954.38781583</v>
      </c>
      <c r="J9" s="24">
        <f>'Data Sheet 5'!L9*'Data Sheet 6'!$C9</f>
        <v>360960975.17924941</v>
      </c>
      <c r="K9" s="24">
        <f>'Data Sheet 5'!M9*'Data Sheet 6'!$C9</f>
        <v>670390103.72541964</v>
      </c>
      <c r="L9" s="24">
        <f>'Data Sheet 5'!N9*'Data Sheet 6'!$C9</f>
        <v>317198050.80691773</v>
      </c>
      <c r="M9" s="24">
        <f>'Data Sheet 5'!O9*'Data Sheet 6'!$C9</f>
        <v>264656439.47669831</v>
      </c>
      <c r="N9" s="24">
        <f>'Data Sheet 5'!P9*'Data Sheet 6'!$C9</f>
        <v>26686784.924171556</v>
      </c>
      <c r="O9" s="24">
        <f>'Data Sheet 5'!Q9*'Data Sheet 6'!$C9</f>
        <v>192720980.55277264</v>
      </c>
      <c r="P9" s="24">
        <f>'Data Sheet 5'!T9*'Data Sheet 6'!$C9</f>
        <v>75165130.860954612</v>
      </c>
      <c r="Q9" s="24">
        <f>'Data Sheet 5'!U9*'Data Sheet 6'!$C9</f>
        <v>77430654.034624994</v>
      </c>
      <c r="R9" s="24">
        <f>'Data Sheet 5'!V9*'Data Sheet 6'!$C9</f>
        <v>342011330.5508123</v>
      </c>
      <c r="S9" s="24">
        <f>'Data Sheet 5'!W9*'Data Sheet 6'!$C9</f>
        <v>120664394.63021246</v>
      </c>
      <c r="T9" s="24">
        <f>'Data Sheet 5'!X9*'Data Sheet 6'!$C9</f>
        <v>98886914.293361172</v>
      </c>
      <c r="U9" s="24">
        <f>'Data Sheet 5'!Y9*'Data Sheet 6'!$C9</f>
        <v>10985872.550025865</v>
      </c>
      <c r="V9" s="24">
        <f>'Data Sheet 5'!Z9*'Data Sheet 6'!$C9</f>
        <v>118691446.21491839</v>
      </c>
      <c r="W9" s="24">
        <f>'Data Sheet 5'!AC9*'Data Sheet 6'!$C9</f>
        <v>74620418.645332575</v>
      </c>
      <c r="X9" s="24">
        <f>'Data Sheet 5'!AD9*'Data Sheet 6'!$C9</f>
        <v>75040060.700946957</v>
      </c>
      <c r="Y9" s="24">
        <f>'Data Sheet 5'!AE9*'Data Sheet 6'!$C9</f>
        <v>126685764.06229676</v>
      </c>
      <c r="Z9" s="24">
        <f>'Data Sheet 5'!AF9*'Data Sheet 6'!$C9</f>
        <v>71904927.331036732</v>
      </c>
      <c r="AA9" s="24">
        <f>'Data Sheet 5'!AG9*'Data Sheet 6'!$C9</f>
        <v>64408363.444027178</v>
      </c>
      <c r="AB9" s="24">
        <f>'Data Sheet 5'!AH9*'Data Sheet 6'!$C9</f>
        <v>4400086.5735035064</v>
      </c>
      <c r="AC9" s="24">
        <f>'Data Sheet 5'!AI9*'Data Sheet 6'!$C9</f>
        <v>31451008.85246418</v>
      </c>
    </row>
    <row r="10" spans="1:29">
      <c r="A10" s="4">
        <v>1958</v>
      </c>
      <c r="B10" s="24">
        <f>'Data Sheet 5'!B10*'Data Sheet 6'!$C10</f>
        <v>1502837167.2779393</v>
      </c>
      <c r="C10" s="24">
        <f>'Data Sheet 5'!C10*'Data Sheet 6'!$C10</f>
        <v>1643426853.1698675</v>
      </c>
      <c r="D10" s="24">
        <f>'Data Sheet 5'!D10*'Data Sheet 6'!$C10</f>
        <v>6358936747.7983007</v>
      </c>
      <c r="E10" s="24">
        <f>'Data Sheet 5'!E10*'Data Sheet 6'!$C10</f>
        <v>3074676819.3324323</v>
      </c>
      <c r="F10" s="24">
        <f>'Data Sheet 5'!F10*'Data Sheet 6'!$C10</f>
        <v>2471984097.4924736</v>
      </c>
      <c r="G10" s="24">
        <f>'Data Sheet 5'!G10*'Data Sheet 6'!$C10</f>
        <v>181968421.12115872</v>
      </c>
      <c r="H10" s="24">
        <f>'Data Sheet 5'!H10*'Data Sheet 6'!$C10</f>
        <v>1975387572.4579115</v>
      </c>
      <c r="I10" s="24">
        <f>'Data Sheet 5'!K10*'Data Sheet 6'!$C10</f>
        <v>405639662.83046448</v>
      </c>
      <c r="J10" s="24">
        <f>'Data Sheet 5'!L10*'Data Sheet 6'!$C10</f>
        <v>383811236.42012584</v>
      </c>
      <c r="K10" s="24">
        <f>'Data Sheet 5'!M10*'Data Sheet 6'!$C10</f>
        <v>710728552.09528196</v>
      </c>
      <c r="L10" s="24">
        <f>'Data Sheet 5'!N10*'Data Sheet 6'!$C10</f>
        <v>387810369.99424481</v>
      </c>
      <c r="M10" s="24">
        <f>'Data Sheet 5'!O10*'Data Sheet 6'!$C10</f>
        <v>288984537.53961521</v>
      </c>
      <c r="N10" s="24">
        <f>'Data Sheet 5'!P10*'Data Sheet 6'!$C10</f>
        <v>28498910.784174982</v>
      </c>
      <c r="O10" s="24">
        <f>'Data Sheet 5'!Q10*'Data Sheet 6'!$C10</f>
        <v>204007793.24220452</v>
      </c>
      <c r="P10" s="24">
        <f>'Data Sheet 5'!T10*'Data Sheet 6'!$C10</f>
        <v>69384152.507288903</v>
      </c>
      <c r="Q10" s="24">
        <f>'Data Sheet 5'!U10*'Data Sheet 6'!$C10</f>
        <v>71724434.443757564</v>
      </c>
      <c r="R10" s="24">
        <f>'Data Sheet 5'!V10*'Data Sheet 6'!$C10</f>
        <v>305251735.96829957</v>
      </c>
      <c r="S10" s="24">
        <f>'Data Sheet 5'!W10*'Data Sheet 6'!$C10</f>
        <v>123581916.08751339</v>
      </c>
      <c r="T10" s="24">
        <f>'Data Sheet 5'!X10*'Data Sheet 6'!$C10</f>
        <v>90956723.15226227</v>
      </c>
      <c r="U10" s="24">
        <f>'Data Sheet 5'!Y10*'Data Sheet 6'!$C10</f>
        <v>9949167.423689656</v>
      </c>
      <c r="V10" s="24">
        <f>'Data Sheet 5'!Z10*'Data Sheet 6'!$C10</f>
        <v>109892187.88291782</v>
      </c>
      <c r="W10" s="24">
        <f>'Data Sheet 5'!AC10*'Data Sheet 6'!$C10</f>
        <v>60585876.618188582</v>
      </c>
      <c r="X10" s="24">
        <f>'Data Sheet 5'!AD10*'Data Sheet 6'!$C10</f>
        <v>60642943.805229634</v>
      </c>
      <c r="Y10" s="24">
        <f>'Data Sheet 5'!AE10*'Data Sheet 6'!$C10</f>
        <v>102096174.38920063</v>
      </c>
      <c r="Z10" s="24">
        <f>'Data Sheet 5'!AF10*'Data Sheet 6'!$C10</f>
        <v>66533950.501578353</v>
      </c>
      <c r="AA10" s="24">
        <f>'Data Sheet 5'!AG10*'Data Sheet 6'!$C10</f>
        <v>54158274.15777199</v>
      </c>
      <c r="AB10" s="24">
        <f>'Data Sheet 5'!AH10*'Data Sheet 6'!$C10</f>
        <v>3594321.2725902991</v>
      </c>
      <c r="AC10" s="24">
        <f>'Data Sheet 5'!AI10*'Data Sheet 6'!$C10</f>
        <v>25287832.085916355</v>
      </c>
    </row>
    <row r="11" spans="1:29">
      <c r="A11" s="4">
        <v>1959</v>
      </c>
      <c r="B11" s="24">
        <f>'Data Sheet 5'!B11*'Data Sheet 6'!$C11</f>
        <v>1697627950.887053</v>
      </c>
      <c r="C11" s="24">
        <f>'Data Sheet 5'!C11*'Data Sheet 6'!$C11</f>
        <v>1853765524.6173661</v>
      </c>
      <c r="D11" s="24">
        <f>'Data Sheet 5'!D11*'Data Sheet 6'!$C11</f>
        <v>6911866009.6753788</v>
      </c>
      <c r="E11" s="24">
        <f>'Data Sheet 5'!E11*'Data Sheet 6'!$C11</f>
        <v>3771361126.5958323</v>
      </c>
      <c r="F11" s="24">
        <f>'Data Sheet 5'!F11*'Data Sheet 6'!$C11</f>
        <v>2802903809.9516749</v>
      </c>
      <c r="G11" s="24">
        <f>'Data Sheet 5'!G11*'Data Sheet 6'!$C11</f>
        <v>201918769.60389104</v>
      </c>
      <c r="H11" s="24">
        <f>'Data Sheet 5'!H11*'Data Sheet 6'!$C11</f>
        <v>2227757312.2953491</v>
      </c>
      <c r="I11" s="24">
        <f>'Data Sheet 5'!K11*'Data Sheet 6'!$C11</f>
        <v>370727057.36201257</v>
      </c>
      <c r="J11" s="24">
        <f>'Data Sheet 5'!L11*'Data Sheet 6'!$C11</f>
        <v>350710797.6757533</v>
      </c>
      <c r="K11" s="24">
        <f>'Data Sheet 5'!M11*'Data Sheet 6'!$C11</f>
        <v>647498831.36268425</v>
      </c>
      <c r="L11" s="24">
        <f>'Data Sheet 5'!N11*'Data Sheet 6'!$C11</f>
        <v>401270210.83162987</v>
      </c>
      <c r="M11" s="24">
        <f>'Data Sheet 5'!O11*'Data Sheet 6'!$C11</f>
        <v>271266688.82488424</v>
      </c>
      <c r="N11" s="24">
        <f>'Data Sheet 5'!P11*'Data Sheet 6'!$C11</f>
        <v>26152541.862391755</v>
      </c>
      <c r="O11" s="24">
        <f>'Data Sheet 5'!Q11*'Data Sheet 6'!$C11</f>
        <v>185586732.3036662</v>
      </c>
      <c r="P11" s="24">
        <f>'Data Sheet 5'!T11*'Data Sheet 6'!$C11</f>
        <v>79227314.441556871</v>
      </c>
      <c r="Q11" s="24">
        <f>'Data Sheet 5'!U11*'Data Sheet 6'!$C11</f>
        <v>82137851.594233885</v>
      </c>
      <c r="R11" s="24">
        <f>'Data Sheet 5'!V11*'Data Sheet 6'!$C11</f>
        <v>336778500.02925879</v>
      </c>
      <c r="S11" s="24">
        <f>'Data Sheet 5'!W11*'Data Sheet 6'!$C11</f>
        <v>154515563.70075276</v>
      </c>
      <c r="T11" s="24">
        <f>'Data Sheet 5'!X11*'Data Sheet 6'!$C11</f>
        <v>103397754.36528514</v>
      </c>
      <c r="U11" s="24">
        <f>'Data Sheet 5'!Y11*'Data Sheet 6'!$C11</f>
        <v>11138796.961290512</v>
      </c>
      <c r="V11" s="24">
        <f>'Data Sheet 5'!Z11*'Data Sheet 6'!$C11</f>
        <v>125880863.87721002</v>
      </c>
      <c r="W11" s="24">
        <f>'Data Sheet 5'!AC11*'Data Sheet 6'!$C11</f>
        <v>64369212.354766943</v>
      </c>
      <c r="X11" s="24">
        <f>'Data Sheet 5'!AD11*'Data Sheet 6'!$C11</f>
        <v>64138223.671080276</v>
      </c>
      <c r="Y11" s="24">
        <f>'Data Sheet 5'!AE11*'Data Sheet 6'!$C11</f>
        <v>107682782.70379907</v>
      </c>
      <c r="Z11" s="24">
        <f>'Data Sheet 5'!AF11*'Data Sheet 6'!$C11</f>
        <v>79363194.135544837</v>
      </c>
      <c r="AA11" s="24">
        <f>'Data Sheet 5'!AG11*'Data Sheet 6'!$C11</f>
        <v>59586775.198720798</v>
      </c>
      <c r="AB11" s="24">
        <f>'Data Sheet 5'!AH11*'Data Sheet 6'!$C11</f>
        <v>3841569.0011488795</v>
      </c>
      <c r="AC11" s="24">
        <f>'Data Sheet 5'!AI11*'Data Sheet 6'!$C11</f>
        <v>26614077.489271034</v>
      </c>
    </row>
    <row r="12" spans="1:29">
      <c r="A12" s="4">
        <v>1960</v>
      </c>
      <c r="B12" s="24">
        <f>'Data Sheet 5'!B12*'Data Sheet 6'!$C12</f>
        <v>1847913752.4708652</v>
      </c>
      <c r="C12" s="24">
        <f>'Data Sheet 5'!C12*'Data Sheet 6'!$C12</f>
        <v>2014075504.2724247</v>
      </c>
      <c r="D12" s="24">
        <f>'Data Sheet 5'!D12*'Data Sheet 6'!$C12</f>
        <v>7235866311.2726421</v>
      </c>
      <c r="E12" s="24">
        <f>'Data Sheet 5'!E12*'Data Sheet 6'!$C12</f>
        <v>4411577892.9158468</v>
      </c>
      <c r="F12" s="24">
        <f>'Data Sheet 5'!F12*'Data Sheet 6'!$C12</f>
        <v>3058426986.0582952</v>
      </c>
      <c r="G12" s="24">
        <f>'Data Sheet 5'!G12*'Data Sheet 6'!$C12</f>
        <v>215749443.67789969</v>
      </c>
      <c r="H12" s="24">
        <f>'Data Sheet 5'!H12*'Data Sheet 6'!$C12</f>
        <v>2422045618.8864121</v>
      </c>
      <c r="I12" s="24">
        <f>'Data Sheet 5'!K12*'Data Sheet 6'!$C12</f>
        <v>385263148.40612382</v>
      </c>
      <c r="J12" s="24">
        <f>'Data Sheet 5'!L12*'Data Sheet 6'!$C12</f>
        <v>364397362.89519382</v>
      </c>
      <c r="K12" s="24">
        <f>'Data Sheet 5'!M12*'Data Sheet 6'!$C12</f>
        <v>670744899.38462949</v>
      </c>
      <c r="L12" s="24">
        <f>'Data Sheet 5'!N12*'Data Sheet 6'!$C12</f>
        <v>466452636.21722311</v>
      </c>
      <c r="M12" s="24">
        <f>'Data Sheet 5'!O12*'Data Sheet 6'!$C12</f>
        <v>289645462.49069518</v>
      </c>
      <c r="N12" s="24">
        <f>'Data Sheet 5'!P12*'Data Sheet 6'!$C12</f>
        <v>27288133.558161091</v>
      </c>
      <c r="O12" s="24">
        <f>'Data Sheet 5'!Q12*'Data Sheet 6'!$C12</f>
        <v>191979776.06756738</v>
      </c>
      <c r="P12" s="24">
        <f>'Data Sheet 5'!T12*'Data Sheet 6'!$C12</f>
        <v>86186474.97493878</v>
      </c>
      <c r="Q12" s="24">
        <f>'Data Sheet 5'!U12*'Data Sheet 6'!$C12</f>
        <v>89561891.35636346</v>
      </c>
      <c r="R12" s="24">
        <f>'Data Sheet 5'!V12*'Data Sheet 6'!$C12</f>
        <v>353738773.76217723</v>
      </c>
      <c r="S12" s="24">
        <f>'Data Sheet 5'!W12*'Data Sheet 6'!$C12</f>
        <v>182087692.57635152</v>
      </c>
      <c r="T12" s="24">
        <f>'Data Sheet 5'!X12*'Data Sheet 6'!$C12</f>
        <v>111878406.66382277</v>
      </c>
      <c r="U12" s="24">
        <f>'Data Sheet 5'!Y12*'Data Sheet 6'!$C12</f>
        <v>11873142.282549122</v>
      </c>
      <c r="V12" s="24">
        <f>'Data Sheet 5'!Z12*'Data Sheet 6'!$C12</f>
        <v>137395751.82635313</v>
      </c>
      <c r="W12" s="24">
        <f>'Data Sheet 5'!AC12*'Data Sheet 6'!$C12</f>
        <v>83781893.987527415</v>
      </c>
      <c r="X12" s="24">
        <f>'Data Sheet 5'!AD12*'Data Sheet 6'!$C12</f>
        <v>83114700.031726837</v>
      </c>
      <c r="Y12" s="24">
        <f>'Data Sheet 5'!AE12*'Data Sheet 6'!$C12</f>
        <v>139160305.1657331</v>
      </c>
      <c r="Z12" s="24">
        <f>'Data Sheet 5'!AF12*'Data Sheet 6'!$C12</f>
        <v>114622806.13484208</v>
      </c>
      <c r="AA12" s="24">
        <f>'Data Sheet 5'!AG12*'Data Sheet 6'!$C12</f>
        <v>80309828.604829386</v>
      </c>
      <c r="AB12" s="24">
        <f>'Data Sheet 5'!AH12*'Data Sheet 6'!$C12</f>
        <v>5029304.9493221585</v>
      </c>
      <c r="AC12" s="24">
        <f>'Data Sheet 5'!AI12*'Data Sheet 6'!$C12</f>
        <v>34325322.001033835</v>
      </c>
    </row>
    <row r="13" spans="1:29">
      <c r="A13" s="4">
        <v>1961</v>
      </c>
      <c r="B13" s="24">
        <f>'Data Sheet 5'!B13*'Data Sheet 6'!$C13</f>
        <v>2046393056.5801642</v>
      </c>
      <c r="C13" s="24">
        <f>'Data Sheet 5'!C13*'Data Sheet 6'!$C13</f>
        <v>2225246607.0732617</v>
      </c>
      <c r="D13" s="24">
        <f>'Data Sheet 5'!D13*'Data Sheet 6'!$C13</f>
        <v>7702587641.7018795</v>
      </c>
      <c r="E13" s="24">
        <f>'Data Sheet 5'!E13*'Data Sheet 6'!$C13</f>
        <v>5205260313.9588861</v>
      </c>
      <c r="F13" s="24">
        <f>'Data Sheet 5'!F13*'Data Sheet 6'!$C13</f>
        <v>3390589883.2350397</v>
      </c>
      <c r="G13" s="24">
        <f>'Data Sheet 5'!G13*'Data Sheet 6'!$C13</f>
        <v>234353514.95805672</v>
      </c>
      <c r="H13" s="24">
        <f>'Data Sheet 5'!H13*'Data Sheet 6'!$C13</f>
        <v>2680120206.68683</v>
      </c>
      <c r="I13" s="24">
        <f>'Data Sheet 5'!K13*'Data Sheet 6'!$C13</f>
        <v>401867769.42209357</v>
      </c>
      <c r="J13" s="24">
        <f>'Data Sheet 5'!L13*'Data Sheet 6'!$C13</f>
        <v>380040050.87940949</v>
      </c>
      <c r="K13" s="24">
        <f>'Data Sheet 5'!M13*'Data Sheet 6'!$C13</f>
        <v>697422629.61100078</v>
      </c>
      <c r="L13" s="24">
        <f>'Data Sheet 5'!N13*'Data Sheet 6'!$C13</f>
        <v>538975936.1649195</v>
      </c>
      <c r="M13" s="24">
        <f>'Data Sheet 5'!O13*'Data Sheet 6'!$C13</f>
        <v>310539559.97548169</v>
      </c>
      <c r="N13" s="24">
        <f>'Data Sheet 5'!P13*'Data Sheet 6'!$C13</f>
        <v>28578635.334248103</v>
      </c>
      <c r="O13" s="24">
        <f>'Data Sheet 5'!Q13*'Data Sheet 6'!$C13</f>
        <v>199347834.12410119</v>
      </c>
      <c r="P13" s="24">
        <f>'Data Sheet 5'!T13*'Data Sheet 6'!$C13</f>
        <v>105467435.52453682</v>
      </c>
      <c r="Q13" s="24">
        <f>'Data Sheet 5'!U13*'Data Sheet 6'!$C13</f>
        <v>109793186.87876041</v>
      </c>
      <c r="R13" s="24">
        <f>'Data Sheet 5'!V13*'Data Sheet 6'!$C13</f>
        <v>417680419.44830239</v>
      </c>
      <c r="S13" s="24">
        <f>'Data Sheet 5'!W13*'Data Sheet 6'!$C13</f>
        <v>239239511.09702218</v>
      </c>
      <c r="T13" s="24">
        <f>'Data Sheet 5'!X13*'Data Sheet 6'!$C13</f>
        <v>136052119.03394985</v>
      </c>
      <c r="U13" s="24">
        <f>'Data Sheet 5'!Y13*'Data Sheet 6'!$C13</f>
        <v>14227615.1806632</v>
      </c>
      <c r="V13" s="24">
        <f>'Data Sheet 5'!Z13*'Data Sheet 6'!$C13</f>
        <v>168721062.42987061</v>
      </c>
      <c r="W13" s="24">
        <f>'Data Sheet 5'!AC13*'Data Sheet 6'!$C13</f>
        <v>100799170.34236152</v>
      </c>
      <c r="X13" s="24">
        <f>'Data Sheet 5'!AD13*'Data Sheet 6'!$C13</f>
        <v>99571543.110773772</v>
      </c>
      <c r="Y13" s="24">
        <f>'Data Sheet 5'!AE13*'Data Sheet 6'!$C13</f>
        <v>166261494.87438387</v>
      </c>
      <c r="Z13" s="24">
        <f>'Data Sheet 5'!AF13*'Data Sheet 6'!$C13</f>
        <v>151594008.34473523</v>
      </c>
      <c r="AA13" s="24">
        <f>'Data Sheet 5'!AG13*'Data Sheet 6'!$C13</f>
        <v>100043758.34650892</v>
      </c>
      <c r="AB13" s="24">
        <f>'Data Sheet 5'!AH13*'Data Sheet 6'!$C13</f>
        <v>6085327.5852712095</v>
      </c>
      <c r="AC13" s="24">
        <f>'Data Sheet 5'!AI13*'Data Sheet 6'!$C13</f>
        <v>40935453.579400986</v>
      </c>
    </row>
    <row r="14" spans="1:29">
      <c r="A14" s="4">
        <v>1962</v>
      </c>
      <c r="B14" s="24">
        <f>'Data Sheet 5'!B14*'Data Sheet 6'!$C14</f>
        <v>2041302488.3101256</v>
      </c>
      <c r="C14" s="24">
        <f>'Data Sheet 5'!C14*'Data Sheet 6'!$C14</f>
        <v>2213655851.597383</v>
      </c>
      <c r="D14" s="24">
        <f>'Data Sheet 5'!D14*'Data Sheet 6'!$C14</f>
        <v>7382171466.1751232</v>
      </c>
      <c r="E14" s="24">
        <f>'Data Sheet 5'!E14*'Data Sheet 6'!$C14</f>
        <v>5492759600.9021482</v>
      </c>
      <c r="F14" s="24">
        <f>'Data Sheet 5'!F14*'Data Sheet 6'!$C14</f>
        <v>3381288353.0723395</v>
      </c>
      <c r="G14" s="24">
        <f>'Data Sheet 5'!G14*'Data Sheet 6'!$C14</f>
        <v>229129853.40248787</v>
      </c>
      <c r="H14" s="24">
        <f>'Data Sheet 5'!H14*'Data Sheet 6'!$C14</f>
        <v>2672546497.4434099</v>
      </c>
      <c r="I14" s="24">
        <f>'Data Sheet 5'!K14*'Data Sheet 6'!$C14</f>
        <v>376306262.73166519</v>
      </c>
      <c r="J14" s="24">
        <f>'Data Sheet 5'!L14*'Data Sheet 6'!$C14</f>
        <v>355813013.01480454</v>
      </c>
      <c r="K14" s="24">
        <f>'Data Sheet 5'!M14*'Data Sheet 6'!$C14</f>
        <v>650982197.75563788</v>
      </c>
      <c r="L14" s="24">
        <f>'Data Sheet 5'!N14*'Data Sheet 6'!$C14</f>
        <v>554595657.96230435</v>
      </c>
      <c r="M14" s="24">
        <f>'Data Sheet 5'!O14*'Data Sheet 6'!$C14</f>
        <v>298989215.72196424</v>
      </c>
      <c r="N14" s="24">
        <f>'Data Sheet 5'!P14*'Data Sheet 6'!$C14</f>
        <v>26867494.290359166</v>
      </c>
      <c r="O14" s="24">
        <f>'Data Sheet 5'!Q14*'Data Sheet 6'!$C14</f>
        <v>185836627.34390986</v>
      </c>
      <c r="P14" s="24">
        <f>'Data Sheet 5'!T14*'Data Sheet 6'!$C14</f>
        <v>122080628.38018672</v>
      </c>
      <c r="Q14" s="24">
        <f>'Data Sheet 5'!U14*'Data Sheet 6'!$C14</f>
        <v>127243829.99724014</v>
      </c>
      <c r="R14" s="24">
        <f>'Data Sheet 5'!V14*'Data Sheet 6'!$C14</f>
        <v>466196520.80635071</v>
      </c>
      <c r="S14" s="24">
        <f>'Data Sheet 5'!W14*'Data Sheet 6'!$C14</f>
        <v>295093067.87797821</v>
      </c>
      <c r="T14" s="24">
        <f>'Data Sheet 5'!X14*'Data Sheet 6'!$C14</f>
        <v>156358449.79120541</v>
      </c>
      <c r="U14" s="24">
        <f>'Data Sheet 5'!Y14*'Data Sheet 6'!$C14</f>
        <v>16116444.357293483</v>
      </c>
      <c r="V14" s="24">
        <f>'Data Sheet 5'!Z14*'Data Sheet 6'!$C14</f>
        <v>196009731.80448285</v>
      </c>
      <c r="W14" s="24">
        <f>'Data Sheet 5'!AC14*'Data Sheet 6'!$C14</f>
        <v>110808411.48787418</v>
      </c>
      <c r="X14" s="24">
        <f>'Data Sheet 5'!AD14*'Data Sheet 6'!$C14</f>
        <v>109009882.6721334</v>
      </c>
      <c r="Y14" s="24">
        <f>'Data Sheet 5'!AE14*'Data Sheet 6'!$C14</f>
        <v>181532708.05033362</v>
      </c>
      <c r="Z14" s="24">
        <f>'Data Sheet 5'!AF14*'Data Sheet 6'!$C14</f>
        <v>181793655.86539307</v>
      </c>
      <c r="AA14" s="24">
        <f>'Data Sheet 5'!AG14*'Data Sheet 6'!$C14</f>
        <v>113864161.01279181</v>
      </c>
      <c r="AB14" s="24">
        <f>'Data Sheet 5'!AH14*'Data Sheet 6'!$C14</f>
        <v>6726827.3814511262</v>
      </c>
      <c r="AC14" s="24">
        <f>'Data Sheet 5'!AI14*'Data Sheet 6'!$C14</f>
        <v>44622060.881975114</v>
      </c>
    </row>
    <row r="15" spans="1:29">
      <c r="A15" s="4">
        <v>1963</v>
      </c>
      <c r="B15" s="24">
        <f>'Data Sheet 5'!B15*'Data Sheet 6'!$C15</f>
        <v>1974140248.6994617</v>
      </c>
      <c r="C15" s="24">
        <f>'Data Sheet 5'!C15*'Data Sheet 6'!$C15</f>
        <v>2134117274.6981509</v>
      </c>
      <c r="D15" s="24">
        <f>'Data Sheet 5'!D15*'Data Sheet 6'!$C15</f>
        <v>6856191040.1475801</v>
      </c>
      <c r="E15" s="24">
        <f>'Data Sheet 5'!E15*'Data Sheet 6'!$C15</f>
        <v>5585339640.5320377</v>
      </c>
      <c r="F15" s="24">
        <f>'Data Sheet 5'!F15*'Data Sheet 6'!$C15</f>
        <v>3264823309.2991633</v>
      </c>
      <c r="G15" s="24">
        <f>'Data Sheet 5'!G15*'Data Sheet 6'!$C15</f>
        <v>217029348.90500608</v>
      </c>
      <c r="H15" s="24">
        <f>'Data Sheet 5'!H15*'Data Sheet 6'!$C15</f>
        <v>2584848817.1936111</v>
      </c>
      <c r="I15" s="24">
        <f>'Data Sheet 5'!K15*'Data Sheet 6'!$C15</f>
        <v>387223311.85645986</v>
      </c>
      <c r="J15" s="24">
        <f>'Data Sheet 5'!L15*'Data Sheet 6'!$C15</f>
        <v>366085101.59359694</v>
      </c>
      <c r="K15" s="24">
        <f>'Data Sheet 5'!M15*'Data Sheet 6'!$C15</f>
        <v>667744266.21598995</v>
      </c>
      <c r="L15" s="24">
        <f>'Data Sheet 5'!N15*'Data Sheet 6'!$C15</f>
        <v>622908768.27598369</v>
      </c>
      <c r="M15" s="24">
        <f>'Data Sheet 5'!O15*'Data Sheet 6'!$C15</f>
        <v>316453718.32794982</v>
      </c>
      <c r="N15" s="24">
        <f>'Data Sheet 5'!P15*'Data Sheet 6'!$C15</f>
        <v>27756221.879866716</v>
      </c>
      <c r="O15" s="24">
        <f>'Data Sheet 5'!Q15*'Data Sheet 6'!$C15</f>
        <v>190392858.86794695</v>
      </c>
      <c r="P15" s="24">
        <f>'Data Sheet 5'!T15*'Data Sheet 6'!$C15</f>
        <v>113393625.8795076</v>
      </c>
      <c r="Q15" s="24">
        <f>'Data Sheet 5'!U15*'Data Sheet 6'!$C15</f>
        <v>118270022.19413055</v>
      </c>
      <c r="R15" s="24">
        <f>'Data Sheet 5'!V15*'Data Sheet 6'!$C15</f>
        <v>417281353.03436381</v>
      </c>
      <c r="S15" s="24">
        <f>'Data Sheet 5'!W15*'Data Sheet 6'!$C15</f>
        <v>290191723.56484812</v>
      </c>
      <c r="T15" s="24">
        <f>'Data Sheet 5'!X15*'Data Sheet 6'!$C15</f>
        <v>144064701.60835078</v>
      </c>
      <c r="U15" s="24">
        <f>'Data Sheet 5'!Y15*'Data Sheet 6'!$C15</f>
        <v>14639929.897651702</v>
      </c>
      <c r="V15" s="24">
        <f>'Data Sheet 5'!Z15*'Data Sheet 6'!$C15</f>
        <v>182750428.95791867</v>
      </c>
      <c r="W15" s="24">
        <f>'Data Sheet 5'!AC15*'Data Sheet 6'!$C15</f>
        <v>115884663.79661815</v>
      </c>
      <c r="X15" s="24">
        <f>'Data Sheet 5'!AD15*'Data Sheet 6'!$C15</f>
        <v>113553563.45294456</v>
      </c>
      <c r="Y15" s="24">
        <f>'Data Sheet 5'!AE15*'Data Sheet 6'!$C15</f>
        <v>188598923.45869467</v>
      </c>
      <c r="Z15" s="24">
        <f>'Data Sheet 5'!AF15*'Data Sheet 6'!$C15</f>
        <v>206093416.71416157</v>
      </c>
      <c r="AA15" s="24">
        <f>'Data Sheet 5'!AG15*'Data Sheet 6'!$C15</f>
        <v>123278519.74392782</v>
      </c>
      <c r="AB15" s="24">
        <f>'Data Sheet 5'!AH15*'Data Sheet 6'!$C15</f>
        <v>7073183.5872112634</v>
      </c>
      <c r="AC15" s="24">
        <f>'Data Sheet 5'!AI15*'Data Sheet 6'!$C15</f>
        <v>46291633.580712244</v>
      </c>
    </row>
    <row r="16" spans="1:29">
      <c r="A16" s="4">
        <v>1964</v>
      </c>
      <c r="B16" s="24">
        <f>'Data Sheet 5'!B16*'Data Sheet 6'!$C16</f>
        <v>2404028681.7645769</v>
      </c>
      <c r="C16" s="24">
        <f>'Data Sheet 5'!C16*'Data Sheet 6'!$C16</f>
        <v>2589683051.4428864</v>
      </c>
      <c r="D16" s="24">
        <f>'Data Sheet 5'!D16*'Data Sheet 6'!$C16</f>
        <v>8014587454.1353474</v>
      </c>
      <c r="E16" s="24">
        <f>'Data Sheet 5'!E16*'Data Sheet 6'!$C16</f>
        <v>7114280238.9334879</v>
      </c>
      <c r="F16" s="24">
        <f>'Data Sheet 5'!F16*'Data Sheet 6'!$C16</f>
        <v>3964105941.6040831</v>
      </c>
      <c r="G16" s="24">
        <f>'Data Sheet 5'!G16*'Data Sheet 6'!$C16</f>
        <v>258652838.54502568</v>
      </c>
      <c r="H16" s="24">
        <f>'Data Sheet 5'!H16*'Data Sheet 6'!$C16</f>
        <v>3149348951.6925473</v>
      </c>
      <c r="I16" s="24">
        <f>'Data Sheet 5'!K16*'Data Sheet 6'!$C16</f>
        <v>492670019.99089485</v>
      </c>
      <c r="J16" s="24">
        <f>'Data Sheet 5'!L16*'Data Sheet 6'!$C16</f>
        <v>465718092.31261963</v>
      </c>
      <c r="K16" s="24">
        <f>'Data Sheet 5'!M16*'Data Sheet 6'!$C16</f>
        <v>846908698.19407034</v>
      </c>
      <c r="L16" s="24">
        <f>'Data Sheet 5'!N16*'Data Sheet 6'!$C16</f>
        <v>860136489.20179605</v>
      </c>
      <c r="M16" s="24">
        <f>'Data Sheet 5'!O16*'Data Sheet 6'!$C16</f>
        <v>414278463.34071112</v>
      </c>
      <c r="N16" s="24">
        <f>'Data Sheet 5'!P16*'Data Sheet 6'!$C16</f>
        <v>35453093.535623491</v>
      </c>
      <c r="O16" s="24">
        <f>'Data Sheet 5'!Q16*'Data Sheet 6'!$C16</f>
        <v>241206660.95698982</v>
      </c>
      <c r="P16" s="24">
        <f>'Data Sheet 5'!T16*'Data Sheet 6'!$C16</f>
        <v>150825177.27647409</v>
      </c>
      <c r="Q16" s="24">
        <f>'Data Sheet 5'!U16*'Data Sheet 6'!$C16</f>
        <v>157333795.97616199</v>
      </c>
      <c r="R16" s="24">
        <f>'Data Sheet 5'!V16*'Data Sheet 6'!$C16</f>
        <v>534517412.58481443</v>
      </c>
      <c r="S16" s="24">
        <f>'Data Sheet 5'!W16*'Data Sheet 6'!$C16</f>
        <v>406355126.75907815</v>
      </c>
      <c r="T16" s="24">
        <f>'Data Sheet 5'!X16*'Data Sheet 6'!$C16</f>
        <v>189907525.5944646</v>
      </c>
      <c r="U16" s="24">
        <f>'Data Sheet 5'!Y16*'Data Sheet 6'!$C16</f>
        <v>19031308.691192552</v>
      </c>
      <c r="V16" s="24">
        <f>'Data Sheet 5'!Z16*'Data Sheet 6'!$C16</f>
        <v>244026449.35917991</v>
      </c>
      <c r="W16" s="24">
        <f>'Data Sheet 5'!AC16*'Data Sheet 6'!$C16</f>
        <v>120153164.50822364</v>
      </c>
      <c r="X16" s="24">
        <f>'Data Sheet 5'!AD16*'Data Sheet 6'!$C16</f>
        <v>117289998.59405944</v>
      </c>
      <c r="Y16" s="24">
        <f>'Data Sheet 5'!AE16*'Data Sheet 6'!$C16</f>
        <v>194298382.77738136</v>
      </c>
      <c r="Z16" s="24">
        <f>'Data Sheet 5'!AF16*'Data Sheet 6'!$C16</f>
        <v>230412414.42456722</v>
      </c>
      <c r="AA16" s="24">
        <f>'Data Sheet 5'!AG16*'Data Sheet 6'!$C16</f>
        <v>132314887.48500989</v>
      </c>
      <c r="AB16" s="24">
        <f>'Data Sheet 5'!AH16*'Data Sheet 6'!$C16</f>
        <v>7372520.8496180223</v>
      </c>
      <c r="AC16" s="24">
        <f>'Data Sheet 5'!AI16*'Data Sheet 6'!$C16</f>
        <v>47630644.408857033</v>
      </c>
    </row>
    <row r="17" spans="1:29">
      <c r="A17" s="4">
        <v>1965</v>
      </c>
      <c r="B17" s="24">
        <f>'Data Sheet 5'!B17*'Data Sheet 6'!$C17</f>
        <v>2566131529.0650015</v>
      </c>
      <c r="C17" s="24">
        <f>'Data Sheet 5'!C17*'Data Sheet 6'!$C17</f>
        <v>2753511774.9908538</v>
      </c>
      <c r="D17" s="24">
        <f>'Data Sheet 5'!D17*'Data Sheet 6'!$C17</f>
        <v>8208731387.8067923</v>
      </c>
      <c r="E17" s="24">
        <f>'Data Sheet 5'!E17*'Data Sheet 6'!$C17</f>
        <v>7907193359.2835379</v>
      </c>
      <c r="F17" s="24">
        <f>'Data Sheet 5'!F17*'Data Sheet 6'!$C17</f>
        <v>4213315215.9475198</v>
      </c>
      <c r="G17" s="24">
        <f>'Data Sheet 5'!G17*'Data Sheet 6'!$C17</f>
        <v>269998461.42692643</v>
      </c>
      <c r="H17" s="24">
        <f>'Data Sheet 5'!H17*'Data Sheet 6'!$C17</f>
        <v>3364858111.1104732</v>
      </c>
      <c r="I17" s="24">
        <f>'Data Sheet 5'!K17*'Data Sheet 6'!$C17</f>
        <v>472450076.48299092</v>
      </c>
      <c r="J17" s="24">
        <f>'Data Sheet 5'!L17*'Data Sheet 6'!$C17</f>
        <v>446555877.10019636</v>
      </c>
      <c r="K17" s="24">
        <f>'Data Sheet 5'!M17*'Data Sheet 6'!$C17</f>
        <v>809624750.64572942</v>
      </c>
      <c r="L17" s="24">
        <f>'Data Sheet 5'!N17*'Data Sheet 6'!$C17</f>
        <v>890812522.06731057</v>
      </c>
      <c r="M17" s="24">
        <f>'Data Sheet 5'!O17*'Data Sheet 6'!$C17</f>
        <v>408913276.80587608</v>
      </c>
      <c r="N17" s="24">
        <f>'Data Sheet 5'!P17*'Data Sheet 6'!$C17</f>
        <v>34130242.653100513</v>
      </c>
      <c r="O17" s="24">
        <f>'Data Sheet 5'!Q17*'Data Sheet 6'!$C17</f>
        <v>230348356.7885302</v>
      </c>
      <c r="P17" s="24">
        <f>'Data Sheet 5'!T17*'Data Sheet 6'!$C17</f>
        <v>161061827.87378135</v>
      </c>
      <c r="Q17" s="24">
        <f>'Data Sheet 5'!U17*'Data Sheet 6'!$C17</f>
        <v>167946913.65092164</v>
      </c>
      <c r="R17" s="24">
        <f>'Data Sheet 5'!V17*'Data Sheet 6'!$C17</f>
        <v>549372638.73063946</v>
      </c>
      <c r="S17" s="24">
        <f>'Data Sheet 5'!W17*'Data Sheet 6'!$C17</f>
        <v>454574332.18414497</v>
      </c>
      <c r="T17" s="24">
        <f>'Data Sheet 5'!X17*'Data Sheet 6'!$C17</f>
        <v>200799843.76918939</v>
      </c>
      <c r="U17" s="24">
        <f>'Data Sheet 5'!Y17*'Data Sheet 6'!$C17</f>
        <v>19849328.04208253</v>
      </c>
      <c r="V17" s="24">
        <f>'Data Sheet 5'!Z17*'Data Sheet 6'!$C17</f>
        <v>261636723.51887086</v>
      </c>
      <c r="W17" s="24">
        <f>'Data Sheet 5'!AC17*'Data Sheet 6'!$C17</f>
        <v>114151496.86895151</v>
      </c>
      <c r="X17" s="24">
        <f>'Data Sheet 5'!AD17*'Data Sheet 6'!$C17</f>
        <v>111027386.8157814</v>
      </c>
      <c r="Y17" s="24">
        <f>'Data Sheet 5'!AE17*'Data Sheet 6'!$C17</f>
        <v>183456115.32312778</v>
      </c>
      <c r="Z17" s="24">
        <f>'Data Sheet 5'!AF17*'Data Sheet 6'!$C17</f>
        <v>234986634.24090037</v>
      </c>
      <c r="AA17" s="24">
        <f>'Data Sheet 5'!AG17*'Data Sheet 6'!$C17</f>
        <v>130116145.90946333</v>
      </c>
      <c r="AB17" s="24">
        <f>'Data Sheet 5'!AH17*'Data Sheet 6'!$C17</f>
        <v>7040350.0670288997</v>
      </c>
      <c r="AC17" s="24">
        <f>'Data Sheet 5'!AI17*'Data Sheet 6'!$C17</f>
        <v>44925463.902538285</v>
      </c>
    </row>
    <row r="18" spans="1:29">
      <c r="A18" s="4">
        <v>1966</v>
      </c>
      <c r="B18" s="24">
        <f>'Data Sheet 5'!B18*'Data Sheet 6'!$C18</f>
        <v>2395583044.8979268</v>
      </c>
      <c r="C18" s="24">
        <f>'Data Sheet 5'!C18*'Data Sheet 6'!$C18</f>
        <v>2559527700.0680552</v>
      </c>
      <c r="D18" s="24">
        <f>'Data Sheet 5'!D18*'Data Sheet 6'!$C18</f>
        <v>7350121907.0934467</v>
      </c>
      <c r="E18" s="24">
        <f>'Data Sheet 5'!E18*'Data Sheet 6'!$C18</f>
        <v>7655715195.9236593</v>
      </c>
      <c r="F18" s="24">
        <f>'Data Sheet 5'!F18*'Data Sheet 6'!$C18</f>
        <v>3911191760.434113</v>
      </c>
      <c r="G18" s="24">
        <f>'Data Sheet 5'!G18*'Data Sheet 6'!$C18</f>
        <v>246298947.6536423</v>
      </c>
      <c r="H18" s="24">
        <f>'Data Sheet 5'!H18*'Data Sheet 6'!$C18</f>
        <v>3145474805.4059081</v>
      </c>
      <c r="I18" s="24">
        <f>'Data Sheet 5'!K18*'Data Sheet 6'!$C18</f>
        <v>440375226.30299306</v>
      </c>
      <c r="J18" s="24">
        <f>'Data Sheet 5'!L18*'Data Sheet 6'!$C18</f>
        <v>416200357.47539383</v>
      </c>
      <c r="K18" s="24">
        <f>'Data Sheet 5'!M18*'Data Sheet 6'!$C18</f>
        <v>752348097.99200332</v>
      </c>
      <c r="L18" s="24">
        <f>'Data Sheet 5'!N18*'Data Sheet 6'!$C18</f>
        <v>892948488.79136479</v>
      </c>
      <c r="M18" s="24">
        <f>'Data Sheet 5'!O18*'Data Sheet 6'!$C18</f>
        <v>392452916.26009458</v>
      </c>
      <c r="N18" s="24">
        <f>'Data Sheet 5'!P18*'Data Sheet 6'!$C18</f>
        <v>31935844.123108156</v>
      </c>
      <c r="O18" s="24">
        <f>'Data Sheet 5'!Q18*'Data Sheet 6'!$C18</f>
        <v>213849310.64443359</v>
      </c>
      <c r="P18" s="24">
        <f>'Data Sheet 5'!T18*'Data Sheet 6'!$C18</f>
        <v>148474178.79806522</v>
      </c>
      <c r="Q18" s="24">
        <f>'Data Sheet 5'!U18*'Data Sheet 6'!$C18</f>
        <v>154679821.78643626</v>
      </c>
      <c r="R18" s="24">
        <f>'Data Sheet 5'!V18*'Data Sheet 6'!$C18</f>
        <v>487147654.32026428</v>
      </c>
      <c r="S18" s="24">
        <f>'Data Sheet 5'!W18*'Data Sheet 6'!$C18</f>
        <v>437046767.54007739</v>
      </c>
      <c r="T18" s="24">
        <f>'Data Sheet 5'!X18*'Data Sheet 6'!$C18</f>
        <v>183115316.49973893</v>
      </c>
      <c r="U18" s="24">
        <f>'Data Sheet 5'!Y18*'Data Sheet 6'!$C18</f>
        <v>17859678.341283366</v>
      </c>
      <c r="V18" s="24">
        <f>'Data Sheet 5'!Z18*'Data Sheet 6'!$C18</f>
        <v>242183713.74335119</v>
      </c>
      <c r="W18" s="24">
        <f>'Data Sheet 5'!AC18*'Data Sheet 6'!$C18</f>
        <v>121434400.07119387</v>
      </c>
      <c r="X18" s="24">
        <f>'Data Sheet 5'!AD18*'Data Sheet 6'!$C18</f>
        <v>117702902.73204339</v>
      </c>
      <c r="Y18" s="24">
        <f>'Data Sheet 5'!AE18*'Data Sheet 6'!$C18</f>
        <v>194004278.30839664</v>
      </c>
      <c r="Z18" s="24">
        <f>'Data Sheet 5'!AF18*'Data Sheet 6'!$C18</f>
        <v>267326994.83673808</v>
      </c>
      <c r="AA18" s="24">
        <f>'Data Sheet 5'!AG18*'Data Sheet 6'!$C18</f>
        <v>143261848.81188613</v>
      </c>
      <c r="AB18" s="24">
        <f>'Data Sheet 5'!AH18*'Data Sheet 6'!$C18</f>
        <v>7527068.6457625739</v>
      </c>
      <c r="AC18" s="24">
        <f>'Data Sheet 5'!AI18*'Data Sheet 6'!$C18</f>
        <v>47468737.860058181</v>
      </c>
    </row>
    <row r="19" spans="1:29">
      <c r="A19" s="4">
        <v>1967</v>
      </c>
      <c r="B19" s="24">
        <f>'Data Sheet 5'!B19*'Data Sheet 6'!$C19</f>
        <v>2480025524.4631767</v>
      </c>
      <c r="C19" s="24">
        <f>'Data Sheet 5'!C19*'Data Sheet 6'!$C19</f>
        <v>2637484702.1813378</v>
      </c>
      <c r="D19" s="24">
        <f>'Data Sheet 5'!D19*'Data Sheet 6'!$C19</f>
        <v>7295733680.7685204</v>
      </c>
      <c r="E19" s="24">
        <f>'Data Sheet 5'!E19*'Data Sheet 6'!$C19</f>
        <v>8191158141.7676535</v>
      </c>
      <c r="F19" s="24">
        <f>'Data Sheet 5'!F19*'Data Sheet 6'!$C19</f>
        <v>4020847947.5277233</v>
      </c>
      <c r="G19" s="24">
        <f>'Data Sheet 5'!G19*'Data Sheet 6'!$C19</f>
        <v>248964268.77267584</v>
      </c>
      <c r="H19" s="24">
        <f>'Data Sheet 5'!H19*'Data Sheet 6'!$C19</f>
        <v>3262092056.0357547</v>
      </c>
      <c r="I19" s="24">
        <f>'Data Sheet 5'!K19*'Data Sheet 6'!$C19</f>
        <v>495178990.70742249</v>
      </c>
      <c r="J19" s="24">
        <f>'Data Sheet 5'!L19*'Data Sheet 6'!$C19</f>
        <v>467959779.013771</v>
      </c>
      <c r="K19" s="24">
        <f>'Data Sheet 5'!M19*'Data Sheet 6'!$C19</f>
        <v>843436359.46055567</v>
      </c>
      <c r="L19" s="24">
        <f>'Data Sheet 5'!N19*'Data Sheet 6'!$C19</f>
        <v>1075783512.043407</v>
      </c>
      <c r="M19" s="24">
        <f>'Data Sheet 5'!O19*'Data Sheet 6'!$C19</f>
        <v>454533078.86888564</v>
      </c>
      <c r="N19" s="24">
        <f>'Data Sheet 5'!P19*'Data Sheet 6'!$C19</f>
        <v>36047632.183995694</v>
      </c>
      <c r="O19" s="24">
        <f>'Data Sheet 5'!Q19*'Data Sheet 6'!$C19</f>
        <v>239536022.43915173</v>
      </c>
      <c r="P19" s="24">
        <f>'Data Sheet 5'!T19*'Data Sheet 6'!$C19</f>
        <v>154629786.51896018</v>
      </c>
      <c r="Q19" s="24">
        <f>'Data Sheet 5'!U19*'Data Sheet 6'!$C19</f>
        <v>160862323.01430362</v>
      </c>
      <c r="R19" s="24">
        <f>'Data Sheet 5'!V19*'Data Sheet 6'!$C19</f>
        <v>487751218.05110121</v>
      </c>
      <c r="S19" s="24">
        <f>'Data Sheet 5'!W19*'Data Sheet 6'!$C19</f>
        <v>472843021.61882907</v>
      </c>
      <c r="T19" s="24">
        <f>'Data Sheet 5'!X19*'Data Sheet 6'!$C19</f>
        <v>188480990.04826954</v>
      </c>
      <c r="U19" s="24">
        <f>'Data Sheet 5'!Y19*'Data Sheet 6'!$C19</f>
        <v>18142351.576539092</v>
      </c>
      <c r="V19" s="24">
        <f>'Data Sheet 5'!Z19*'Data Sheet 6'!$C19</f>
        <v>253288250.58995926</v>
      </c>
      <c r="W19" s="24">
        <f>'Data Sheet 5'!AC19*'Data Sheet 6'!$C19</f>
        <v>125067543.85589719</v>
      </c>
      <c r="X19" s="24">
        <f>'Data Sheet 5'!AD19*'Data Sheet 6'!$C19</f>
        <v>120826878.7893825</v>
      </c>
      <c r="Y19" s="24">
        <f>'Data Sheet 5'!AE19*'Data Sheet 6'!$C19</f>
        <v>198674599.00064501</v>
      </c>
      <c r="Z19" s="24">
        <f>'Data Sheet 5'!AF19*'Data Sheet 6'!$C19</f>
        <v>293476024.19633806</v>
      </c>
      <c r="AA19" s="24">
        <f>'Data Sheet 5'!AG19*'Data Sheet 6'!$C19</f>
        <v>152698582.97407648</v>
      </c>
      <c r="AB19" s="24">
        <f>'Data Sheet 5'!AH19*'Data Sheet 6'!$C19</f>
        <v>7790038.4720819844</v>
      </c>
      <c r="AC19" s="24">
        <f>'Data Sheet 5'!AI19*'Data Sheet 6'!$C19</f>
        <v>48581555.75233908</v>
      </c>
    </row>
    <row r="20" spans="1:29">
      <c r="A20" s="4">
        <v>1968</v>
      </c>
      <c r="B20" s="24">
        <f>'Data Sheet 5'!B20*'Data Sheet 6'!$C20</f>
        <v>2556407185.4612732</v>
      </c>
      <c r="C20" s="24">
        <f>'Data Sheet 5'!C20*'Data Sheet 6'!$C20</f>
        <v>2705195540.3986568</v>
      </c>
      <c r="D20" s="24">
        <f>'Data Sheet 5'!D20*'Data Sheet 6'!$C20</f>
        <v>7208247621.0956306</v>
      </c>
      <c r="E20" s="24">
        <f>'Data Sheet 5'!E20*'Data Sheet 6'!$C20</f>
        <v>8699391514.4494476</v>
      </c>
      <c r="F20" s="24">
        <f>'Data Sheet 5'!F20*'Data Sheet 6'!$C20</f>
        <v>4110197953.1741891</v>
      </c>
      <c r="G20" s="24">
        <f>'Data Sheet 5'!G20*'Data Sheet 6'!$C20</f>
        <v>250378664.03953236</v>
      </c>
      <c r="H20" s="24">
        <f>'Data Sheet 5'!H20*'Data Sheet 6'!$C20</f>
        <v>3369848942.0658889</v>
      </c>
      <c r="I20" s="24">
        <f>'Data Sheet 5'!K20*'Data Sheet 6'!$C20</f>
        <v>492243259.10644162</v>
      </c>
      <c r="J20" s="24">
        <f>'Data Sheet 5'!L20*'Data Sheet 6'!$C20</f>
        <v>465157699.31099802</v>
      </c>
      <c r="K20" s="24">
        <f>'Data Sheet 5'!M20*'Data Sheet 6'!$C20</f>
        <v>835979758.53641164</v>
      </c>
      <c r="L20" s="24">
        <f>'Data Sheet 5'!N20*'Data Sheet 6'!$C20</f>
        <v>1142037032.3279607</v>
      </c>
      <c r="M20" s="24">
        <f>'Data Sheet 5'!O20*'Data Sheet 6'!$C20</f>
        <v>465553800.01944768</v>
      </c>
      <c r="N20" s="24">
        <f>'Data Sheet 5'!P20*'Data Sheet 6'!$C20</f>
        <v>35970014.262793407</v>
      </c>
      <c r="O20" s="24">
        <f>'Data Sheet 5'!Q20*'Data Sheet 6'!$C20</f>
        <v>237240295.75326172</v>
      </c>
      <c r="P20" s="24">
        <f>'Data Sheet 5'!T20*'Data Sheet 6'!$C20</f>
        <v>147857112.72443643</v>
      </c>
      <c r="Q20" s="24">
        <f>'Data Sheet 5'!U20*'Data Sheet 6'!$C20</f>
        <v>153518244.89390355</v>
      </c>
      <c r="R20" s="24">
        <f>'Data Sheet 5'!V20*'Data Sheet 6'!$C20</f>
        <v>448142153.1107735</v>
      </c>
      <c r="S20" s="24">
        <f>'Data Sheet 5'!W20*'Data Sheet 6'!$C20</f>
        <v>468015613.7819252</v>
      </c>
      <c r="T20" s="24">
        <f>'Data Sheet 5'!X20*'Data Sheet 6'!$C20</f>
        <v>177955548.51613441</v>
      </c>
      <c r="U20" s="24">
        <f>'Data Sheet 5'!Y20*'Data Sheet 6'!$C20</f>
        <v>16909293.646848612</v>
      </c>
      <c r="V20" s="24">
        <f>'Data Sheet 5'!Z20*'Data Sheet 6'!$C20</f>
        <v>243235480.39034113</v>
      </c>
      <c r="W20" s="24">
        <f>'Data Sheet 5'!AC20*'Data Sheet 6'!$C20</f>
        <v>133648636.89748558</v>
      </c>
      <c r="X20" s="24">
        <f>'Data Sheet 5'!AD20*'Data Sheet 6'!$C20</f>
        <v>128716975.89853472</v>
      </c>
      <c r="Y20" s="24">
        <f>'Data Sheet 5'!AE20*'Data Sheet 6'!$C20</f>
        <v>211157548.27327383</v>
      </c>
      <c r="Z20" s="24">
        <f>'Data Sheet 5'!AF20*'Data Sheet 6'!$C20</f>
        <v>333353998.83329898</v>
      </c>
      <c r="AA20" s="24">
        <f>'Data Sheet 5'!AG20*'Data Sheet 6'!$C20</f>
        <v>168856595.53827032</v>
      </c>
      <c r="AB20" s="24">
        <f>'Data Sheet 5'!AH20*'Data Sheet 6'!$C20</f>
        <v>8363911.1283229021</v>
      </c>
      <c r="AC20" s="24">
        <f>'Data Sheet 5'!AI20*'Data Sheet 6'!$C20</f>
        <v>51614165.852457166</v>
      </c>
    </row>
    <row r="21" spans="1:29">
      <c r="A21" s="4">
        <v>1969</v>
      </c>
      <c r="B21" s="24">
        <f>'Data Sheet 5'!B21*'Data Sheet 6'!$C21</f>
        <v>2406073462.6553221</v>
      </c>
      <c r="C21" s="24">
        <f>'Data Sheet 5'!C21*'Data Sheet 6'!$C21</f>
        <v>2532601902.5811982</v>
      </c>
      <c r="D21" s="24">
        <f>'Data Sheet 5'!D21*'Data Sheet 6'!$C21</f>
        <v>6500819065.0588722</v>
      </c>
      <c r="E21" s="24">
        <f>'Data Sheet 5'!E21*'Data Sheet 6'!$C21</f>
        <v>8412743532.4241848</v>
      </c>
      <c r="F21" s="24">
        <f>'Data Sheet 5'!F21*'Data Sheet 6'!$C21</f>
        <v>3831039198.8083386</v>
      </c>
      <c r="G21" s="24">
        <f>'Data Sheet 5'!G21*'Data Sheet 6'!$C21</f>
        <v>229728863.89942315</v>
      </c>
      <c r="H21" s="24">
        <f>'Data Sheet 5'!H21*'Data Sheet 6'!$C21</f>
        <v>3179816262.028657</v>
      </c>
      <c r="I21" s="24">
        <f>'Data Sheet 5'!K21*'Data Sheet 6'!$C21</f>
        <v>528950093.73534995</v>
      </c>
      <c r="J21" s="24">
        <f>'Data Sheet 5'!L21*'Data Sheet 6'!$C21</f>
        <v>499823823.6122582</v>
      </c>
      <c r="K21" s="24">
        <f>'Data Sheet 5'!M21*'Data Sheet 6'!$C21</f>
        <v>895765272.15291429</v>
      </c>
      <c r="L21" s="24">
        <f>'Data Sheet 5'!N21*'Data Sheet 6'!$C21</f>
        <v>1306751728.3380384</v>
      </c>
      <c r="M21" s="24">
        <f>'Data Sheet 5'!O21*'Data Sheet 6'!$C21</f>
        <v>515630913.43783629</v>
      </c>
      <c r="N21" s="24">
        <f>'Data Sheet 5'!P21*'Data Sheet 6'!$C21</f>
        <v>38798012.488807857</v>
      </c>
      <c r="O21" s="24">
        <f>'Data Sheet 5'!Q21*'Data Sheet 6'!$C21</f>
        <v>254043924.02383199</v>
      </c>
      <c r="P21" s="24">
        <f>'Data Sheet 5'!T21*'Data Sheet 6'!$C21</f>
        <v>144611384.13337734</v>
      </c>
      <c r="Q21" s="24">
        <f>'Data Sheet 5'!U21*'Data Sheet 6'!$C21</f>
        <v>149781449.42825863</v>
      </c>
      <c r="R21" s="24">
        <f>'Data Sheet 5'!V21*'Data Sheet 6'!$C21</f>
        <v>420950693.19087994</v>
      </c>
      <c r="S21" s="24">
        <f>'Data Sheet 5'!W21*'Data Sheet 6'!$C21</f>
        <v>472282431.08312374</v>
      </c>
      <c r="T21" s="24">
        <f>'Data Sheet 5'!X21*'Data Sheet 6'!$C21</f>
        <v>171694751.41342923</v>
      </c>
      <c r="U21" s="24">
        <f>'Data Sheet 5'!Y21*'Data Sheet 6'!$C21</f>
        <v>16109065.510059832</v>
      </c>
      <c r="V21" s="24">
        <f>'Data Sheet 5'!Z21*'Data Sheet 6'!$C21</f>
        <v>238935037.06668085</v>
      </c>
      <c r="W21" s="24">
        <f>'Data Sheet 5'!AC21*'Data Sheet 6'!$C21</f>
        <v>134196409.35244882</v>
      </c>
      <c r="X21" s="24">
        <f>'Data Sheet 5'!AD21*'Data Sheet 6'!$C21</f>
        <v>128868166.47339419</v>
      </c>
      <c r="Y21" s="24">
        <f>'Data Sheet 5'!AE21*'Data Sheet 6'!$C21</f>
        <v>210936078.59742358</v>
      </c>
      <c r="Z21" s="24">
        <f>'Data Sheet 5'!AF21*'Data Sheet 6'!$C21</f>
        <v>354934928.45413184</v>
      </c>
      <c r="AA21" s="24">
        <f>'Data Sheet 5'!AG21*'Data Sheet 6'!$C21</f>
        <v>175435839.74605098</v>
      </c>
      <c r="AB21" s="24">
        <f>'Data Sheet 5'!AH21*'Data Sheet 6'!$C21</f>
        <v>8436736.6460709907</v>
      </c>
      <c r="AC21" s="24">
        <f>'Data Sheet 5'!AI21*'Data Sheet 6'!$C21</f>
        <v>51552626.521073326</v>
      </c>
    </row>
    <row r="22" spans="1:29">
      <c r="A22" s="4">
        <v>1970</v>
      </c>
      <c r="B22" s="24">
        <f>'Data Sheet 5'!B22*'Data Sheet 6'!$C22</f>
        <v>2271026795.5842314</v>
      </c>
      <c r="C22" s="24">
        <f>'Data Sheet 5'!C22*'Data Sheet 6'!$C22</f>
        <v>2376999771.4700766</v>
      </c>
      <c r="D22" s="24">
        <f>'Data Sheet 5'!D22*'Data Sheet 6'!$C22</f>
        <v>5878011676.2804213</v>
      </c>
      <c r="E22" s="24">
        <f>'Data Sheet 5'!E22*'Data Sheet 6'!$C22</f>
        <v>8138511596.1380224</v>
      </c>
      <c r="F22" s="24">
        <f>'Data Sheet 5'!F22*'Data Sheet 6'!$C22</f>
        <v>3576056140.0473232</v>
      </c>
      <c r="G22" s="24">
        <f>'Data Sheet 5'!G22*'Data Sheet 6'!$C22</f>
        <v>211211333.70098665</v>
      </c>
      <c r="H22" s="24">
        <f>'Data Sheet 5'!H22*'Data Sheet 6'!$C22</f>
        <v>3010214973.6062574</v>
      </c>
      <c r="I22" s="24">
        <f>'Data Sheet 5'!K22*'Data Sheet 6'!$C22</f>
        <v>519670117.52269417</v>
      </c>
      <c r="J22" s="24">
        <f>'Data Sheet 5'!L22*'Data Sheet 6'!$C22</f>
        <v>491043380.05009139</v>
      </c>
      <c r="K22" s="24">
        <f>'Data Sheet 5'!M22*'Data Sheet 6'!$C22</f>
        <v>877636597.68020678</v>
      </c>
      <c r="L22" s="24">
        <f>'Data Sheet 5'!N22*'Data Sheet 6'!$C22</f>
        <v>1363519646.5654728</v>
      </c>
      <c r="M22" s="24">
        <f>'Data Sheet 5'!O22*'Data Sheet 6'!$C22</f>
        <v>522315284.0217374</v>
      </c>
      <c r="N22" s="24">
        <f>'Data Sheet 5'!P22*'Data Sheet 6'!$C22</f>
        <v>38259958.762835883</v>
      </c>
      <c r="O22" s="24">
        <f>'Data Sheet 5'!Q22*'Data Sheet 6'!$C22</f>
        <v>248772336.68915266</v>
      </c>
      <c r="P22" s="24">
        <f>'Data Sheet 5'!T22*'Data Sheet 6'!$C22</f>
        <v>128706437.44817935</v>
      </c>
      <c r="Q22" s="24">
        <f>'Data Sheet 5'!U22*'Data Sheet 6'!$C22</f>
        <v>132916160.65331179</v>
      </c>
      <c r="R22" s="24">
        <f>'Data Sheet 5'!V22*'Data Sheet 6'!$C22</f>
        <v>359655240.2414735</v>
      </c>
      <c r="S22" s="24">
        <f>'Data Sheet 5'!W22*'Data Sheet 6'!$C22</f>
        <v>432400621.15117532</v>
      </c>
      <c r="T22" s="24">
        <f>'Data Sheet 5'!X22*'Data Sheet 6'!$C22</f>
        <v>150600290.81236753</v>
      </c>
      <c r="U22" s="24">
        <f>'Data Sheet 5'!Y22*'Data Sheet 6'!$C22</f>
        <v>13955680.639863966</v>
      </c>
      <c r="V22" s="24">
        <f>'Data Sheet 5'!Z22*'Data Sheet 6'!$C22</f>
        <v>213596917.65653944</v>
      </c>
      <c r="W22" s="24">
        <f>'Data Sheet 5'!AC22*'Data Sheet 6'!$C22</f>
        <v>133344445.47566983</v>
      </c>
      <c r="X22" s="24">
        <f>'Data Sheet 5'!AD22*'Data Sheet 6'!$C22</f>
        <v>127701620.58895598</v>
      </c>
      <c r="Y22" s="24">
        <f>'Data Sheet 5'!AE22*'Data Sheet 6'!$C22</f>
        <v>208585432.05324581</v>
      </c>
      <c r="Z22" s="24">
        <f>'Data Sheet 5'!AF22*'Data Sheet 6'!$C22</f>
        <v>373203126.67865145</v>
      </c>
      <c r="AA22" s="24">
        <f>'Data Sheet 5'!AG22*'Data Sheet 6'!$C22</f>
        <v>180358430.82797405</v>
      </c>
      <c r="AB22" s="24">
        <f>'Data Sheet 5'!AH22*'Data Sheet 6'!$C22</f>
        <v>8420461.4155850578</v>
      </c>
      <c r="AC22" s="24">
        <f>'Data Sheet 5'!AI22*'Data Sheet 6'!$C22</f>
        <v>50983519.460374624</v>
      </c>
    </row>
    <row r="23" spans="1:29">
      <c r="A23" s="4">
        <v>1971</v>
      </c>
      <c r="B23" s="24">
        <f>'Data Sheet 5'!B23*'Data Sheet 6'!$C23</f>
        <v>2385169931.2484007</v>
      </c>
      <c r="C23" s="24">
        <f>'Data Sheet 5'!C23*'Data Sheet 6'!$C23</f>
        <v>2481642447.0672889</v>
      </c>
      <c r="D23" s="24">
        <f>'Data Sheet 5'!D23*'Data Sheet 6'!$C23</f>
        <v>5912678685.1550426</v>
      </c>
      <c r="E23" s="24">
        <f>'Data Sheet 5'!E23*'Data Sheet 6'!$C23</f>
        <v>8741105048.3474655</v>
      </c>
      <c r="F23" s="24">
        <f>'Data Sheet 5'!F23*'Data Sheet 6'!$C23</f>
        <v>3709112210.0617571</v>
      </c>
      <c r="G23" s="24">
        <f>'Data Sheet 5'!G23*'Data Sheet 6'!$C23</f>
        <v>215897262.07296342</v>
      </c>
      <c r="H23" s="24">
        <f>'Data Sheet 5'!H23*'Data Sheet 6'!$C23</f>
        <v>3172070913.9590325</v>
      </c>
      <c r="I23" s="24">
        <f>'Data Sheet 5'!K23*'Data Sheet 6'!$C23</f>
        <v>499602484.14942974</v>
      </c>
      <c r="J23" s="24">
        <f>'Data Sheet 5'!L23*'Data Sheet 6'!$C23</f>
        <v>472079322.42459673</v>
      </c>
      <c r="K23" s="24">
        <f>'Data Sheet 5'!M23*'Data Sheet 6'!$C23</f>
        <v>841529852.04049146</v>
      </c>
      <c r="L23" s="24">
        <f>'Data Sheet 5'!N23*'Data Sheet 6'!$C23</f>
        <v>1389018621.2819684</v>
      </c>
      <c r="M23" s="24">
        <f>'Data Sheet 5'!O23*'Data Sheet 6'!$C23</f>
        <v>517912397.66229755</v>
      </c>
      <c r="N23" s="24">
        <f>'Data Sheet 5'!P23*'Data Sheet 6'!$C23</f>
        <v>36919153.687114984</v>
      </c>
      <c r="O23" s="24">
        <f>'Data Sheet 5'!Q23*'Data Sheet 6'!$C23</f>
        <v>238442582.25214818</v>
      </c>
      <c r="P23" s="24">
        <f>'Data Sheet 5'!T23*'Data Sheet 6'!$C23</f>
        <v>130986961.7383509</v>
      </c>
      <c r="Q23" s="24">
        <f>'Data Sheet 5'!U23*'Data Sheet 6'!$C23</f>
        <v>134807726.68208805</v>
      </c>
      <c r="R23" s="24">
        <f>'Data Sheet 5'!V23*'Data Sheet 6'!$C23</f>
        <v>351229291.63333422</v>
      </c>
      <c r="S23" s="24">
        <f>'Data Sheet 5'!W23*'Data Sheet 6'!$C23</f>
        <v>451448394.05081749</v>
      </c>
      <c r="T23" s="24">
        <f>'Data Sheet 5'!X23*'Data Sheet 6'!$C23</f>
        <v>150905556.76334485</v>
      </c>
      <c r="U23" s="24">
        <f>'Data Sheet 5'!Y23*'Data Sheet 6'!$C23</f>
        <v>13815168.801515531</v>
      </c>
      <c r="V23" s="24">
        <f>'Data Sheet 5'!Z23*'Data Sheet 6'!$C23</f>
        <v>218353267.51222989</v>
      </c>
      <c r="W23" s="24">
        <f>'Data Sheet 5'!AC23*'Data Sheet 6'!$C23</f>
        <v>159123435.27667809</v>
      </c>
      <c r="X23" s="24">
        <f>'Data Sheet 5'!AD23*'Data Sheet 6'!$C23</f>
        <v>152004939.91733667</v>
      </c>
      <c r="Y23" s="24">
        <f>'Data Sheet 5'!AE23*'Data Sheet 6'!$C23</f>
        <v>247788631.59245065</v>
      </c>
      <c r="Z23" s="24">
        <f>'Data Sheet 5'!AF23*'Data Sheet 6'!$C23</f>
        <v>470418719.02697599</v>
      </c>
      <c r="AA23" s="24">
        <f>'Data Sheet 5'!AG23*'Data Sheet 6'!$C23</f>
        <v>222658534.94378722</v>
      </c>
      <c r="AB23" s="24">
        <f>'Data Sheet 5'!AH23*'Data Sheet 6'!$C23</f>
        <v>10091622.02578002</v>
      </c>
      <c r="AC23" s="24">
        <f>'Data Sheet 5'!AI23*'Data Sheet 6'!$C23</f>
        <v>60587817.540963598</v>
      </c>
    </row>
    <row r="24" spans="1:29">
      <c r="A24" s="4">
        <v>1972</v>
      </c>
      <c r="B24" s="24">
        <f>'Data Sheet 5'!B24*'Data Sheet 6'!$C24</f>
        <v>2489712174.1327195</v>
      </c>
      <c r="C24" s="24">
        <f>'Data Sheet 5'!C24*'Data Sheet 6'!$C24</f>
        <v>2574250596.2235699</v>
      </c>
      <c r="D24" s="24">
        <f>'Data Sheet 5'!D24*'Data Sheet 6'!$C24</f>
        <v>5910151108.7052221</v>
      </c>
      <c r="E24" s="24">
        <f>'Data Sheet 5'!E24*'Data Sheet 6'!$C24</f>
        <v>9311989533.2509708</v>
      </c>
      <c r="F24" s="24">
        <f>'Data Sheet 5'!F24*'Data Sheet 6'!$C24</f>
        <v>3818182663.0486507</v>
      </c>
      <c r="G24" s="24">
        <f>'Data Sheet 5'!G24*'Data Sheet 6'!$C24</f>
        <v>219154200.39797291</v>
      </c>
      <c r="H24" s="24">
        <f>'Data Sheet 5'!H24*'Data Sheet 6'!$C24</f>
        <v>3323409875.2751408</v>
      </c>
      <c r="I24" s="24">
        <f>'Data Sheet 5'!K24*'Data Sheet 6'!$C24</f>
        <v>432247022.99013627</v>
      </c>
      <c r="J24" s="24">
        <f>'Data Sheet 5'!L24*'Data Sheet 6'!$C24</f>
        <v>408441133.86882758</v>
      </c>
      <c r="K24" s="24">
        <f>'Data Sheet 5'!M24*'Data Sheet 6'!$C24</f>
        <v>726260322.12276459</v>
      </c>
      <c r="L24" s="24">
        <f>'Data Sheet 5'!N24*'Data Sheet 6'!$C24</f>
        <v>1270752604.5649981</v>
      </c>
      <c r="M24" s="24">
        <f>'Data Sheet 5'!O24*'Data Sheet 6'!$C24</f>
        <v>462312868.53893524</v>
      </c>
      <c r="N24" s="24">
        <f>'Data Sheet 5'!P24*'Data Sheet 6'!$C24</f>
        <v>32059621.419802435</v>
      </c>
      <c r="O24" s="24">
        <f>'Data Sheet 5'!Q24*'Data Sheet 6'!$C24</f>
        <v>205726914.33229735</v>
      </c>
      <c r="P24" s="24">
        <f>'Data Sheet 5'!T24*'Data Sheet 6'!$C24</f>
        <v>144974503.35291222</v>
      </c>
      <c r="Q24" s="24">
        <f>'Data Sheet 5'!U24*'Data Sheet 6'!$C24</f>
        <v>148620180.34889442</v>
      </c>
      <c r="R24" s="24">
        <f>'Data Sheet 5'!V24*'Data Sheet 6'!$C24</f>
        <v>372879569.532161</v>
      </c>
      <c r="S24" s="24">
        <f>'Data Sheet 5'!W24*'Data Sheet 6'!$C24</f>
        <v>511282281.28652924</v>
      </c>
      <c r="T24" s="24">
        <f>'Data Sheet 5'!X24*'Data Sheet 6'!$C24</f>
        <v>164283965.45567676</v>
      </c>
      <c r="U24" s="24">
        <f>'Data Sheet 5'!Y24*'Data Sheet 6'!$C24</f>
        <v>14862352.101765463</v>
      </c>
      <c r="V24" s="24">
        <f>'Data Sheet 5'!Z24*'Data Sheet 6'!$C24</f>
        <v>242758582.32135433</v>
      </c>
      <c r="W24" s="24">
        <f>'Data Sheet 5'!AC24*'Data Sheet 6'!$C24</f>
        <v>146515416.65096235</v>
      </c>
      <c r="X24" s="24">
        <f>'Data Sheet 5'!AD24*'Data Sheet 6'!$C24</f>
        <v>139635650.16444701</v>
      </c>
      <c r="Y24" s="24">
        <f>'Data Sheet 5'!AE24*'Data Sheet 6'!$C24</f>
        <v>227204074.08943552</v>
      </c>
      <c r="Z24" s="24">
        <f>'Data Sheet 5'!AF24*'Data Sheet 6'!$C24</f>
        <v>456810992.11934447</v>
      </c>
      <c r="AA24" s="24">
        <f>'Data Sheet 5'!AG24*'Data Sheet 6'!$C24</f>
        <v>212075894.12175438</v>
      </c>
      <c r="AB24" s="24">
        <f>'Data Sheet 5'!AH24*'Data Sheet 6'!$C24</f>
        <v>9330704.6565368082</v>
      </c>
      <c r="AC24" s="24">
        <f>'Data Sheet 5'!AI24*'Data Sheet 6'!$C24</f>
        <v>55589686.643072851</v>
      </c>
    </row>
    <row r="25" spans="1:29">
      <c r="A25" s="4">
        <v>1973</v>
      </c>
      <c r="B25" s="24">
        <f>'Data Sheet 5'!B25*'Data Sheet 6'!$C25</f>
        <v>2669427842.0274835</v>
      </c>
      <c r="C25" s="24">
        <f>'Data Sheet 5'!C25*'Data Sheet 6'!$C25</f>
        <v>2742047414.7146792</v>
      </c>
      <c r="D25" s="24">
        <f>'Data Sheet 5'!D25*'Data Sheet 6'!$C25</f>
        <v>6067384500.8665895</v>
      </c>
      <c r="E25" s="24">
        <f>'Data Sheet 5'!E25*'Data Sheet 6'!$C25</f>
        <v>10170899154.536486</v>
      </c>
      <c r="F25" s="24">
        <f>'Data Sheet 5'!F25*'Data Sheet 6'!$C25</f>
        <v>4031478011.3651266</v>
      </c>
      <c r="G25" s="24">
        <f>'Data Sheet 5'!G25*'Data Sheet 6'!$C25</f>
        <v>228310994.83910501</v>
      </c>
      <c r="H25" s="24">
        <f>'Data Sheet 5'!H25*'Data Sheet 6'!$C25</f>
        <v>3577862261.980474</v>
      </c>
      <c r="I25" s="24">
        <f>'Data Sheet 5'!K25*'Data Sheet 6'!$C25</f>
        <v>463669317.4016428</v>
      </c>
      <c r="J25" s="24">
        <f>'Data Sheet 5'!L25*'Data Sheet 6'!$C25</f>
        <v>438149284.55481029</v>
      </c>
      <c r="K25" s="24">
        <f>'Data Sheet 5'!M25*'Data Sheet 6'!$C25</f>
        <v>777228486.19588411</v>
      </c>
      <c r="L25" s="24">
        <f>'Data Sheet 5'!N25*'Data Sheet 6'!$C25</f>
        <v>1438687492.471015</v>
      </c>
      <c r="M25" s="24">
        <f>'Data Sheet 5'!O25*'Data Sheet 6'!$C25</f>
        <v>511834786.31520849</v>
      </c>
      <c r="N25" s="24">
        <f>'Data Sheet 5'!P25*'Data Sheet 6'!$C25</f>
        <v>34516220.812308997</v>
      </c>
      <c r="O25" s="24">
        <f>'Data Sheet 5'!Q25*'Data Sheet 6'!$C25</f>
        <v>220137038.60047507</v>
      </c>
      <c r="P25" s="24">
        <f>'Data Sheet 5'!T25*'Data Sheet 6'!$C25</f>
        <v>164975649.34826577</v>
      </c>
      <c r="Q25" s="24">
        <f>'Data Sheet 5'!U25*'Data Sheet 6'!$C25</f>
        <v>168383170.60241166</v>
      </c>
      <c r="R25" s="24">
        <f>'Data Sheet 5'!V25*'Data Sheet 6'!$C25</f>
        <v>406882704.54046404</v>
      </c>
      <c r="S25" s="24">
        <f>'Data Sheet 5'!W25*'Data Sheet 6'!$C25</f>
        <v>593949207.6170603</v>
      </c>
      <c r="T25" s="24">
        <f>'Data Sheet 5'!X25*'Data Sheet 6'!$C25</f>
        <v>183703710.74152488</v>
      </c>
      <c r="U25" s="24">
        <f>'Data Sheet 5'!Y25*'Data Sheet 6'!$C25</f>
        <v>16427428.156934882</v>
      </c>
      <c r="V25" s="24">
        <f>'Data Sheet 5'!Z25*'Data Sheet 6'!$C25</f>
        <v>277500303.16014749</v>
      </c>
      <c r="W25" s="24">
        <f>'Data Sheet 5'!AC25*'Data Sheet 6'!$C25</f>
        <v>151399882.88729584</v>
      </c>
      <c r="X25" s="24">
        <f>'Data Sheet 5'!AD25*'Data Sheet 6'!$C25</f>
        <v>143984991.78399116</v>
      </c>
      <c r="Y25" s="24">
        <f>'Data Sheet 5'!AE25*'Data Sheet 6'!$C25</f>
        <v>233883637.44315535</v>
      </c>
      <c r="Z25" s="24">
        <f>'Data Sheet 5'!AF25*'Data Sheet 6'!$C25</f>
        <v>497159051.42417556</v>
      </c>
      <c r="AA25" s="24">
        <f>'Data Sheet 5'!AG25*'Data Sheet 6'!$C25</f>
        <v>226670502.34009197</v>
      </c>
      <c r="AB25" s="24">
        <f>'Data Sheet 5'!AH25*'Data Sheet 6'!$C25</f>
        <v>9680534.3493560739</v>
      </c>
      <c r="AC25" s="24">
        <f>'Data Sheet 5'!AI25*'Data Sheet 6'!$C25</f>
        <v>57275925.700918518</v>
      </c>
    </row>
    <row r="26" spans="1:29">
      <c r="A26" s="4">
        <v>1974</v>
      </c>
      <c r="B26" s="24">
        <f>'Data Sheet 5'!B26*'Data Sheet 6'!$C26</f>
        <v>2438633759.9262609</v>
      </c>
      <c r="C26" s="24">
        <f>'Data Sheet 5'!C26*'Data Sheet 6'!$C26</f>
        <v>2487918344.04111</v>
      </c>
      <c r="D26" s="24">
        <f>'Data Sheet 5'!D26*'Data Sheet 6'!$C26</f>
        <v>5306848812.0978584</v>
      </c>
      <c r="E26" s="24">
        <f>'Data Sheet 5'!E26*'Data Sheet 6'!$C26</f>
        <v>9449441342.5208664</v>
      </c>
      <c r="F26" s="24">
        <f>'Data Sheet 5'!F26*'Data Sheet 6'!$C26</f>
        <v>3621640190.1884055</v>
      </c>
      <c r="G26" s="24">
        <f>'Data Sheet 5'!G26*'Data Sheet 6'!$C26</f>
        <v>202485140.42540115</v>
      </c>
      <c r="H26" s="24">
        <f>'Data Sheet 5'!H26*'Data Sheet 6'!$C26</f>
        <v>3283058471.3443756</v>
      </c>
      <c r="I26" s="24">
        <f>'Data Sheet 5'!K26*'Data Sheet 6'!$C26</f>
        <v>424764453.23730963</v>
      </c>
      <c r="J26" s="24">
        <f>'Data Sheet 5'!L26*'Data Sheet 6'!$C26</f>
        <v>401409690.80271506</v>
      </c>
      <c r="K26" s="24">
        <f>'Data Sheet 5'!M26*'Data Sheet 6'!$C26</f>
        <v>710462005.76953995</v>
      </c>
      <c r="L26" s="24">
        <f>'Data Sheet 5'!N26*'Data Sheet 6'!$C26</f>
        <v>1388659899.5188797</v>
      </c>
      <c r="M26" s="24">
        <f>'Data Sheet 5'!O26*'Data Sheet 6'!$C26</f>
        <v>484096721.26110858</v>
      </c>
      <c r="N26" s="24">
        <f>'Data Sheet 5'!P26*'Data Sheet 6'!$C26</f>
        <v>31735202.479549803</v>
      </c>
      <c r="O26" s="24">
        <f>'Data Sheet 5'!Q26*'Data Sheet 6'!$C26</f>
        <v>201231353.41450793</v>
      </c>
      <c r="P26" s="24">
        <f>'Data Sheet 5'!T26*'Data Sheet 6'!$C26</f>
        <v>136109594.15253186</v>
      </c>
      <c r="Q26" s="24">
        <f>'Data Sheet 5'!U26*'Data Sheet 6'!$C26</f>
        <v>138247246.49053037</v>
      </c>
      <c r="R26" s="24">
        <f>'Data Sheet 5'!V26*'Data Sheet 6'!$C26</f>
        <v>321803593.50836897</v>
      </c>
      <c r="S26" s="24">
        <f>'Data Sheet 5'!W26*'Data Sheet 6'!$C26</f>
        <v>499133048.41897506</v>
      </c>
      <c r="T26" s="24">
        <f>'Data Sheet 5'!X26*'Data Sheet 6'!$C26</f>
        <v>148779147.63411891</v>
      </c>
      <c r="U26" s="24">
        <f>'Data Sheet 5'!Y26*'Data Sheet 6'!$C26</f>
        <v>13154476.160831995</v>
      </c>
      <c r="V26" s="24">
        <f>'Data Sheet 5'!Z26*'Data Sheet 6'!$C26</f>
        <v>229983812.00619262</v>
      </c>
      <c r="W26" s="24">
        <f>'Data Sheet 5'!AC26*'Data Sheet 6'!$C26</f>
        <v>139830735.43033424</v>
      </c>
      <c r="X26" s="24">
        <f>'Data Sheet 5'!AD26*'Data Sheet 6'!$C26</f>
        <v>132728479.38563186</v>
      </c>
      <c r="Y26" s="24">
        <f>'Data Sheet 5'!AE26*'Data Sheet 6'!$C26</f>
        <v>215269903.91525015</v>
      </c>
      <c r="Z26" s="24">
        <f>'Data Sheet 5'!AF26*'Data Sheet 6'!$C26</f>
        <v>483039154.56252146</v>
      </c>
      <c r="AA26" s="24">
        <f>'Data Sheet 5'!AG26*'Data Sheet 6'!$C26</f>
        <v>216517004.31660771</v>
      </c>
      <c r="AB26" s="24">
        <f>'Data Sheet 5'!AH26*'Data Sheet 6'!$C26</f>
        <v>8975476.3448421154</v>
      </c>
      <c r="AC26" s="24">
        <f>'Data Sheet 5'!AI26*'Data Sheet 6'!$C26</f>
        <v>52780515.94656539</v>
      </c>
    </row>
    <row r="27" spans="1:29">
      <c r="A27" s="4">
        <v>1975</v>
      </c>
      <c r="B27" s="24">
        <f>'Data Sheet 5'!B27*'Data Sheet 6'!$C27</f>
        <v>2284775984.2492003</v>
      </c>
      <c r="C27" s="24">
        <f>'Data Sheet 5'!C27*'Data Sheet 6'!$C27</f>
        <v>2314450148.3161483</v>
      </c>
      <c r="D27" s="24">
        <f>'Data Sheet 5'!D27*'Data Sheet 6'!$C27</f>
        <v>4760350265.8250103</v>
      </c>
      <c r="E27" s="24">
        <f>'Data Sheet 5'!E27*'Data Sheet 6'!$C27</f>
        <v>8989846032.9462032</v>
      </c>
      <c r="F27" s="24">
        <f>'Data Sheet 5'!F27*'Data Sheet 6'!$C27</f>
        <v>3331811838.892982</v>
      </c>
      <c r="G27" s="24">
        <f>'Data Sheet 5'!G27*'Data Sheet 6'!$C27</f>
        <v>184014706.46802297</v>
      </c>
      <c r="H27" s="24">
        <f>'Data Sheet 5'!H27*'Data Sheet 6'!$C27</f>
        <v>3090683792.3898544</v>
      </c>
      <c r="I27" s="24">
        <f>'Data Sheet 5'!K27*'Data Sheet 6'!$C27</f>
        <v>412380361.39740026</v>
      </c>
      <c r="J27" s="24">
        <f>'Data Sheet 5'!L27*'Data Sheet 6'!$C27</f>
        <v>389738869.23485732</v>
      </c>
      <c r="K27" s="24">
        <f>'Data Sheet 5'!M27*'Data Sheet 6'!$C27</f>
        <v>688372161.77270901</v>
      </c>
      <c r="L27" s="24">
        <f>'Data Sheet 5'!N27*'Data Sheet 6'!$C27</f>
        <v>1418285170.2510376</v>
      </c>
      <c r="M27" s="24">
        <f>'Data Sheet 5'!O27*'Data Sheet 6'!$C27</f>
        <v>485388594.20476168</v>
      </c>
      <c r="N27" s="24">
        <f>'Data Sheet 5'!P27*'Data Sheet 6'!$C27</f>
        <v>30921425.949075732</v>
      </c>
      <c r="O27" s="24">
        <f>'Data Sheet 5'!Q27*'Data Sheet 6'!$C27</f>
        <v>195010050.16048166</v>
      </c>
      <c r="P27" s="24">
        <f>'Data Sheet 5'!T27*'Data Sheet 6'!$C27</f>
        <v>163529345.2385959</v>
      </c>
      <c r="Q27" s="24">
        <f>'Data Sheet 5'!U27*'Data Sheet 6'!$C27</f>
        <v>165215795.17706242</v>
      </c>
      <c r="R27" s="24">
        <f>'Data Sheet 5'!V27*'Data Sheet 6'!$C27</f>
        <v>370557096.18196481</v>
      </c>
      <c r="S27" s="24">
        <f>'Data Sheet 5'!W27*'Data Sheet 6'!$C27</f>
        <v>609561411.42762065</v>
      </c>
      <c r="T27" s="24">
        <f>'Data Sheet 5'!X27*'Data Sheet 6'!$C27</f>
        <v>175289792.69297111</v>
      </c>
      <c r="U27" s="24">
        <f>'Data Sheet 5'!Y27*'Data Sheet 6'!$C27</f>
        <v>15328220.273942256</v>
      </c>
      <c r="V27" s="24">
        <f>'Data Sheet 5'!Z27*'Data Sheet 6'!$C27</f>
        <v>277567373.87531596</v>
      </c>
      <c r="W27" s="24">
        <f>'Data Sheet 5'!AC27*'Data Sheet 6'!$C27</f>
        <v>99084180.93057026</v>
      </c>
      <c r="X27" s="24">
        <f>'Data Sheet 5'!AD27*'Data Sheet 6'!$C27</f>
        <v>93891960.658292532</v>
      </c>
      <c r="Y27" s="24">
        <f>'Data Sheet 5'!AE27*'Data Sheet 6'!$C27</f>
        <v>152077685.78755057</v>
      </c>
      <c r="Z27" s="24">
        <f>'Data Sheet 5'!AF27*'Data Sheet 6'!$C27</f>
        <v>359713528.14614433</v>
      </c>
      <c r="AA27" s="24">
        <f>'Data Sheet 5'!AG27*'Data Sheet 6'!$C27</f>
        <v>158661599.45166165</v>
      </c>
      <c r="AB27" s="24">
        <f>'Data Sheet 5'!AH27*'Data Sheet 6'!$C27</f>
        <v>6383792.1038057869</v>
      </c>
      <c r="AC27" s="24">
        <f>'Data Sheet 5'!AI27*'Data Sheet 6'!$C27</f>
        <v>37342343.858187594</v>
      </c>
    </row>
    <row r="28" spans="1:29">
      <c r="A28" s="4">
        <v>1976</v>
      </c>
      <c r="B28" s="24">
        <f>'Data Sheet 5'!B28*'Data Sheet 6'!$C28</f>
        <v>2122451340.5568345</v>
      </c>
      <c r="C28" s="24">
        <f>'Data Sheet 5'!C28*'Data Sheet 6'!$C28</f>
        <v>2134236721.2043033</v>
      </c>
      <c r="D28" s="24">
        <f>'Data Sheet 5'!D28*'Data Sheet 6'!$C28</f>
        <v>4234127989.6055102</v>
      </c>
      <c r="E28" s="24">
        <f>'Data Sheet 5'!E28*'Data Sheet 6'!$C28</f>
        <v>8467954502.6747751</v>
      </c>
      <c r="F28" s="24">
        <f>'Data Sheet 5'!F28*'Data Sheet 6'!$C28</f>
        <v>3034650060.7961822</v>
      </c>
      <c r="G28" s="24">
        <f>'Data Sheet 5'!G28*'Data Sheet 6'!$C28</f>
        <v>165663722.50561208</v>
      </c>
      <c r="H28" s="24">
        <f>'Data Sheet 5'!H28*'Data Sheet 6'!$C28</f>
        <v>2885866288.5127687</v>
      </c>
      <c r="I28" s="24">
        <f>'Data Sheet 5'!K28*'Data Sheet 6'!$C28</f>
        <v>394521833.54737872</v>
      </c>
      <c r="J28" s="24">
        <f>'Data Sheet 5'!L28*'Data Sheet 6'!$C28</f>
        <v>372900927.16210109</v>
      </c>
      <c r="K28" s="24">
        <f>'Data Sheet 5'!M28*'Data Sheet 6'!$C28</f>
        <v>657381788.40747118</v>
      </c>
      <c r="L28" s="24">
        <f>'Data Sheet 5'!N28*'Data Sheet 6'!$C28</f>
        <v>1425419599.1133475</v>
      </c>
      <c r="M28" s="24">
        <f>'Data Sheet 5'!O28*'Data Sheet 6'!$C28</f>
        <v>479750593.50262165</v>
      </c>
      <c r="N28" s="24">
        <f>'Data Sheet 5'!P28*'Data Sheet 6'!$C28</f>
        <v>29688736.338079959</v>
      </c>
      <c r="O28" s="24">
        <f>'Data Sheet 5'!Q28*'Data Sheet 6'!$C28</f>
        <v>186295622.49659854</v>
      </c>
      <c r="P28" s="24">
        <f>'Data Sheet 5'!T28*'Data Sheet 6'!$C28</f>
        <v>133617468.55039987</v>
      </c>
      <c r="Q28" s="24">
        <f>'Data Sheet 5'!U28*'Data Sheet 6'!$C28</f>
        <v>134217569.26234686</v>
      </c>
      <c r="R28" s="24">
        <f>'Data Sheet 5'!V28*'Data Sheet 6'!$C28</f>
        <v>290142071.08064038</v>
      </c>
      <c r="S28" s="24">
        <f>'Data Sheet 5'!W28*'Data Sheet 6'!$C28</f>
        <v>505273478.20720446</v>
      </c>
      <c r="T28" s="24">
        <f>'Data Sheet 5'!X28*'Data Sheet 6'!$C28</f>
        <v>140305524.89336473</v>
      </c>
      <c r="U28" s="24">
        <f>'Data Sheet 5'!Y28*'Data Sheet 6'!$C28</f>
        <v>12137829.266775895</v>
      </c>
      <c r="V28" s="24">
        <f>'Data Sheet 5'!Z28*'Data Sheet 6'!$C28</f>
        <v>227821404.30675274</v>
      </c>
      <c r="W28" s="24">
        <f>'Data Sheet 5'!AC28*'Data Sheet 6'!$C28</f>
        <v>95452560.212276608</v>
      </c>
      <c r="X28" s="24">
        <f>'Data Sheet 5'!AD28*'Data Sheet 6'!$C28</f>
        <v>90316836.585948467</v>
      </c>
      <c r="Y28" s="24">
        <f>'Data Sheet 5'!AE28*'Data Sheet 6'!$C28</f>
        <v>146121115.62261036</v>
      </c>
      <c r="Z28" s="24">
        <f>'Data Sheet 5'!AF28*'Data Sheet 6'!$C28</f>
        <v>363862060.84700781</v>
      </c>
      <c r="AA28" s="24">
        <f>'Data Sheet 5'!AG28*'Data Sheet 6'!$C28</f>
        <v>158048872.32040051</v>
      </c>
      <c r="AB28" s="24">
        <f>'Data Sheet 5'!AH28*'Data Sheet 6'!$C28</f>
        <v>6171917.8969140956</v>
      </c>
      <c r="AC28" s="24">
        <f>'Data Sheet 5'!AI28*'Data Sheet 6'!$C28</f>
        <v>35943996.752678216</v>
      </c>
    </row>
    <row r="29" spans="1:29">
      <c r="A29" s="4">
        <v>1977</v>
      </c>
      <c r="B29" s="24">
        <f>'Data Sheet 5'!B29*'Data Sheet 6'!$C29</f>
        <v>2063083761.3331835</v>
      </c>
      <c r="C29" s="24">
        <f>'Data Sheet 5'!C29*'Data Sheet 6'!$C29</f>
        <v>2058790878.9670842</v>
      </c>
      <c r="D29" s="24">
        <f>'Data Sheet 5'!D29*'Data Sheet 6'!$C29</f>
        <v>3941208512.7765946</v>
      </c>
      <c r="E29" s="24">
        <f>'Data Sheet 5'!E29*'Data Sheet 6'!$C29</f>
        <v>8335246652.6134291</v>
      </c>
      <c r="F29" s="24">
        <f>'Data Sheet 5'!F29*'Data Sheet 6'!$C29</f>
        <v>2887798707.1793332</v>
      </c>
      <c r="G29" s="24">
        <f>'Data Sheet 5'!G29*'Data Sheet 6'!$C29</f>
        <v>155919096.63786221</v>
      </c>
      <c r="H29" s="24">
        <f>'Data Sheet 5'!H29*'Data Sheet 6'!$C29</f>
        <v>2820510049.8567762</v>
      </c>
      <c r="I29" s="24">
        <f>'Data Sheet 5'!K29*'Data Sheet 6'!$C29</f>
        <v>281376706.06666476</v>
      </c>
      <c r="J29" s="24">
        <f>'Data Sheet 5'!L29*'Data Sheet 6'!$C29</f>
        <v>265991881.48074234</v>
      </c>
      <c r="K29" s="24">
        <f>'Data Sheet 5'!M29*'Data Sheet 6'!$C29</f>
        <v>468116031.92048448</v>
      </c>
      <c r="L29" s="24">
        <f>'Data Sheet 5'!N29*'Data Sheet 6'!$C29</f>
        <v>1066614800.9162881</v>
      </c>
      <c r="M29" s="24">
        <f>'Data Sheet 5'!O29*'Data Sheet 6'!$C29</f>
        <v>353615378.36925602</v>
      </c>
      <c r="N29" s="24">
        <f>'Data Sheet 5'!P29*'Data Sheet 6'!$C29</f>
        <v>21250011.371386297</v>
      </c>
      <c r="O29" s="24">
        <f>'Data Sheet 5'!Q29*'Data Sheet 6'!$C29</f>
        <v>132729087.01425365</v>
      </c>
      <c r="P29" s="24">
        <f>'Data Sheet 5'!T29*'Data Sheet 6'!$C29</f>
        <v>124018575.70521738</v>
      </c>
      <c r="Q29" s="24">
        <f>'Data Sheet 5'!U29*'Data Sheet 6'!$C29</f>
        <v>123802152.46312711</v>
      </c>
      <c r="R29" s="24">
        <f>'Data Sheet 5'!V29*'Data Sheet 6'!$C29</f>
        <v>258036617.45836243</v>
      </c>
      <c r="S29" s="24">
        <f>'Data Sheet 5'!W29*'Data Sheet 6'!$C29</f>
        <v>474880169.64275283</v>
      </c>
      <c r="T29" s="24">
        <f>'Data Sheet 5'!X29*'Data Sheet 6'!$C29</f>
        <v>127432854.93124837</v>
      </c>
      <c r="U29" s="24">
        <f>'Data Sheet 5'!Y29*'Data Sheet 6'!$C29</f>
        <v>10909647.611438649</v>
      </c>
      <c r="V29" s="24">
        <f>'Data Sheet 5'!Z29*'Data Sheet 6'!$C29</f>
        <v>212405701.77536213</v>
      </c>
      <c r="W29" s="24">
        <f>'Data Sheet 5'!AC29*'Data Sheet 6'!$C29</f>
        <v>102042399.20904081</v>
      </c>
      <c r="X29" s="24">
        <f>'Data Sheet 5'!AD29*'Data Sheet 6'!$C29</f>
        <v>96430589.115466118</v>
      </c>
      <c r="Y29" s="24">
        <f>'Data Sheet 5'!AE29*'Data Sheet 6'!$C29</f>
        <v>155870520.44358793</v>
      </c>
      <c r="Z29" s="24">
        <f>'Data Sheet 5'!AF29*'Data Sheet 6'!$C29</f>
        <v>408135550.79687953</v>
      </c>
      <c r="AA29" s="24">
        <f>'Data Sheet 5'!AG29*'Data Sheet 6'!$C29</f>
        <v>174694425.57074299</v>
      </c>
      <c r="AB29" s="24">
        <f>'Data Sheet 5'!AH29*'Data Sheet 6'!$C29</f>
        <v>6620795.1736311223</v>
      </c>
      <c r="AC29" s="24">
        <f>'Data Sheet 5'!AI29*'Data Sheet 6'!$C29</f>
        <v>38422886.370878823</v>
      </c>
    </row>
    <row r="30" spans="1:29">
      <c r="A30" s="4">
        <v>1978</v>
      </c>
      <c r="B30" s="24">
        <f>'Data Sheet 5'!B30*'Data Sheet 6'!$C30</f>
        <v>2129639006.0741832</v>
      </c>
      <c r="C30" s="24">
        <f>'Data Sheet 5'!C30*'Data Sheet 6'!$C30</f>
        <v>2108557896.7945423</v>
      </c>
      <c r="D30" s="24">
        <f>'Data Sheet 5'!D30*'Data Sheet 6'!$C30</f>
        <v>3896654747.4046693</v>
      </c>
      <c r="E30" s="24">
        <f>'Data Sheet 5'!E30*'Data Sheet 6'!$C30</f>
        <v>8702353532.1511593</v>
      </c>
      <c r="F30" s="24">
        <f>'Data Sheet 5'!F30*'Data Sheet 6'!$C30</f>
        <v>2913857682.0526547</v>
      </c>
      <c r="G30" s="24">
        <f>'Data Sheet 5'!G30*'Data Sheet 6'!$C30</f>
        <v>155699168.48037961</v>
      </c>
      <c r="H30" s="24">
        <f>'Data Sheet 5'!H30*'Data Sheet 6'!$C30</f>
        <v>2928397839.2433033</v>
      </c>
      <c r="I30" s="24">
        <f>'Data Sheet 5'!K30*'Data Sheet 6'!$C30</f>
        <v>289250142.86308527</v>
      </c>
      <c r="J30" s="24">
        <f>'Data Sheet 5'!L30*'Data Sheet 6'!$C30</f>
        <v>273478602.25457931</v>
      </c>
      <c r="K30" s="24">
        <f>'Data Sheet 5'!M30*'Data Sheet 6'!$C30</f>
        <v>480578497.08462918</v>
      </c>
      <c r="L30" s="24">
        <f>'Data Sheet 5'!N30*'Data Sheet 6'!$C30</f>
        <v>1149027372.2849462</v>
      </c>
      <c r="M30" s="24">
        <f>'Data Sheet 5'!O30*'Data Sheet 6'!$C30</f>
        <v>375803920.00548232</v>
      </c>
      <c r="N30" s="24">
        <f>'Data Sheet 5'!P30*'Data Sheet 6'!$C30</f>
        <v>21922331.188095488</v>
      </c>
      <c r="O30" s="24">
        <f>'Data Sheet 5'!Q30*'Data Sheet 6'!$C30</f>
        <v>136359334.89252242</v>
      </c>
      <c r="P30" s="24">
        <f>'Data Sheet 5'!T30*'Data Sheet 6'!$C30</f>
        <v>122015913.14850596</v>
      </c>
      <c r="Q30" s="24">
        <f>'Data Sheet 5'!U30*'Data Sheet 6'!$C30</f>
        <v>120993267.62223348</v>
      </c>
      <c r="R30" s="24">
        <f>'Data Sheet 5'!V30*'Data Sheet 6'!$C30</f>
        <v>243247212.61340249</v>
      </c>
      <c r="S30" s="24">
        <f>'Data Sheet 5'!W30*'Data Sheet 6'!$C30</f>
        <v>472259091.61173761</v>
      </c>
      <c r="T30" s="24">
        <f>'Data Sheet 5'!X30*'Data Sheet 6'!$C30</f>
        <v>122550512.65106988</v>
      </c>
      <c r="U30" s="24">
        <f>'Data Sheet 5'!Y30*'Data Sheet 6'!$C30</f>
        <v>10385908.067726901</v>
      </c>
      <c r="V30" s="24">
        <f>'Data Sheet 5'!Z30*'Data Sheet 6'!$C30</f>
        <v>209907980.66556296</v>
      </c>
      <c r="W30" s="24">
        <f>'Data Sheet 5'!AC30*'Data Sheet 6'!$C30</f>
        <v>91161760.940763324</v>
      </c>
      <c r="X30" s="24">
        <f>'Data Sheet 5'!AD30*'Data Sheet 6'!$C30</f>
        <v>86059195.442324936</v>
      </c>
      <c r="Y30" s="24">
        <f>'Data Sheet 5'!AE30*'Data Sheet 6'!$C30</f>
        <v>139013825.86968106</v>
      </c>
      <c r="Z30" s="24">
        <f>'Data Sheet 5'!AF30*'Data Sheet 6'!$C30</f>
        <v>382328237.78224295</v>
      </c>
      <c r="AA30" s="24">
        <f>'Data Sheet 5'!AG30*'Data Sheet 6'!$C30</f>
        <v>161348196.44476435</v>
      </c>
      <c r="AB30" s="24">
        <f>'Data Sheet 5'!AH30*'Data Sheet 6'!$C30</f>
        <v>5934418.3519144068</v>
      </c>
      <c r="AC30" s="24">
        <f>'Data Sheet 5'!AI30*'Data Sheet 6'!$C30</f>
        <v>34350701.194557317</v>
      </c>
    </row>
    <row r="31" spans="1:29">
      <c r="A31" s="4">
        <v>1979</v>
      </c>
      <c r="B31" s="24">
        <f>'Data Sheet 5'!B31*'Data Sheet 6'!$C31</f>
        <v>2211910737.2396898</v>
      </c>
      <c r="C31" s="24">
        <f>'Data Sheet 5'!C31*'Data Sheet 6'!$C31</f>
        <v>2172343495.5508313</v>
      </c>
      <c r="D31" s="24">
        <f>'Data Sheet 5'!D31*'Data Sheet 6'!$C31</f>
        <v>3877465246.8932891</v>
      </c>
      <c r="E31" s="24">
        <f>'Data Sheet 5'!E31*'Data Sheet 6'!$C31</f>
        <v>9131247296.2135696</v>
      </c>
      <c r="F31" s="24">
        <f>'Data Sheet 5'!F31*'Data Sheet 6'!$C31</f>
        <v>2953669339.2003574</v>
      </c>
      <c r="G31" s="24">
        <f>'Data Sheet 5'!G31*'Data Sheet 6'!$C31</f>
        <v>156294364.53185329</v>
      </c>
      <c r="H31" s="24">
        <f>'Data Sheet 5'!H31*'Data Sheet 6'!$C31</f>
        <v>3060145219.1363106</v>
      </c>
      <c r="I31" s="24">
        <f>'Data Sheet 5'!K31*'Data Sheet 6'!$C31</f>
        <v>310735830.13196468</v>
      </c>
      <c r="J31" s="24">
        <f>'Data Sheet 5'!L31*'Data Sheet 6'!$C31</f>
        <v>293848138.06107885</v>
      </c>
      <c r="K31" s="24">
        <f>'Data Sheet 5'!M31*'Data Sheet 6'!$C31</f>
        <v>515731550.84425992</v>
      </c>
      <c r="L31" s="24">
        <f>'Data Sheet 5'!N31*'Data Sheet 6'!$C31</f>
        <v>1292165297.9120448</v>
      </c>
      <c r="M31" s="24">
        <f>'Data Sheet 5'!O31*'Data Sheet 6'!$C31</f>
        <v>417513698.79058492</v>
      </c>
      <c r="N31" s="24">
        <f>'Data Sheet 5'!P31*'Data Sheet 6'!$C31</f>
        <v>23634093.937792826</v>
      </c>
      <c r="O31" s="24">
        <f>'Data Sheet 5'!Q31*'Data Sheet 6'!$C31</f>
        <v>146465922.13177091</v>
      </c>
      <c r="P31" s="24">
        <f>'Data Sheet 5'!T31*'Data Sheet 6'!$C31</f>
        <v>130397415.60930024</v>
      </c>
      <c r="Q31" s="24">
        <f>'Data Sheet 5'!U31*'Data Sheet 6'!$C31</f>
        <v>128388991.42159794</v>
      </c>
      <c r="R31" s="24">
        <f>'Data Sheet 5'!V31*'Data Sheet 6'!$C31</f>
        <v>249091929.03512231</v>
      </c>
      <c r="S31" s="24">
        <f>'Data Sheet 5'!W31*'Data Sheet 6'!$C31</f>
        <v>509292567.33080244</v>
      </c>
      <c r="T31" s="24">
        <f>'Data Sheet 5'!X31*'Data Sheet 6'!$C31</f>
        <v>127873165.15601175</v>
      </c>
      <c r="U31" s="24">
        <f>'Data Sheet 5'!Y31*'Data Sheet 6'!$C31</f>
        <v>10731281.332471075</v>
      </c>
      <c r="V31" s="24">
        <f>'Data Sheet 5'!Z31*'Data Sheet 6'!$C31</f>
        <v>225317461.78294149</v>
      </c>
      <c r="W31" s="24">
        <f>'Data Sheet 5'!AC31*'Data Sheet 6'!$C31</f>
        <v>86925042.804778501</v>
      </c>
      <c r="X31" s="24">
        <f>'Data Sheet 5'!AD31*'Data Sheet 6'!$C31</f>
        <v>81993348.134546593</v>
      </c>
      <c r="Y31" s="24">
        <f>'Data Sheet 5'!AE31*'Data Sheet 6'!$C31</f>
        <v>132393580.02747963</v>
      </c>
      <c r="Z31" s="24">
        <f>'Data Sheet 5'!AF31*'Data Sheet 6'!$C31</f>
        <v>382063726.32083261</v>
      </c>
      <c r="AA31" s="24">
        <f>'Data Sheet 5'!AG31*'Data Sheet 6'!$C31</f>
        <v>159040655.14717841</v>
      </c>
      <c r="AB31" s="24">
        <f>'Data Sheet 5'!AH31*'Data Sheet 6'!$C31</f>
        <v>5676565.6235157633</v>
      </c>
      <c r="AC31" s="24">
        <f>'Data Sheet 5'!AI31*'Data Sheet 6'!$C31</f>
        <v>32804901.896803241</v>
      </c>
    </row>
    <row r="32" spans="1:29">
      <c r="A32" s="4">
        <v>1980</v>
      </c>
      <c r="B32" s="24">
        <f>'Data Sheet 5'!B32*'Data Sheet 6'!$C32</f>
        <v>2134365336.1004145</v>
      </c>
      <c r="C32" s="24">
        <f>'Data Sheet 5'!C32*'Data Sheet 6'!$C32</f>
        <v>2078794722.5478442</v>
      </c>
      <c r="D32" s="24">
        <f>'Data Sheet 5'!D32*'Data Sheet 6'!$C32</f>
        <v>3585920173.0792627</v>
      </c>
      <c r="E32" s="24">
        <f>'Data Sheet 5'!E32*'Data Sheet 6'!$C32</f>
        <v>8891914304.3807468</v>
      </c>
      <c r="F32" s="24">
        <f>'Data Sheet 5'!F32*'Data Sheet 6'!$C32</f>
        <v>2777151627.1815763</v>
      </c>
      <c r="G32" s="24">
        <f>'Data Sheet 5'!G32*'Data Sheet 6'!$C32</f>
        <v>145622784.97315916</v>
      </c>
      <c r="H32" s="24">
        <f>'Data Sheet 5'!H32*'Data Sheet 6'!$C32</f>
        <v>2971848446.9189339</v>
      </c>
      <c r="I32" s="24">
        <f>'Data Sheet 5'!K32*'Data Sheet 6'!$C32</f>
        <v>259027612.93771303</v>
      </c>
      <c r="J32" s="24">
        <f>'Data Sheet 5'!L32*'Data Sheet 6'!$C32</f>
        <v>245003600.37258896</v>
      </c>
      <c r="K32" s="24">
        <f>'Data Sheet 5'!M32*'Data Sheet 6'!$C32</f>
        <v>429582238.07811618</v>
      </c>
      <c r="L32" s="24">
        <f>'Data Sheet 5'!N32*'Data Sheet 6'!$C32</f>
        <v>1126456230.6193242</v>
      </c>
      <c r="M32" s="24">
        <f>'Data Sheet 5'!O32*'Data Sheet 6'!$C32</f>
        <v>360051845.77330691</v>
      </c>
      <c r="N32" s="24">
        <f>'Data Sheet 5'!P32*'Data Sheet 6'!$C32</f>
        <v>19770657.116683509</v>
      </c>
      <c r="O32" s="24">
        <f>'Data Sheet 5'!Q32*'Data Sheet 6'!$C32</f>
        <v>122134977.75984344</v>
      </c>
      <c r="P32" s="24">
        <f>'Data Sheet 5'!T32*'Data Sheet 6'!$C32</f>
        <v>120501513.03203905</v>
      </c>
      <c r="Q32" s="24">
        <f>'Data Sheet 5'!U32*'Data Sheet 6'!$C32</f>
        <v>117754897.51724423</v>
      </c>
      <c r="R32" s="24">
        <f>'Data Sheet 5'!V32*'Data Sheet 6'!$C32</f>
        <v>220597210.57302493</v>
      </c>
      <c r="S32" s="24">
        <f>'Data Sheet 5'!W32*'Data Sheet 6'!$C32</f>
        <v>474159755.99662024</v>
      </c>
      <c r="T32" s="24">
        <f>'Data Sheet 5'!X32*'Data Sheet 6'!$C32</f>
        <v>115241239.49208353</v>
      </c>
      <c r="U32" s="24">
        <f>'Data Sheet 5'!Y32*'Data Sheet 6'!$C32</f>
        <v>9580151.2769584488</v>
      </c>
      <c r="V32" s="24">
        <f>'Data Sheet 5'!Z32*'Data Sheet 6'!$C32</f>
        <v>209125833.9297834</v>
      </c>
      <c r="W32" s="24">
        <f>'Data Sheet 5'!AC32*'Data Sheet 6'!$C32</f>
        <v>74261187.13477473</v>
      </c>
      <c r="X32" s="24">
        <f>'Data Sheet 5'!AD32*'Data Sheet 6'!$C32</f>
        <v>70007514.409650043</v>
      </c>
      <c r="Y32" s="24">
        <f>'Data Sheet 5'!AE32*'Data Sheet 6'!$C32</f>
        <v>113028114.37468769</v>
      </c>
      <c r="Z32" s="24">
        <f>'Data Sheet 5'!AF32*'Data Sheet 6'!$C32</f>
        <v>341919968.29673201</v>
      </c>
      <c r="AA32" s="24">
        <f>'Data Sheet 5'!AG32*'Data Sheet 6'!$C32</f>
        <v>140441764.79006138</v>
      </c>
      <c r="AB32" s="24">
        <f>'Data Sheet 5'!AH32*'Data Sheet 6'!$C32</f>
        <v>4864269.5715779997</v>
      </c>
      <c r="AC32" s="24">
        <f>'Data Sheet 5'!AI32*'Data Sheet 6'!$C32</f>
        <v>28093030.8013862</v>
      </c>
    </row>
    <row r="33" spans="1:29">
      <c r="A33" s="4">
        <v>1981</v>
      </c>
      <c r="B33" s="24">
        <f>'Data Sheet 5'!B33*'Data Sheet 6'!$C33</f>
        <v>1866599474.1630261</v>
      </c>
      <c r="C33" s="24">
        <f>'Data Sheet 5'!C33*'Data Sheet 6'!$C33</f>
        <v>1802518385.9498878</v>
      </c>
      <c r="D33" s="24">
        <f>'Data Sheet 5'!D33*'Data Sheet 6'!$C33</f>
        <v>3006976889.5976796</v>
      </c>
      <c r="E33" s="24">
        <f>'Data Sheet 5'!E33*'Data Sheet 6'!$C33</f>
        <v>7839695143.0749111</v>
      </c>
      <c r="F33" s="24">
        <f>'Data Sheet 5'!F33*'Data Sheet 6'!$C33</f>
        <v>2362687991.0511298</v>
      </c>
      <c r="G33" s="24">
        <f>'Data Sheet 5'!G33*'Data Sheet 6'!$C33</f>
        <v>122850561.3251161</v>
      </c>
      <c r="H33" s="24">
        <f>'Data Sheet 5'!H33*'Data Sheet 6'!$C33</f>
        <v>2616505221.4349751</v>
      </c>
      <c r="I33" s="24">
        <f>'Data Sheet 5'!K33*'Data Sheet 6'!$C33</f>
        <v>256081726.57004556</v>
      </c>
      <c r="J33" s="24">
        <f>'Data Sheet 5'!L33*'Data Sheet 6'!$C33</f>
        <v>242277690.40656745</v>
      </c>
      <c r="K33" s="24">
        <f>'Data Sheet 5'!M33*'Data Sheet 6'!$C33</f>
        <v>424505649.15683293</v>
      </c>
      <c r="L33" s="24">
        <f>'Data Sheet 5'!N33*'Data Sheet 6'!$C33</f>
        <v>1163577521.3048067</v>
      </c>
      <c r="M33" s="24">
        <f>'Data Sheet 5'!O33*'Data Sheet 6'!$C33</f>
        <v>368371678.99445659</v>
      </c>
      <c r="N33" s="24">
        <f>'Data Sheet 5'!P33*'Data Sheet 6'!$C33</f>
        <v>19614381.693840832</v>
      </c>
      <c r="O33" s="24">
        <f>'Data Sheet 5'!Q33*'Data Sheet 6'!$C33</f>
        <v>120851120.380904</v>
      </c>
      <c r="P33" s="24">
        <f>'Data Sheet 5'!T33*'Data Sheet 6'!$C33</f>
        <v>109925297.98925348</v>
      </c>
      <c r="Q33" s="24">
        <f>'Data Sheet 5'!U33*'Data Sheet 6'!$C33</f>
        <v>106568332.73314288</v>
      </c>
      <c r="R33" s="24">
        <f>'Data Sheet 5'!V33*'Data Sheet 6'!$C33</f>
        <v>192893216.61776379</v>
      </c>
      <c r="S33" s="24">
        <f>'Data Sheet 5'!W33*'Data Sheet 6'!$C33</f>
        <v>435101757.35140526</v>
      </c>
      <c r="T33" s="24">
        <f>'Data Sheet 5'!X33*'Data Sheet 6'!$C33</f>
        <v>102398834.21188858</v>
      </c>
      <c r="U33" s="24">
        <f>'Data Sheet 5'!Y33*'Data Sheet 6'!$C33</f>
        <v>8435460.8202973232</v>
      </c>
      <c r="V33" s="24">
        <f>'Data Sheet 5'!Z33*'Data Sheet 6'!$C33</f>
        <v>191590432.84832615</v>
      </c>
      <c r="W33" s="24">
        <f>'Data Sheet 5'!AC33*'Data Sheet 6'!$C33</f>
        <v>79954364.628145263</v>
      </c>
      <c r="X33" s="24">
        <f>'Data Sheet 5'!AD33*'Data Sheet 6'!$C33</f>
        <v>75348577.299795568</v>
      </c>
      <c r="Y33" s="24">
        <f>'Data Sheet 5'!AE33*'Data Sheet 6'!$C33</f>
        <v>121676499.95051052</v>
      </c>
      <c r="Z33" s="24">
        <f>'Data Sheet 5'!AF33*'Data Sheet 6'!$C33</f>
        <v>385490571.01431531</v>
      </c>
      <c r="AA33" s="24">
        <f>'Data Sheet 5'!AG33*'Data Sheet 6'!$C33</f>
        <v>156281544.53621387</v>
      </c>
      <c r="AB33" s="24">
        <f>'Data Sheet 5'!AH33*'Data Sheet 6'!$C33</f>
        <v>5252342.6969774431</v>
      </c>
      <c r="AC33" s="24">
        <f>'Data Sheet 5'!AI33*'Data Sheet 6'!$C33</f>
        <v>30346497.10741232</v>
      </c>
    </row>
    <row r="34" spans="1:29">
      <c r="A34" s="4">
        <v>1982</v>
      </c>
      <c r="B34" s="24">
        <f>'Data Sheet 5'!B34*'Data Sheet 6'!$C34</f>
        <v>1954549823.5163198</v>
      </c>
      <c r="C34" s="24">
        <f>'Data Sheet 5'!C34*'Data Sheet 6'!$C34</f>
        <v>1870974166.7748358</v>
      </c>
      <c r="D34" s="24">
        <f>'Data Sheet 5'!D34*'Data Sheet 6'!$C34</f>
        <v>3020709233.9764433</v>
      </c>
      <c r="E34" s="24">
        <f>'Data Sheet 5'!E34*'Data Sheet 6'!$C34</f>
        <v>8267900723.1934748</v>
      </c>
      <c r="F34" s="24">
        <f>'Data Sheet 5'!F34*'Data Sheet 6'!$C34</f>
        <v>2402677619.7533813</v>
      </c>
      <c r="G34" s="24">
        <f>'Data Sheet 5'!G34*'Data Sheet 6'!$C34</f>
        <v>123967867.12159525</v>
      </c>
      <c r="H34" s="24">
        <f>'Data Sheet 5'!H34*'Data Sheet 6'!$C34</f>
        <v>2759020028.6248703</v>
      </c>
      <c r="I34" s="24">
        <f>'Data Sheet 5'!K34*'Data Sheet 6'!$C34</f>
        <v>240478042.89300635</v>
      </c>
      <c r="J34" s="24">
        <f>'Data Sheet 5'!L34*'Data Sheet 6'!$C34</f>
        <v>227579463.69917846</v>
      </c>
      <c r="K34" s="24">
        <f>'Data Sheet 5'!M34*'Data Sheet 6'!$C34</f>
        <v>398595707.08840311</v>
      </c>
      <c r="L34" s="24">
        <f>'Data Sheet 5'!N34*'Data Sheet 6'!$C34</f>
        <v>1140722185.3936424</v>
      </c>
      <c r="M34" s="24">
        <f>'Data Sheet 5'!O34*'Data Sheet 6'!$C34</f>
        <v>358114758.70772338</v>
      </c>
      <c r="N34" s="24">
        <f>'Data Sheet 5'!P34*'Data Sheet 6'!$C34</f>
        <v>18483605.467592962</v>
      </c>
      <c r="O34" s="24">
        <f>'Data Sheet 5'!Q34*'Data Sheet 6'!$C34</f>
        <v>113650146.75231259</v>
      </c>
      <c r="P34" s="24">
        <f>'Data Sheet 5'!T34*'Data Sheet 6'!$C34</f>
        <v>109644654.30759393</v>
      </c>
      <c r="Q34" s="24">
        <f>'Data Sheet 5'!U34*'Data Sheet 6'!$C34</f>
        <v>105409826.83025379</v>
      </c>
      <c r="R34" s="24">
        <f>'Data Sheet 5'!V34*'Data Sheet 6'!$C34</f>
        <v>184481622.0062227</v>
      </c>
      <c r="S34" s="24">
        <f>'Data Sheet 5'!W34*'Data Sheet 6'!$C34</f>
        <v>435906588.98231715</v>
      </c>
      <c r="T34" s="24">
        <f>'Data Sheet 5'!X34*'Data Sheet 6'!$C34</f>
        <v>99363195.582385704</v>
      </c>
      <c r="U34" s="24">
        <f>'Data Sheet 5'!Y34*'Data Sheet 6'!$C34</f>
        <v>8114363.6742474483</v>
      </c>
      <c r="V34" s="24">
        <f>'Data Sheet 5'!Z34*'Data Sheet 6'!$C34</f>
        <v>191907593.29403034</v>
      </c>
      <c r="W34" s="24">
        <f>'Data Sheet 5'!AC34*'Data Sheet 6'!$C34</f>
        <v>93914911.776485205</v>
      </c>
      <c r="X34" s="24">
        <f>'Data Sheet 5'!AD34*'Data Sheet 6'!$C34</f>
        <v>88495177.369327351</v>
      </c>
      <c r="Y34" s="24">
        <f>'Data Sheet 5'!AE34*'Data Sheet 6'!$C34</f>
        <v>142984274.11868954</v>
      </c>
      <c r="Z34" s="24">
        <f>'Data Sheet 5'!AF34*'Data Sheet 6'!$C34</f>
        <v>474003502.44274467</v>
      </c>
      <c r="AA34" s="24">
        <f>'Data Sheet 5'!AG34*'Data Sheet 6'!$C34</f>
        <v>189710782.61288428</v>
      </c>
      <c r="AB34" s="24">
        <f>'Data Sheet 5'!AH34*'Data Sheet 6'!$C34</f>
        <v>6186445.5385759044</v>
      </c>
      <c r="AC34" s="24">
        <f>'Data Sheet 5'!AI34*'Data Sheet 6'!$C34</f>
        <v>35795838.350849763</v>
      </c>
    </row>
    <row r="35" spans="1:29">
      <c r="A35" s="4">
        <v>1983</v>
      </c>
      <c r="B35" s="24">
        <f>'Data Sheet 5'!B35*'Data Sheet 6'!$C35</f>
        <v>2086048171.2741227</v>
      </c>
      <c r="C35" s="24">
        <f>'Data Sheet 5'!C35*'Data Sheet 6'!$C35</f>
        <v>1979007374.1304193</v>
      </c>
      <c r="D35" s="24">
        <f>'Data Sheet 5'!D35*'Data Sheet 6'!$C35</f>
        <v>3094913825.3392224</v>
      </c>
      <c r="E35" s="24">
        <f>'Data Sheet 5'!E35*'Data Sheet 6'!$C35</f>
        <v>8879124432.5007954</v>
      </c>
      <c r="F35" s="24">
        <f>'Data Sheet 5'!F35*'Data Sheet 6'!$C35</f>
        <v>2486078406.9301305</v>
      </c>
      <c r="G35" s="24">
        <f>'Data Sheet 5'!G35*'Data Sheet 6'!$C35</f>
        <v>127374803.07759506</v>
      </c>
      <c r="H35" s="24">
        <f>'Data Sheet 5'!H35*'Data Sheet 6'!$C35</f>
        <v>2966136211.2279315</v>
      </c>
      <c r="I35" s="24">
        <f>'Data Sheet 5'!K35*'Data Sheet 6'!$C35</f>
        <v>237472788.41991821</v>
      </c>
      <c r="J35" s="24">
        <f>'Data Sheet 5'!L35*'Data Sheet 6'!$C35</f>
        <v>224806805.97988847</v>
      </c>
      <c r="K35" s="24">
        <f>'Data Sheet 5'!M35*'Data Sheet 6'!$C35</f>
        <v>393715396.43830162</v>
      </c>
      <c r="L35" s="24">
        <f>'Data Sheet 5'!N35*'Data Sheet 6'!$C35</f>
        <v>1175100168.8694696</v>
      </c>
      <c r="M35" s="24">
        <f>'Data Sheet 5'!O35*'Data Sheet 6'!$C35</f>
        <v>366228299.45732564</v>
      </c>
      <c r="N35" s="24">
        <f>'Data Sheet 5'!P35*'Data Sheet 6'!$C35</f>
        <v>18316195.476612702</v>
      </c>
      <c r="O35" s="24">
        <f>'Data Sheet 5'!Q35*'Data Sheet 6'!$C35</f>
        <v>112458096.26644051</v>
      </c>
      <c r="P35" s="24">
        <f>'Data Sheet 5'!T35*'Data Sheet 6'!$C35</f>
        <v>101084822.27877717</v>
      </c>
      <c r="Q35" s="24">
        <f>'Data Sheet 5'!U35*'Data Sheet 6'!$C35</f>
        <v>96330638.87288098</v>
      </c>
      <c r="R35" s="24">
        <f>'Data Sheet 5'!V35*'Data Sheet 6'!$C35</f>
        <v>163145187.55642638</v>
      </c>
      <c r="S35" s="24">
        <f>'Data Sheet 5'!W35*'Data Sheet 6'!$C35</f>
        <v>403067939.76601464</v>
      </c>
      <c r="T35" s="24">
        <f>'Data Sheet 5'!X35*'Data Sheet 6'!$C35</f>
        <v>89002715.624632031</v>
      </c>
      <c r="U35" s="24">
        <f>'Data Sheet 5'!Y35*'Data Sheet 6'!$C35</f>
        <v>7208135.9053295879</v>
      </c>
      <c r="V35" s="24">
        <f>'Data Sheet 5'!Z35*'Data Sheet 6'!$C35</f>
        <v>177657183.6533201</v>
      </c>
      <c r="W35" s="24">
        <f>'Data Sheet 5'!AC35*'Data Sheet 6'!$C35</f>
        <v>117207412.0910057</v>
      </c>
      <c r="X35" s="24">
        <f>'Data Sheet 5'!AD35*'Data Sheet 6'!$C35</f>
        <v>110457515.68258034</v>
      </c>
      <c r="Y35" s="24">
        <f>'Data Sheet 5'!AE35*'Data Sheet 6'!$C35</f>
        <v>178632113.22878671</v>
      </c>
      <c r="Z35" s="24">
        <f>'Data Sheet 5'!AF35*'Data Sheet 6'!$C35</f>
        <v>619112566.81905341</v>
      </c>
      <c r="AA35" s="24">
        <f>'Data Sheet 5'!AG35*'Data Sheet 6'!$C35</f>
        <v>244661879.67541918</v>
      </c>
      <c r="AB35" s="24">
        <f>'Data Sheet 5'!AH35*'Data Sheet 6'!$C35</f>
        <v>7741028.618293019</v>
      </c>
      <c r="AC35" s="24">
        <f>'Data Sheet 5'!AI35*'Data Sheet 6'!$C35</f>
        <v>44905743.273040928</v>
      </c>
    </row>
    <row r="36" spans="1:29">
      <c r="A36" s="4">
        <v>1984</v>
      </c>
      <c r="B36" s="24">
        <f>'Data Sheet 5'!B36*'Data Sheet 6'!$C36</f>
        <v>2133490415.9833961</v>
      </c>
      <c r="C36" s="24">
        <f>'Data Sheet 5'!C36*'Data Sheet 6'!$C36</f>
        <v>2005524366.0628481</v>
      </c>
      <c r="D36" s="24">
        <f>'Data Sheet 5'!D36*'Data Sheet 6'!$C36</f>
        <v>3040888286.5161967</v>
      </c>
      <c r="E36" s="24">
        <f>'Data Sheet 5'!E36*'Data Sheet 6'!$C36</f>
        <v>9129463954.2807293</v>
      </c>
      <c r="F36" s="24">
        <f>'Data Sheet 5'!F36*'Data Sheet 6'!$C36</f>
        <v>2460638128.7820239</v>
      </c>
      <c r="G36" s="24">
        <f>'Data Sheet 5'!G36*'Data Sheet 6'!$C36</f>
        <v>125284007.55180474</v>
      </c>
      <c r="H36" s="24">
        <f>'Data Sheet 5'!H36*'Data Sheet 6'!$C36</f>
        <v>3056560690.83846</v>
      </c>
      <c r="I36" s="24">
        <f>'Data Sheet 5'!K36*'Data Sheet 6'!$C36</f>
        <v>236223179.55398953</v>
      </c>
      <c r="J36" s="24">
        <f>'Data Sheet 5'!L36*'Data Sheet 6'!$C36</f>
        <v>223703137.31359884</v>
      </c>
      <c r="K36" s="24">
        <f>'Data Sheet 5'!M36*'Data Sheet 6'!$C36</f>
        <v>391898245.92674267</v>
      </c>
      <c r="L36" s="24">
        <f>'Data Sheet 5'!N36*'Data Sheet 6'!$C36</f>
        <v>1218530009.7303185</v>
      </c>
      <c r="M36" s="24">
        <f>'Data Sheet 5'!O36*'Data Sheet 6'!$C36</f>
        <v>377403395.77632755</v>
      </c>
      <c r="N36" s="24">
        <f>'Data Sheet 5'!P36*'Data Sheet 6'!$C36</f>
        <v>18283096.108621694</v>
      </c>
      <c r="O36" s="24">
        <f>'Data Sheet 5'!Q36*'Data Sheet 6'!$C36</f>
        <v>112164996.55371113</v>
      </c>
      <c r="P36" s="24">
        <f>'Data Sheet 5'!T36*'Data Sheet 6'!$C36</f>
        <v>116108049.43577398</v>
      </c>
      <c r="Q36" s="24">
        <f>'Data Sheet 5'!U36*'Data Sheet 6'!$C36</f>
        <v>109635197.14060207</v>
      </c>
      <c r="R36" s="24">
        <f>'Data Sheet 5'!V36*'Data Sheet 6'!$C36</f>
        <v>179842962.22521603</v>
      </c>
      <c r="S36" s="24">
        <f>'Data Sheet 5'!W36*'Data Sheet 6'!$C36</f>
        <v>463696330.18608487</v>
      </c>
      <c r="T36" s="24">
        <f>'Data Sheet 5'!X36*'Data Sheet 6'!$C36</f>
        <v>99191542.87353076</v>
      </c>
      <c r="U36" s="24">
        <f>'Data Sheet 5'!Y36*'Data Sheet 6'!$C36</f>
        <v>7970253.1740521127</v>
      </c>
      <c r="V36" s="24">
        <f>'Data Sheet 5'!Z36*'Data Sheet 6'!$C36</f>
        <v>204885433.70584875</v>
      </c>
      <c r="W36" s="24">
        <f>'Data Sheet 5'!AC36*'Data Sheet 6'!$C36</f>
        <v>119516308.21195199</v>
      </c>
      <c r="X36" s="24">
        <f>'Data Sheet 5'!AD36*'Data Sheet 6'!$C36</f>
        <v>112674673.29382779</v>
      </c>
      <c r="Y36" s="24">
        <f>'Data Sheet 5'!AE36*'Data Sheet 6'!$C36</f>
        <v>182455361.49730051</v>
      </c>
      <c r="Z36" s="24">
        <f>'Data Sheet 5'!AF36*'Data Sheet 6'!$C36</f>
        <v>660578052.81350982</v>
      </c>
      <c r="AA36" s="24">
        <f>'Data Sheet 5'!AG36*'Data Sheet 6'!$C36</f>
        <v>257783549.28905046</v>
      </c>
      <c r="AB36" s="24">
        <f>'Data Sheet 5'!AH36*'Data Sheet 6'!$C36</f>
        <v>7913152.8388541751</v>
      </c>
      <c r="AC36" s="24">
        <f>'Data Sheet 5'!AI36*'Data Sheet 6'!$C36</f>
        <v>46073964.052484214</v>
      </c>
    </row>
    <row r="37" spans="1:29">
      <c r="A37" s="4">
        <v>1985</v>
      </c>
      <c r="B37" s="24">
        <f>'Data Sheet 5'!B37*'Data Sheet 6'!$C37</f>
        <v>2138862290.8450727</v>
      </c>
      <c r="C37" s="24">
        <f>'Data Sheet 5'!C37*'Data Sheet 6'!$C37</f>
        <v>1991813809.2536194</v>
      </c>
      <c r="D37" s="24">
        <f>'Data Sheet 5'!D37*'Data Sheet 6'!$C37</f>
        <v>2931217759.3154602</v>
      </c>
      <c r="E37" s="24">
        <f>'Data Sheet 5'!E37*'Data Sheet 6'!$C37</f>
        <v>9193254928.5306301</v>
      </c>
      <c r="F37" s="24">
        <f>'Data Sheet 5'!F37*'Data Sheet 6'!$C37</f>
        <v>2382896171.279758</v>
      </c>
      <c r="G37" s="24">
        <f>'Data Sheet 5'!G37*'Data Sheet 6'!$C37</f>
        <v>120661818.96850824</v>
      </c>
      <c r="H37" s="24">
        <f>'Data Sheet 5'!H37*'Data Sheet 6'!$C37</f>
        <v>3088257670.516664</v>
      </c>
      <c r="I37" s="24">
        <f>'Data Sheet 5'!K37*'Data Sheet 6'!$C37</f>
        <v>240263043.76861903</v>
      </c>
      <c r="J37" s="24">
        <f>'Data Sheet 5'!L37*'Data Sheet 6'!$C37</f>
        <v>227618416.77752838</v>
      </c>
      <c r="K37" s="24">
        <f>'Data Sheet 5'!M37*'Data Sheet 6'!$C37</f>
        <v>399027906.76611191</v>
      </c>
      <c r="L37" s="24">
        <f>'Data Sheet 5'!N37*'Data Sheet 6'!$C37</f>
        <v>1291143988.8857732</v>
      </c>
      <c r="M37" s="24">
        <f>'Data Sheet 5'!O37*'Data Sheet 6'!$C37</f>
        <v>397806274.74875164</v>
      </c>
      <c r="N37" s="24">
        <f>'Data Sheet 5'!P37*'Data Sheet 6'!$C37</f>
        <v>18660206.282681827</v>
      </c>
      <c r="O37" s="24">
        <f>'Data Sheet 5'!Q37*'Data Sheet 6'!$C37</f>
        <v>114464715.02745055</v>
      </c>
      <c r="P37" s="24">
        <f>'Data Sheet 5'!T37*'Data Sheet 6'!$C37</f>
        <v>113993006.70167606</v>
      </c>
      <c r="Q37" s="24">
        <f>'Data Sheet 5'!U37*'Data Sheet 6'!$C37</f>
        <v>106610979.59950612</v>
      </c>
      <c r="R37" s="24">
        <f>'Data Sheet 5'!V37*'Data Sheet 6'!$C37</f>
        <v>169557855.26103523</v>
      </c>
      <c r="S37" s="24">
        <f>'Data Sheet 5'!W37*'Data Sheet 6'!$C37</f>
        <v>455342316.13689828</v>
      </c>
      <c r="T37" s="24">
        <f>'Data Sheet 5'!X37*'Data Sheet 6'!$C37</f>
        <v>94357387.10885942</v>
      </c>
      <c r="U37" s="24">
        <f>'Data Sheet 5'!Y37*'Data Sheet 6'!$C37</f>
        <v>7525771.1347227227</v>
      </c>
      <c r="V37" s="24">
        <f>'Data Sheet 5'!Z37*'Data Sheet 6'!$C37</f>
        <v>201945921.1583842</v>
      </c>
      <c r="W37" s="24">
        <f>'Data Sheet 5'!AC37*'Data Sheet 6'!$C37</f>
        <v>127954733.48188452</v>
      </c>
      <c r="X37" s="24">
        <f>'Data Sheet 5'!AD37*'Data Sheet 6'!$C37</f>
        <v>120703251.81446689</v>
      </c>
      <c r="Y37" s="24">
        <f>'Data Sheet 5'!AE37*'Data Sheet 6'!$C37</f>
        <v>195793471.06423625</v>
      </c>
      <c r="Z37" s="24">
        <f>'Data Sheet 5'!AF37*'Data Sheet 6'!$C37</f>
        <v>739896095.7561183</v>
      </c>
      <c r="AA37" s="24">
        <f>'Data Sheet 5'!AG37*'Data Sheet 6'!$C37</f>
        <v>285144900.75536793</v>
      </c>
      <c r="AB37" s="24">
        <f>'Data Sheet 5'!AH37*'Data Sheet 6'!$C37</f>
        <v>8491806.090784872</v>
      </c>
      <c r="AC37" s="24">
        <f>'Data Sheet 5'!AI37*'Data Sheet 6'!$C37</f>
        <v>49683804.174238168</v>
      </c>
    </row>
    <row r="38" spans="1:29">
      <c r="A38" s="4">
        <v>1986</v>
      </c>
      <c r="B38" s="24">
        <f>'Data Sheet 5'!B38*'Data Sheet 6'!$C38</f>
        <v>2181849281.7020421</v>
      </c>
      <c r="C38" s="24">
        <f>'Data Sheet 5'!C38*'Data Sheet 6'!$C38</f>
        <v>2012500449.6897092</v>
      </c>
      <c r="D38" s="24">
        <f>'Data Sheet 5'!D38*'Data Sheet 6'!$C38</f>
        <v>2877818809.3370233</v>
      </c>
      <c r="E38" s="24">
        <f>'Data Sheet 5'!E38*'Data Sheet 6'!$C38</f>
        <v>9411853012.2210007</v>
      </c>
      <c r="F38" s="24">
        <f>'Data Sheet 5'!F38*'Data Sheet 6'!$C38</f>
        <v>2343590089.4918776</v>
      </c>
      <c r="G38" s="24">
        <f>'Data Sheet 5'!G38*'Data Sheet 6'!$C38</f>
        <v>118118098.3042451</v>
      </c>
      <c r="H38" s="24">
        <f>'Data Sheet 5'!H38*'Data Sheet 6'!$C38</f>
        <v>3175795371.3012252</v>
      </c>
      <c r="I38" s="24">
        <f>'Data Sheet 5'!K38*'Data Sheet 6'!$C38</f>
        <v>228244496.12950519</v>
      </c>
      <c r="J38" s="24">
        <f>'Data Sheet 5'!L38*'Data Sheet 6'!$C38</f>
        <v>216326369.83811185</v>
      </c>
      <c r="K38" s="24">
        <f>'Data Sheet 5'!M38*'Data Sheet 6'!$C38</f>
        <v>379645378.16787583</v>
      </c>
      <c r="L38" s="24">
        <f>'Data Sheet 5'!N38*'Data Sheet 6'!$C38</f>
        <v>1277046483.9982128</v>
      </c>
      <c r="M38" s="24">
        <f>'Data Sheet 5'!O38*'Data Sheet 6'!$C38</f>
        <v>391782332.72544771</v>
      </c>
      <c r="N38" s="24">
        <f>'Data Sheet 5'!P38*'Data Sheet 6'!$C38</f>
        <v>17788086.748718046</v>
      </c>
      <c r="O38" s="24">
        <f>'Data Sheet 5'!Q38*'Data Sheet 6'!$C38</f>
        <v>109180024.81890605</v>
      </c>
      <c r="P38" s="24">
        <f>'Data Sheet 5'!T38*'Data Sheet 6'!$C38</f>
        <v>114763146.60363965</v>
      </c>
      <c r="Q38" s="24">
        <f>'Data Sheet 5'!U38*'Data Sheet 6'!$C38</f>
        <v>106265321.83886166</v>
      </c>
      <c r="R38" s="24">
        <f>'Data Sheet 5'!V38*'Data Sheet 6'!$C38</f>
        <v>164045295.7552129</v>
      </c>
      <c r="S38" s="24">
        <f>'Data Sheet 5'!W38*'Data Sheet 6'!$C38</f>
        <v>457904294.91667998</v>
      </c>
      <c r="T38" s="24">
        <f>'Data Sheet 5'!X38*'Data Sheet 6'!$C38</f>
        <v>91906744.15078254</v>
      </c>
      <c r="U38" s="24">
        <f>'Data Sheet 5'!Y38*'Data Sheet 6'!$C38</f>
        <v>7279720.5851746174</v>
      </c>
      <c r="V38" s="24">
        <f>'Data Sheet 5'!Z38*'Data Sheet 6'!$C38</f>
        <v>204089278.03384736</v>
      </c>
      <c r="W38" s="24">
        <f>'Data Sheet 5'!AC38*'Data Sheet 6'!$C38</f>
        <v>113596546.72190511</v>
      </c>
      <c r="X38" s="24">
        <f>'Data Sheet 5'!AD38*'Data Sheet 6'!$C38</f>
        <v>107249778.13925765</v>
      </c>
      <c r="Y38" s="24">
        <f>'Data Sheet 5'!AE38*'Data Sheet 6'!$C38</f>
        <v>174349336.44807088</v>
      </c>
      <c r="Z38" s="24">
        <f>'Data Sheet 5'!AF38*'Data Sheet 6'!$C38</f>
        <v>687146977.47620451</v>
      </c>
      <c r="AA38" s="24">
        <f>'Data Sheet 5'!AG38*'Data Sheet 6'!$C38</f>
        <v>261530073.04829025</v>
      </c>
      <c r="AB38" s="24">
        <f>'Data Sheet 5'!AH38*'Data Sheet 6'!$C38</f>
        <v>7555678.8552314639</v>
      </c>
      <c r="AC38" s="24">
        <f>'Data Sheet 5'!AI38*'Data Sheet 6'!$C38</f>
        <v>44475211.958956756</v>
      </c>
    </row>
    <row r="39" spans="1:29">
      <c r="A39" s="4">
        <v>1987</v>
      </c>
      <c r="B39" s="24">
        <f>'Data Sheet 5'!B39*'Data Sheet 6'!$C39</f>
        <v>2430075414.6761017</v>
      </c>
      <c r="C39" s="24">
        <f>'Data Sheet 5'!C39*'Data Sheet 6'!$C39</f>
        <v>2219703184.4666128</v>
      </c>
      <c r="D39" s="24">
        <f>'Data Sheet 5'!D39*'Data Sheet 6'!$C39</f>
        <v>3088154888.548285</v>
      </c>
      <c r="E39" s="24">
        <f>'Data Sheet 5'!E39*'Data Sheet 6'!$C39</f>
        <v>10511685882.165098</v>
      </c>
      <c r="F39" s="24">
        <f>'Data Sheet 5'!F39*'Data Sheet 6'!$C39</f>
        <v>2511584118.6015925</v>
      </c>
      <c r="G39" s="24">
        <f>'Data Sheet 5'!G39*'Data Sheet 6'!$C39</f>
        <v>126102439.38575676</v>
      </c>
      <c r="H39" s="24">
        <f>'Data Sheet 5'!H39*'Data Sheet 6'!$C39</f>
        <v>3566556581.1626277</v>
      </c>
      <c r="I39" s="24">
        <f>'Data Sheet 5'!K39*'Data Sheet 6'!$C39</f>
        <v>221340690.57760489</v>
      </c>
      <c r="J39" s="24">
        <f>'Data Sheet 5'!L39*'Data Sheet 6'!$C39</f>
        <v>209883374.36120769</v>
      </c>
      <c r="K39" s="24">
        <f>'Data Sheet 5'!M39*'Data Sheet 6'!$C39</f>
        <v>368901033.00929779</v>
      </c>
      <c r="L39" s="24">
        <f>'Data Sheet 5'!N39*'Data Sheet 6'!$C39</f>
        <v>1288703102.8305337</v>
      </c>
      <c r="M39" s="24">
        <f>'Data Sheet 5'!O39*'Data Sheet 6'!$C39</f>
        <v>394027809.16735035</v>
      </c>
      <c r="N39" s="24">
        <f>'Data Sheet 5'!P39*'Data Sheet 6'!$C39</f>
        <v>17309627.23210628</v>
      </c>
      <c r="O39" s="24">
        <f>'Data Sheet 5'!Q39*'Data Sheet 6'!$C39</f>
        <v>106386762.57501274</v>
      </c>
      <c r="P39" s="24">
        <f>'Data Sheet 5'!T39*'Data Sheet 6'!$C39</f>
        <v>133345404.4809017</v>
      </c>
      <c r="Q39" s="24">
        <f>'Data Sheet 5'!U39*'Data Sheet 6'!$C39</f>
        <v>122198054.58805171</v>
      </c>
      <c r="R39" s="24">
        <f>'Data Sheet 5'!V39*'Data Sheet 6'!$C39</f>
        <v>183325383.2617735</v>
      </c>
      <c r="S39" s="24">
        <f>'Data Sheet 5'!W39*'Data Sheet 6'!$C39</f>
        <v>530761319.90972382</v>
      </c>
      <c r="T39" s="24">
        <f>'Data Sheet 5'!X39*'Data Sheet 6'!$C39</f>
        <v>103157315.76068187</v>
      </c>
      <c r="U39" s="24">
        <f>'Data Sheet 5'!Y39*'Data Sheet 6'!$C39</f>
        <v>8118785.2157244682</v>
      </c>
      <c r="V39" s="24">
        <f>'Data Sheet 5'!Z39*'Data Sheet 6'!$C39</f>
        <v>238015986.17206559</v>
      </c>
      <c r="W39" s="24">
        <f>'Data Sheet 5'!AC39*'Data Sheet 6'!$C39</f>
        <v>111309403.14475307</v>
      </c>
      <c r="X39" s="24">
        <f>'Data Sheet 5'!AD39*'Data Sheet 6'!$C39</f>
        <v>105205282.25732218</v>
      </c>
      <c r="Y39" s="24">
        <f>'Data Sheet 5'!AE39*'Data Sheet 6'!$C39</f>
        <v>171480696.62843266</v>
      </c>
      <c r="Z39" s="24">
        <f>'Data Sheet 5'!AF39*'Data Sheet 6'!$C39</f>
        <v>704295442.5139935</v>
      </c>
      <c r="AA39" s="24">
        <f>'Data Sheet 5'!AG39*'Data Sheet 6'!$C39</f>
        <v>264730185.60044992</v>
      </c>
      <c r="AB39" s="24">
        <f>'Data Sheet 5'!AH39*'Data Sheet 6'!$C39</f>
        <v>7419062.7751822388</v>
      </c>
      <c r="AC39" s="24">
        <f>'Data Sheet 5'!AI39*'Data Sheet 6'!$C39</f>
        <v>43990558.841383263</v>
      </c>
    </row>
    <row r="40" spans="1:29">
      <c r="A40" s="4">
        <v>1988</v>
      </c>
      <c r="B40" s="24">
        <f>'Data Sheet 5'!B40*'Data Sheet 6'!$C40</f>
        <v>3088554481.9241133</v>
      </c>
      <c r="C40" s="24">
        <f>'Data Sheet 5'!C40*'Data Sheet 6'!$C40</f>
        <v>2793281087.2266474</v>
      </c>
      <c r="D40" s="24">
        <f>'Data Sheet 5'!D40*'Data Sheet 6'!$C40</f>
        <v>3786103463.7048116</v>
      </c>
      <c r="E40" s="24">
        <f>'Data Sheet 5'!E40*'Data Sheet 6'!$C40</f>
        <v>13386047172.73094</v>
      </c>
      <c r="F40" s="24">
        <f>'Data Sheet 5'!F40*'Data Sheet 6'!$C40</f>
        <v>3065164239.5242171</v>
      </c>
      <c r="G40" s="24">
        <f>'Data Sheet 5'!G40*'Data Sheet 6'!$C40</f>
        <v>153448172.58825144</v>
      </c>
      <c r="H40" s="24">
        <f>'Data Sheet 5'!H40*'Data Sheet 6'!$C40</f>
        <v>4571793772.8683739</v>
      </c>
      <c r="I40" s="24">
        <f>'Data Sheet 5'!K40*'Data Sheet 6'!$C40</f>
        <v>261999760.43380743</v>
      </c>
      <c r="J40" s="24">
        <f>'Data Sheet 5'!L40*'Data Sheet 6'!$C40</f>
        <v>248568058.005108</v>
      </c>
      <c r="K40" s="24">
        <f>'Data Sheet 5'!M40*'Data Sheet 6'!$C40</f>
        <v>437767355.48071128</v>
      </c>
      <c r="L40" s="24">
        <f>'Data Sheet 5'!N40*'Data Sheet 6'!$C40</f>
        <v>1586590004.6787248</v>
      </c>
      <c r="M40" s="24">
        <f>'Data Sheet 5'!O40*'Data Sheet 6'!$C40</f>
        <v>483895703.63923043</v>
      </c>
      <c r="N40" s="24">
        <f>'Data Sheet 5'!P40*'Data Sheet 6'!$C40</f>
        <v>20560034.551995926</v>
      </c>
      <c r="O40" s="24">
        <f>'Data Sheet 5'!Q40*'Data Sheet 6'!$C40</f>
        <v>126634789.04734941</v>
      </c>
      <c r="P40" s="24">
        <f>'Data Sheet 5'!T40*'Data Sheet 6'!$C40</f>
        <v>188201812.47619706</v>
      </c>
      <c r="Q40" s="24">
        <f>'Data Sheet 5'!U40*'Data Sheet 6'!$C40</f>
        <v>170624433.33823878</v>
      </c>
      <c r="R40" s="24">
        <f>'Data Sheet 5'!V40*'Data Sheet 6'!$C40</f>
        <v>249093623.93389928</v>
      </c>
      <c r="S40" s="24">
        <f>'Data Sheet 5'!W40*'Data Sheet 6'!$C40</f>
        <v>746347319.51087821</v>
      </c>
      <c r="T40" s="24">
        <f>'Data Sheet 5'!X40*'Data Sheet 6'!$C40</f>
        <v>140415981.46497613</v>
      </c>
      <c r="U40" s="24">
        <f>'Data Sheet 5'!Y40*'Data Sheet 6'!$C40</f>
        <v>10987074.225705825</v>
      </c>
      <c r="V40" s="24">
        <f>'Data Sheet 5'!Z40*'Data Sheet 6'!$C40</f>
        <v>337138671.80032712</v>
      </c>
      <c r="W40" s="24">
        <f>'Data Sheet 5'!AC40*'Data Sheet 6'!$C40</f>
        <v>129323235.43303712</v>
      </c>
      <c r="X40" s="24">
        <f>'Data Sheet 5'!AD40*'Data Sheet 6'!$C40</f>
        <v>122394792.43134032</v>
      </c>
      <c r="Y40" s="24">
        <f>'Data Sheet 5'!AE40*'Data Sheet 6'!$C40</f>
        <v>200132417.63973033</v>
      </c>
      <c r="Z40" s="24">
        <f>'Data Sheet 5'!AF40*'Data Sheet 6'!$C40</f>
        <v>855894606.67665088</v>
      </c>
      <c r="AA40" s="24">
        <f>'Data Sheet 5'!AG40*'Data Sheet 6'!$C40</f>
        <v>317711678.07620567</v>
      </c>
      <c r="AB40" s="24">
        <f>'Data Sheet 5'!AH40*'Data Sheet 6'!$C40</f>
        <v>8636697.4161443375</v>
      </c>
      <c r="AC40" s="24">
        <f>'Data Sheet 5'!AI40*'Data Sheet 6'!$C40</f>
        <v>51650590.798883848</v>
      </c>
    </row>
    <row r="41" spans="1:29">
      <c r="A41" s="4">
        <v>1989</v>
      </c>
      <c r="B41" s="24">
        <f>'Data Sheet 5'!B41*'Data Sheet 6'!$C41</f>
        <v>3329780099.8649235</v>
      </c>
      <c r="C41" s="24">
        <f>'Data Sheet 5'!C41*'Data Sheet 6'!$C41</f>
        <v>2981130238.5677648</v>
      </c>
      <c r="D41" s="24">
        <f>'Data Sheet 5'!D41*'Data Sheet 6'!$C41</f>
        <v>3942560797.2094159</v>
      </c>
      <c r="E41" s="24">
        <f>'Data Sheet 5'!E41*'Data Sheet 6'!$C41</f>
        <v>14447774850.028849</v>
      </c>
      <c r="F41" s="24">
        <f>'Data Sheet 5'!F41*'Data Sheet 6'!$C41</f>
        <v>3166228219.7731118</v>
      </c>
      <c r="G41" s="24">
        <f>'Data Sheet 5'!G41*'Data Sheet 6'!$C41</f>
        <v>158196541.18759388</v>
      </c>
      <c r="H41" s="24">
        <f>'Data Sheet 5'!H41*'Data Sheet 6'!$C41</f>
        <v>4972160776.3542061</v>
      </c>
      <c r="I41" s="24">
        <f>'Data Sheet 5'!K41*'Data Sheet 6'!$C41</f>
        <v>341574523.31987095</v>
      </c>
      <c r="J41" s="24">
        <f>'Data Sheet 5'!L41*'Data Sheet 6'!$C41</f>
        <v>324249088.19376588</v>
      </c>
      <c r="K41" s="24">
        <f>'Data Sheet 5'!M41*'Data Sheet 6'!$C41</f>
        <v>572478424.20330215</v>
      </c>
      <c r="L41" s="24">
        <f>'Data Sheet 5'!N41*'Data Sheet 6'!$C41</f>
        <v>2150441984.6862688</v>
      </c>
      <c r="M41" s="24">
        <f>'Data Sheet 5'!O41*'Data Sheet 6'!$C41</f>
        <v>654770452.43999839</v>
      </c>
      <c r="N41" s="24">
        <f>'Data Sheet 5'!P41*'Data Sheet 6'!$C41</f>
        <v>26897059.822613005</v>
      </c>
      <c r="O41" s="24">
        <f>'Data Sheet 5'!Q41*'Data Sheet 6'!$C41</f>
        <v>166158702.19071916</v>
      </c>
      <c r="P41" s="24">
        <f>'Data Sheet 5'!T41*'Data Sheet 6'!$C41</f>
        <v>237877616.18491387</v>
      </c>
      <c r="Q41" s="24">
        <f>'Data Sheet 5'!U41*'Data Sheet 6'!$C41</f>
        <v>213274278.03780285</v>
      </c>
      <c r="R41" s="24">
        <f>'Data Sheet 5'!V41*'Data Sheet 6'!$C41</f>
        <v>303422382.82107991</v>
      </c>
      <c r="S41" s="24">
        <f>'Data Sheet 5'!W41*'Data Sheet 6'!$C41</f>
        <v>938690533.82738006</v>
      </c>
      <c r="T41" s="24">
        <f>'Data Sheet 5'!X41*'Data Sheet 6'!$C41</f>
        <v>170871653.30505657</v>
      </c>
      <c r="U41" s="24">
        <f>'Data Sheet 5'!Y41*'Data Sheet 6'!$C41</f>
        <v>13300963.699437845</v>
      </c>
      <c r="V41" s="24">
        <f>'Data Sheet 5'!Z41*'Data Sheet 6'!$C41</f>
        <v>427600767.29543954</v>
      </c>
      <c r="W41" s="24">
        <f>'Data Sheet 5'!AC41*'Data Sheet 6'!$C41</f>
        <v>157855007.01897374</v>
      </c>
      <c r="X41" s="24">
        <f>'Data Sheet 5'!AD41*'Data Sheet 6'!$C41</f>
        <v>149634641.66549233</v>
      </c>
      <c r="Y41" s="24">
        <f>'Data Sheet 5'!AE41*'Data Sheet 6'!$C41</f>
        <v>245584426.64677551</v>
      </c>
      <c r="Z41" s="24">
        <f>'Data Sheet 5'!AF41*'Data Sheet 6'!$C41</f>
        <v>1092740834.6511214</v>
      </c>
      <c r="AA41" s="24">
        <f>'Data Sheet 5'!AG41*'Data Sheet 6'!$C41</f>
        <v>400564245.96246028</v>
      </c>
      <c r="AB41" s="24">
        <f>'Data Sheet 5'!AH41*'Data Sheet 6'!$C41</f>
        <v>10561597.187036438</v>
      </c>
      <c r="AC41" s="24">
        <f>'Data Sheet 5'!AI41*'Data Sheet 6'!$C41</f>
        <v>63788250.932934538</v>
      </c>
    </row>
    <row r="42" spans="1:29">
      <c r="A42" s="4">
        <v>1990</v>
      </c>
      <c r="B42" s="24">
        <f>'Data Sheet 5'!B42*'Data Sheet 6'!$C42</f>
        <v>2759058154.7732515</v>
      </c>
      <c r="C42" s="24">
        <f>'Data Sheet 5'!C42*'Data Sheet 6'!$C42</f>
        <v>2444867615.6331315</v>
      </c>
      <c r="D42" s="24">
        <f>'Data Sheet 5'!D42*'Data Sheet 6'!$C42</f>
        <v>3159857093.5389695</v>
      </c>
      <c r="E42" s="24">
        <f>'Data Sheet 5'!E42*'Data Sheet 6'!$C42</f>
        <v>11975067020.272806</v>
      </c>
      <c r="F42" s="24">
        <f>'Data Sheet 5'!F42*'Data Sheet 6'!$C42</f>
        <v>2507991822.2379146</v>
      </c>
      <c r="G42" s="24">
        <f>'Data Sheet 5'!G42*'Data Sheet 6'!$C42</f>
        <v>125189860.88565172</v>
      </c>
      <c r="H42" s="24">
        <f>'Data Sheet 5'!H42*'Data Sheet 6'!$C42</f>
        <v>4157007473.4659948</v>
      </c>
      <c r="I42" s="24">
        <f>'Data Sheet 5'!K42*'Data Sheet 6'!$C42</f>
        <v>299517218.76161242</v>
      </c>
      <c r="J42" s="24">
        <f>'Data Sheet 5'!L42*'Data Sheet 6'!$C42</f>
        <v>284502748.8629114</v>
      </c>
      <c r="K42" s="24">
        <f>'Data Sheet 5'!M42*'Data Sheet 6'!$C42</f>
        <v>503823773.35894889</v>
      </c>
      <c r="L42" s="24">
        <f>'Data Sheet 5'!N42*'Data Sheet 6'!$C42</f>
        <v>1959597736.8020914</v>
      </c>
      <c r="M42" s="24">
        <f>'Data Sheet 5'!O42*'Data Sheet 6'!$C42</f>
        <v>596141314.3094753</v>
      </c>
      <c r="N42" s="24">
        <f>'Data Sheet 5'!P42*'Data Sheet 6'!$C42</f>
        <v>23666738.732910506</v>
      </c>
      <c r="O42" s="24">
        <f>'Data Sheet 5'!Q42*'Data Sheet 6'!$C42</f>
        <v>146764862.35209304</v>
      </c>
      <c r="P42" s="24">
        <f>'Data Sheet 5'!T42*'Data Sheet 6'!$C42</f>
        <v>194272920.17439803</v>
      </c>
      <c r="Q42" s="24">
        <f>'Data Sheet 5'!U42*'Data Sheet 6'!$C42</f>
        <v>172188092.2805292</v>
      </c>
      <c r="R42" s="24">
        <f>'Data Sheet 5'!V42*'Data Sheet 6'!$C42</f>
        <v>239096029.27629834</v>
      </c>
      <c r="S42" s="24">
        <f>'Data Sheet 5'!W42*'Data Sheet 6'!$C42</f>
        <v>761895598.50085592</v>
      </c>
      <c r="T42" s="24">
        <f>'Data Sheet 5'!X42*'Data Sheet 6'!$C42</f>
        <v>134109390.4041962</v>
      </c>
      <c r="U42" s="24">
        <f>'Data Sheet 5'!Y42*'Data Sheet 6'!$C42</f>
        <v>10392465.895688483</v>
      </c>
      <c r="V42" s="24">
        <f>'Data Sheet 5'!Z42*'Data Sheet 6'!$C42</f>
        <v>350378916.30558968</v>
      </c>
      <c r="W42" s="24">
        <f>'Data Sheet 5'!AC42*'Data Sheet 6'!$C42</f>
        <v>106674330.68388623</v>
      </c>
      <c r="X42" s="24">
        <f>'Data Sheet 5'!AD42*'Data Sheet 6'!$C42</f>
        <v>101304385.48802426</v>
      </c>
      <c r="Y42" s="24">
        <f>'Data Sheet 5'!AE42*'Data Sheet 6'!$C42</f>
        <v>166979547.67292285</v>
      </c>
      <c r="Z42" s="24">
        <f>'Data Sheet 5'!AF42*'Data Sheet 6'!$C42</f>
        <v>772394127.57367814</v>
      </c>
      <c r="AA42" s="24">
        <f>'Data Sheet 5'!AG42*'Data Sheet 6'!$C42</f>
        <v>279579738.50649291</v>
      </c>
      <c r="AB42" s="24">
        <f>'Data Sheet 5'!AH42*'Data Sheet 6'!$C42</f>
        <v>7149546.7660037875</v>
      </c>
      <c r="AC42" s="24">
        <f>'Data Sheet 5'!AI42*'Data Sheet 6'!$C42</f>
        <v>43667112.778840259</v>
      </c>
    </row>
    <row r="43" spans="1:29">
      <c r="A43" s="4">
        <v>1991</v>
      </c>
      <c r="B43" s="24">
        <f>'Data Sheet 5'!B43*'Data Sheet 6'!$C43</f>
        <v>2263774566.3228683</v>
      </c>
      <c r="C43" s="24">
        <f>'Data Sheet 5'!C43*'Data Sheet 6'!$C43</f>
        <v>1985093166.5747094</v>
      </c>
      <c r="D43" s="24">
        <f>'Data Sheet 5'!D43*'Data Sheet 6'!$C43</f>
        <v>2511604603.7531176</v>
      </c>
      <c r="E43" s="24">
        <f>'Data Sheet 5'!E43*'Data Sheet 6'!$C43</f>
        <v>9820255150.8035755</v>
      </c>
      <c r="F43" s="24">
        <f>'Data Sheet 5'!F43*'Data Sheet 6'!$C43</f>
        <v>1962428405.3613391</v>
      </c>
      <c r="G43" s="24">
        <f>'Data Sheet 5'!G43*'Data Sheet 6'!$C43</f>
        <v>97971033.817866728</v>
      </c>
      <c r="H43" s="24">
        <f>'Data Sheet 5'!H43*'Data Sheet 6'!$C43</f>
        <v>3442162892.9371028</v>
      </c>
      <c r="I43" s="24">
        <f>'Data Sheet 5'!K43*'Data Sheet 6'!$C43</f>
        <v>240945372.702548</v>
      </c>
      <c r="J43" s="24">
        <f>'Data Sheet 5'!L43*'Data Sheet 6'!$C43</f>
        <v>229022709.95053977</v>
      </c>
      <c r="K43" s="24">
        <f>'Data Sheet 5'!M43*'Data Sheet 6'!$C43</f>
        <v>407029521.37834632</v>
      </c>
      <c r="L43" s="24">
        <f>'Data Sheet 5'!N43*'Data Sheet 6'!$C43</f>
        <v>1637601885.7255256</v>
      </c>
      <c r="M43" s="24">
        <f>'Data Sheet 5'!O43*'Data Sheet 6'!$C43</f>
        <v>498132534.59774214</v>
      </c>
      <c r="N43" s="24">
        <f>'Data Sheet 5'!P43*'Data Sheet 6'!$C43</f>
        <v>19104445.466730133</v>
      </c>
      <c r="O43" s="24">
        <f>'Data Sheet 5'!Q43*'Data Sheet 6'!$C43</f>
        <v>119035474.84447218</v>
      </c>
      <c r="P43" s="24">
        <f>'Data Sheet 5'!T43*'Data Sheet 6'!$C43</f>
        <v>164202287.3087824</v>
      </c>
      <c r="Q43" s="24">
        <f>'Data Sheet 5'!U43*'Data Sheet 6'!$C43</f>
        <v>143819086.72854355</v>
      </c>
      <c r="R43" s="24">
        <f>'Data Sheet 5'!V43*'Data Sheet 6'!$C43</f>
        <v>195238478.63504973</v>
      </c>
      <c r="S43" s="24">
        <f>'Data Sheet 5'!W43*'Data Sheet 6'!$C43</f>
        <v>639211525.93553591</v>
      </c>
      <c r="T43" s="24">
        <f>'Data Sheet 5'!X43*'Data Sheet 6'!$C43</f>
        <v>108720361.09091611</v>
      </c>
      <c r="U43" s="24">
        <f>'Data Sheet 5'!Y43*'Data Sheet 6'!$C43</f>
        <v>8393540.3152454644</v>
      </c>
      <c r="V43" s="24">
        <f>'Data Sheet 5'!Z43*'Data Sheet 6'!$C43</f>
        <v>297087086.07188535</v>
      </c>
      <c r="W43" s="24">
        <f>'Data Sheet 5'!AC43*'Data Sheet 6'!$C43</f>
        <v>78073851.623088494</v>
      </c>
      <c r="X43" s="24">
        <f>'Data Sheet 5'!AD43*'Data Sheet 6'!$C43</f>
        <v>74297800.636130676</v>
      </c>
      <c r="Y43" s="24">
        <f>'Data Sheet 5'!AE43*'Data Sheet 6'!$C43</f>
        <v>123067904.49454588</v>
      </c>
      <c r="Z43" s="24">
        <f>'Data Sheet 5'!AF43*'Data Sheet 6'!$C43</f>
        <v>591315883.93665004</v>
      </c>
      <c r="AA43" s="24">
        <f>'Data Sheet 5'!AG43*'Data Sheet 6'!$C43</f>
        <v>211329869.13436213</v>
      </c>
      <c r="AB43" s="24">
        <f>'Data Sheet 5'!AH43*'Data Sheet 6'!$C43</f>
        <v>5241070.3270168416</v>
      </c>
      <c r="AC43" s="24">
        <f>'Data Sheet 5'!AI43*'Data Sheet 6'!$C43</f>
        <v>32415826.122134559</v>
      </c>
    </row>
    <row r="44" spans="1:29">
      <c r="A44" s="4">
        <v>1992</v>
      </c>
      <c r="B44" s="24">
        <f>'Data Sheet 5'!B44*'Data Sheet 6'!$C44</f>
        <v>2167898552.2605472</v>
      </c>
      <c r="C44" s="24">
        <f>'Data Sheet 5'!C44*'Data Sheet 6'!$C44</f>
        <v>1880896323.4174409</v>
      </c>
      <c r="D44" s="24">
        <f>'Data Sheet 5'!D44*'Data Sheet 6'!$C44</f>
        <v>2333912881.9585977</v>
      </c>
      <c r="E44" s="24">
        <f>'Data Sheet 5'!E44*'Data Sheet 6'!$C44</f>
        <v>9391551644.4979839</v>
      </c>
      <c r="F44" s="24">
        <f>'Data Sheet 5'!F44*'Data Sheet 6'!$C44</f>
        <v>1787683565.4353018</v>
      </c>
      <c r="G44" s="24">
        <f>'Data Sheet 5'!G44*'Data Sheet 6'!$C44</f>
        <v>89364284.306005463</v>
      </c>
      <c r="H44" s="24">
        <f>'Data Sheet 5'!H44*'Data Sheet 6'!$C44</f>
        <v>3327356250.6761765</v>
      </c>
      <c r="I44" s="24">
        <f>'Data Sheet 5'!K44*'Data Sheet 6'!$C44</f>
        <v>221836602.93775108</v>
      </c>
      <c r="J44" s="24">
        <f>'Data Sheet 5'!L44*'Data Sheet 6'!$C44</f>
        <v>211015259.63280129</v>
      </c>
      <c r="K44" s="24">
        <f>'Data Sheet 5'!M44*'Data Sheet 6'!$C44</f>
        <v>376594456.15200663</v>
      </c>
      <c r="L44" s="24">
        <f>'Data Sheet 5'!N44*'Data Sheet 6'!$C44</f>
        <v>1565762156.563098</v>
      </c>
      <c r="M44" s="24">
        <f>'Data Sheet 5'!O44*'Data Sheet 6'!$C44</f>
        <v>476582207.89785099</v>
      </c>
      <c r="N44" s="24">
        <f>'Data Sheet 5'!P44*'Data Sheet 6'!$C44</f>
        <v>17650268.817464855</v>
      </c>
      <c r="O44" s="24">
        <f>'Data Sheet 5'!Q44*'Data Sheet 6'!$C44</f>
        <v>110601529.2497593</v>
      </c>
      <c r="P44" s="24">
        <f>'Data Sheet 5'!T44*'Data Sheet 6'!$C44</f>
        <v>160584401.64125949</v>
      </c>
      <c r="Q44" s="24">
        <f>'Data Sheet 5'!U44*'Data Sheet 6'!$C44</f>
        <v>138940762.34735376</v>
      </c>
      <c r="R44" s="24">
        <f>'Data Sheet 5'!V44*'Data Sheet 6'!$C44</f>
        <v>184724159.37777689</v>
      </c>
      <c r="S44" s="24">
        <f>'Data Sheet 5'!W44*'Data Sheet 6'!$C44</f>
        <v>619758283.37293911</v>
      </c>
      <c r="T44" s="24">
        <f>'Data Sheet 5'!X44*'Data Sheet 6'!$C44</f>
        <v>101768695.90638909</v>
      </c>
      <c r="U44" s="24">
        <f>'Data Sheet 5'!Y44*'Data Sheet 6'!$C44</f>
        <v>7834054.3188693756</v>
      </c>
      <c r="V44" s="24">
        <f>'Data Sheet 5'!Z44*'Data Sheet 6'!$C44</f>
        <v>291422077.8479445</v>
      </c>
      <c r="W44" s="24">
        <f>'Data Sheet 5'!AC44*'Data Sheet 6'!$C44</f>
        <v>86314703.710043788</v>
      </c>
      <c r="X44" s="24">
        <f>'Data Sheet 5'!AD44*'Data Sheet 6'!$C44</f>
        <v>82331309.511452332</v>
      </c>
      <c r="Y44" s="24">
        <f>'Data Sheet 5'!AE44*'Data Sheet 6'!$C44</f>
        <v>137135800.22954839</v>
      </c>
      <c r="Z44" s="24">
        <f>'Data Sheet 5'!AF44*'Data Sheet 6'!$C44</f>
        <v>683843595.15279937</v>
      </c>
      <c r="AA44" s="24">
        <f>'Data Sheet 5'!AG44*'Data Sheet 6'!$C44</f>
        <v>241284955.3793456</v>
      </c>
      <c r="AB44" s="24">
        <f>'Data Sheet 5'!AH44*'Data Sheet 6'!$C44</f>
        <v>5802894.9381089807</v>
      </c>
      <c r="AC44" s="24">
        <f>'Data Sheet 5'!AI44*'Data Sheet 6'!$C44</f>
        <v>36396025.77663213</v>
      </c>
    </row>
    <row r="45" spans="1:29">
      <c r="A45" s="4">
        <v>1993</v>
      </c>
      <c r="B45" s="24">
        <f>'Data Sheet 5'!B45*'Data Sheet 6'!$C45</f>
        <v>2142295113.8792484</v>
      </c>
      <c r="C45" s="24">
        <f>'Data Sheet 5'!C45*'Data Sheet 6'!$C45</f>
        <v>1838691870.0782416</v>
      </c>
      <c r="D45" s="24">
        <f>'Data Sheet 5'!D45*'Data Sheet 6'!$C45</f>
        <v>2241893414.9141812</v>
      </c>
      <c r="E45" s="24">
        <f>'Data Sheet 5'!E45*'Data Sheet 6'!$C45</f>
        <v>9260115251.0913506</v>
      </c>
      <c r="F45" s="24">
        <f>'Data Sheet 5'!F45*'Data Sheet 6'!$C45</f>
        <v>1675898646.9642184</v>
      </c>
      <c r="G45" s="24">
        <f>'Data Sheet 5'!G45*'Data Sheet 6'!$C45</f>
        <v>83992646.492555231</v>
      </c>
      <c r="H45" s="24">
        <f>'Data Sheet 5'!H45*'Data Sheet 6'!$C45</f>
        <v>3319566979.7023001</v>
      </c>
      <c r="I45" s="24">
        <f>'Data Sheet 5'!K45*'Data Sheet 6'!$C45</f>
        <v>243968158.56864926</v>
      </c>
      <c r="J45" s="24">
        <f>'Data Sheet 5'!L45*'Data Sheet 6'!$C45</f>
        <v>232253110.32525569</v>
      </c>
      <c r="K45" s="24">
        <f>'Data Sheet 5'!M45*'Data Sheet 6'!$C45</f>
        <v>416491718.75115806</v>
      </c>
      <c r="L45" s="24">
        <f>'Data Sheet 5'!N45*'Data Sheet 6'!$C45</f>
        <v>1787733052.086921</v>
      </c>
      <c r="M45" s="24">
        <f>'Data Sheet 5'!O45*'Data Sheet 6'!$C45</f>
        <v>544879181.94482601</v>
      </c>
      <c r="N45" s="24">
        <f>'Data Sheet 5'!P45*'Data Sheet 6'!$C45</f>
        <v>19478600.967058811</v>
      </c>
      <c r="O45" s="24">
        <f>'Data Sheet 5'!Q45*'Data Sheet 6'!$C45</f>
        <v>122874440.02826896</v>
      </c>
      <c r="P45" s="24">
        <f>'Data Sheet 5'!T45*'Data Sheet 6'!$C45</f>
        <v>149287944.77485758</v>
      </c>
      <c r="Q45" s="24">
        <f>'Data Sheet 5'!U45*'Data Sheet 6'!$C45</f>
        <v>127551174.09180215</v>
      </c>
      <c r="R45" s="24">
        <f>'Data Sheet 5'!V45*'Data Sheet 6'!$C45</f>
        <v>166392299.19469458</v>
      </c>
      <c r="S45" s="24">
        <f>'Data Sheet 5'!W45*'Data Sheet 6'!$C45</f>
        <v>570519578.9184866</v>
      </c>
      <c r="T45" s="24">
        <f>'Data Sheet 5'!X45*'Data Sheet 6'!$C45</f>
        <v>90352576.40971297</v>
      </c>
      <c r="U45" s="24">
        <f>'Data Sheet 5'!Y45*'Data Sheet 6'!$C45</f>
        <v>6941522.2514627362</v>
      </c>
      <c r="V45" s="24">
        <f>'Data Sheet 5'!Z45*'Data Sheet 6'!$C45</f>
        <v>271701308.40582156</v>
      </c>
      <c r="W45" s="24">
        <f>'Data Sheet 5'!AC45*'Data Sheet 6'!$C45</f>
        <v>75252683.519820616</v>
      </c>
      <c r="X45" s="24">
        <f>'Data Sheet 5'!AD45*'Data Sheet 6'!$C45</f>
        <v>71964832.557213157</v>
      </c>
      <c r="Y45" s="24">
        <f>'Data Sheet 5'!AE45*'Data Sheet 6'!$C45</f>
        <v>120620852.72205965</v>
      </c>
      <c r="Z45" s="24">
        <f>'Data Sheet 5'!AF45*'Data Sheet 6'!$C45</f>
        <v>623710124.33682561</v>
      </c>
      <c r="AA45" s="24">
        <f>'Data Sheet 5'!AG45*'Data Sheet 6'!$C45</f>
        <v>217240958.26822883</v>
      </c>
      <c r="AB45" s="24">
        <f>'Data Sheet 5'!AH45*'Data Sheet 6'!$C45</f>
        <v>5066156.3820450474</v>
      </c>
      <c r="AC45" s="24">
        <f>'Data Sheet 5'!AI45*'Data Sheet 6'!$C45</f>
        <v>32269002.67394001</v>
      </c>
    </row>
    <row r="46" spans="1:29">
      <c r="A46" s="4">
        <v>1994</v>
      </c>
      <c r="B46" s="24">
        <f>'Data Sheet 5'!B46*'Data Sheet 6'!$C46</f>
        <v>2436946861.8704243</v>
      </c>
      <c r="C46" s="24">
        <f>'Data Sheet 5'!C46*'Data Sheet 6'!$C46</f>
        <v>2068737761.8364928</v>
      </c>
      <c r="D46" s="24">
        <f>'Data Sheet 5'!D46*'Data Sheet 6'!$C46</f>
        <v>2483577227.3805113</v>
      </c>
      <c r="E46" s="24">
        <f>'Data Sheet 5'!E46*'Data Sheet 6'!$C46</f>
        <v>10501310422.524588</v>
      </c>
      <c r="F46" s="24">
        <f>'Data Sheet 5'!F46*'Data Sheet 6'!$C46</f>
        <v>1803335542.9268465</v>
      </c>
      <c r="G46" s="24">
        <f>'Data Sheet 5'!G46*'Data Sheet 6'!$C46</f>
        <v>90738229.624440581</v>
      </c>
      <c r="H46" s="24">
        <f>'Data Sheet 5'!H46*'Data Sheet 6'!$C46</f>
        <v>3812989139.8097363</v>
      </c>
      <c r="I46" s="24">
        <f>'Data Sheet 5'!K46*'Data Sheet 6'!$C46</f>
        <v>262276526.84447473</v>
      </c>
      <c r="J46" s="24">
        <f>'Data Sheet 5'!L46*'Data Sheet 6'!$C46</f>
        <v>249898899.700057</v>
      </c>
      <c r="K46" s="24">
        <f>'Data Sheet 5'!M46*'Data Sheet 6'!$C46</f>
        <v>450589327.72422338</v>
      </c>
      <c r="L46" s="24">
        <f>'Data Sheet 5'!N46*'Data Sheet 6'!$C46</f>
        <v>1994781156.5233519</v>
      </c>
      <c r="M46" s="24">
        <f>'Data Sheet 5'!O46*'Data Sheet 6'!$C46</f>
        <v>609225737.55305922</v>
      </c>
      <c r="N46" s="24">
        <f>'Data Sheet 5'!P46*'Data Sheet 6'!$C46</f>
        <v>21013384.134394553</v>
      </c>
      <c r="O46" s="24">
        <f>'Data Sheet 5'!Q46*'Data Sheet 6'!$C46</f>
        <v>133578467.43007943</v>
      </c>
      <c r="P46" s="24">
        <f>'Data Sheet 5'!T46*'Data Sheet 6'!$C46</f>
        <v>167048947.47585192</v>
      </c>
      <c r="Q46" s="24">
        <f>'Data Sheet 5'!U46*'Data Sheet 6'!$C46</f>
        <v>140890939.0484156</v>
      </c>
      <c r="R46" s="24">
        <f>'Data Sheet 5'!V46*'Data Sheet 6'!$C46</f>
        <v>180691502.66808528</v>
      </c>
      <c r="S46" s="24">
        <f>'Data Sheet 5'!W46*'Data Sheet 6'!$C46</f>
        <v>631378536.18517935</v>
      </c>
      <c r="T46" s="24">
        <f>'Data Sheet 5'!X46*'Data Sheet 6'!$C46</f>
        <v>96318842.866538331</v>
      </c>
      <c r="U46" s="24">
        <f>'Data Sheet 5'!Y46*'Data Sheet 6'!$C46</f>
        <v>7392965.0861317394</v>
      </c>
      <c r="V46" s="24">
        <f>'Data Sheet 5'!Z46*'Data Sheet 6'!$C46</f>
        <v>304852595.48898739</v>
      </c>
      <c r="W46" s="24">
        <f>'Data Sheet 5'!AC46*'Data Sheet 6'!$C46</f>
        <v>76056937.510752127</v>
      </c>
      <c r="X46" s="24">
        <f>'Data Sheet 5'!AD46*'Data Sheet 6'!$C46</f>
        <v>72939673.784347028</v>
      </c>
      <c r="Y46" s="24">
        <f>'Data Sheet 5'!AE46*'Data Sheet 6'!$C46</f>
        <v>123111305.05319306</v>
      </c>
      <c r="Z46" s="24">
        <f>'Data Sheet 5'!AF46*'Data Sheet 6'!$C46</f>
        <v>659517060.1877619</v>
      </c>
      <c r="AA46" s="24">
        <f>'Data Sheet 5'!AG46*'Data Sheet 6'!$C46</f>
        <v>226736074.24617076</v>
      </c>
      <c r="AB46" s="24">
        <f>'Data Sheet 5'!AH46*'Data Sheet 6'!$C46</f>
        <v>5126780.6980701722</v>
      </c>
      <c r="AC46" s="24">
        <f>'Data Sheet 5'!AI46*'Data Sheet 6'!$C46</f>
        <v>33211555.926261943</v>
      </c>
    </row>
    <row r="47" spans="1:29">
      <c r="A47" s="4">
        <v>1995</v>
      </c>
      <c r="B47" s="24">
        <f>'Data Sheet 5'!B47*'Data Sheet 6'!$C47</f>
        <v>2279297677.5343513</v>
      </c>
      <c r="C47" s="24">
        <f>'Data Sheet 5'!C47*'Data Sheet 6'!$C47</f>
        <v>1913446405.3108735</v>
      </c>
      <c r="D47" s="24">
        <f>'Data Sheet 5'!D47*'Data Sheet 6'!$C47</f>
        <v>2266599136.9151635</v>
      </c>
      <c r="E47" s="24">
        <f>'Data Sheet 5'!E47*'Data Sheet 6'!$C47</f>
        <v>9782962521.8590603</v>
      </c>
      <c r="F47" s="24">
        <f>'Data Sheet 5'!F47*'Data Sheet 6'!$C47</f>
        <v>1590544441.09846</v>
      </c>
      <c r="G47" s="24">
        <f>'Data Sheet 5'!G47*'Data Sheet 6'!$C47</f>
        <v>80470758.365680516</v>
      </c>
      <c r="H47" s="24">
        <f>'Data Sheet 5'!H47*'Data Sheet 6'!$C47</f>
        <v>3601715595.794086</v>
      </c>
      <c r="I47" s="24">
        <f>'Data Sheet 5'!K47*'Data Sheet 6'!$C47</f>
        <v>261916954.13771245</v>
      </c>
      <c r="J47" s="24">
        <f>'Data Sheet 5'!L47*'Data Sheet 6'!$C47</f>
        <v>249790410.29385981</v>
      </c>
      <c r="K47" s="24">
        <f>'Data Sheet 5'!M47*'Data Sheet 6'!$C47</f>
        <v>453175266.67121971</v>
      </c>
      <c r="L47" s="24">
        <f>'Data Sheet 5'!N47*'Data Sheet 6'!$C47</f>
        <v>2067140337.9316812</v>
      </c>
      <c r="M47" s="24">
        <f>'Data Sheet 5'!O47*'Data Sheet 6'!$C47</f>
        <v>633036990.74642134</v>
      </c>
      <c r="N47" s="24">
        <f>'Data Sheet 5'!P47*'Data Sheet 6'!$C47</f>
        <v>21058088.333406705</v>
      </c>
      <c r="O47" s="24">
        <f>'Data Sheet 5'!Q47*'Data Sheet 6'!$C47</f>
        <v>135037738.54189315</v>
      </c>
      <c r="P47" s="24">
        <f>'Data Sheet 5'!T47*'Data Sheet 6'!$C47</f>
        <v>143982840.22768176</v>
      </c>
      <c r="Q47" s="24">
        <f>'Data Sheet 5'!U47*'Data Sheet 6'!$C47</f>
        <v>119833306.13021725</v>
      </c>
      <c r="R47" s="24">
        <f>'Data Sheet 5'!V47*'Data Sheet 6'!$C47</f>
        <v>151400588.72385597</v>
      </c>
      <c r="S47" s="24">
        <f>'Data Sheet 5'!W47*'Data Sheet 6'!$C47</f>
        <v>537562508.59110987</v>
      </c>
      <c r="T47" s="24">
        <f>'Data Sheet 5'!X47*'Data Sheet 6'!$C47</f>
        <v>78883327.842720792</v>
      </c>
      <c r="U47" s="24">
        <f>'Data Sheet 5'!Y47*'Data Sheet 6'!$C47</f>
        <v>6056108.7693507569</v>
      </c>
      <c r="V47" s="24">
        <f>'Data Sheet 5'!Z47*'Data Sheet 6'!$C47</f>
        <v>263430075.77376339</v>
      </c>
      <c r="W47" s="24">
        <f>'Data Sheet 5'!AC47*'Data Sheet 6'!$C47</f>
        <v>81672823.956983507</v>
      </c>
      <c r="X47" s="24">
        <f>'Data Sheet 5'!AD47*'Data Sheet 6'!$C47</f>
        <v>78566638.329618916</v>
      </c>
      <c r="Y47" s="24">
        <f>'Data Sheet 5'!AE47*'Data Sheet 6'!$C47</f>
        <v>133640164.94007218</v>
      </c>
      <c r="Z47" s="24">
        <f>'Data Sheet 5'!AF47*'Data Sheet 6'!$C47</f>
        <v>741028700.00882626</v>
      </c>
      <c r="AA47" s="24">
        <f>'Data Sheet 5'!AG47*'Data Sheet 6'!$C47</f>
        <v>251427815.10247642</v>
      </c>
      <c r="AB47" s="24">
        <f>'Data Sheet 5'!AH47*'Data Sheet 6'!$C47</f>
        <v>5511718.3833823875</v>
      </c>
      <c r="AC47" s="24">
        <f>'Data Sheet 5'!AI47*'Data Sheet 6'!$C47</f>
        <v>36368288.601733521</v>
      </c>
    </row>
    <row r="48" spans="1:29">
      <c r="A48" s="4">
        <v>1996</v>
      </c>
      <c r="B48" s="24">
        <f>'Data Sheet 5'!B48*'Data Sheet 6'!$C48</f>
        <v>1882749363.6096485</v>
      </c>
      <c r="C48" s="24">
        <f>'Data Sheet 5'!C48*'Data Sheet 6'!$C48</f>
        <v>1562750876.737776</v>
      </c>
      <c r="D48" s="24">
        <f>'Data Sheet 5'!D48*'Data Sheet 6'!$C48</f>
        <v>1830587030.4555073</v>
      </c>
      <c r="E48" s="24">
        <f>'Data Sheet 5'!E48*'Data Sheet 6'!$C48</f>
        <v>8041432394.8485823</v>
      </c>
      <c r="F48" s="24">
        <f>'Data Sheet 5'!F48*'Data Sheet 6'!$C48</f>
        <v>1234796990.2851286</v>
      </c>
      <c r="G48" s="24">
        <f>'Data Sheet 5'!G48*'Data Sheet 6'!$C48</f>
        <v>62920740.035245255</v>
      </c>
      <c r="H48" s="24">
        <f>'Data Sheet 5'!H48*'Data Sheet 6'!$C48</f>
        <v>3005087777.9882936</v>
      </c>
      <c r="I48" s="24">
        <f>'Data Sheet 5'!K48*'Data Sheet 6'!$C48</f>
        <v>190365440.97739229</v>
      </c>
      <c r="J48" s="24">
        <f>'Data Sheet 5'!L48*'Data Sheet 6'!$C48</f>
        <v>181735702.82260799</v>
      </c>
      <c r="K48" s="24">
        <f>'Data Sheet 5'!M48*'Data Sheet 6'!$C48</f>
        <v>331987880.15084308</v>
      </c>
      <c r="L48" s="24">
        <f>'Data Sheet 5'!N48*'Data Sheet 6'!$C48</f>
        <v>1558775768.356277</v>
      </c>
      <c r="M48" s="24">
        <f>'Data Sheet 5'!O48*'Data Sheet 6'!$C48</f>
        <v>478962191.83790612</v>
      </c>
      <c r="N48" s="24">
        <f>'Data Sheet 5'!P48*'Data Sheet 6'!$C48</f>
        <v>15359263.757800005</v>
      </c>
      <c r="O48" s="24">
        <f>'Data Sheet 5'!Q48*'Data Sheet 6'!$C48</f>
        <v>99466695.312235802</v>
      </c>
      <c r="P48" s="24">
        <f>'Data Sheet 5'!T48*'Data Sheet 6'!$C48</f>
        <v>140785973.57033175</v>
      </c>
      <c r="Q48" s="24">
        <f>'Data Sheet 5'!U48*'Data Sheet 6'!$C48</f>
        <v>115585444.93650687</v>
      </c>
      <c r="R48" s="24">
        <f>'Data Sheet 5'!V48*'Data Sheet 6'!$C48</f>
        <v>144169142.70845139</v>
      </c>
      <c r="S48" s="24">
        <f>'Data Sheet 5'!W48*'Data Sheet 6'!$C48</f>
        <v>518583202.08012843</v>
      </c>
      <c r="T48" s="24">
        <f>'Data Sheet 5'!X48*'Data Sheet 6'!$C48</f>
        <v>73078481.854959413</v>
      </c>
      <c r="U48" s="24">
        <f>'Data Sheet 5'!Y48*'Data Sheet 6'!$C48</f>
        <v>5619194.2652098686</v>
      </c>
      <c r="V48" s="24">
        <f>'Data Sheet 5'!Z48*'Data Sheet 6'!$C48</f>
        <v>258196272.37135381</v>
      </c>
      <c r="W48" s="24">
        <f>'Data Sheet 5'!AC48*'Data Sheet 6'!$C48</f>
        <v>69442606.275775746</v>
      </c>
      <c r="X48" s="24">
        <f>'Data Sheet 5'!AD48*'Data Sheet 6'!$C48</f>
        <v>67024199.985788524</v>
      </c>
      <c r="Y48" s="24">
        <f>'Data Sheet 5'!AE48*'Data Sheet 6'!$C48</f>
        <v>114986029.06659278</v>
      </c>
      <c r="Z48" s="24">
        <f>'Data Sheet 5'!AF48*'Data Sheet 6'!$C48</f>
        <v>659330851.75571501</v>
      </c>
      <c r="AA48" s="24">
        <f>'Data Sheet 5'!AG48*'Data Sheet 6'!$C48</f>
        <v>220755768.11852199</v>
      </c>
      <c r="AB48" s="24">
        <f>'Data Sheet 5'!AH48*'Data Sheet 6'!$C48</f>
        <v>4691318.8968643164</v>
      </c>
      <c r="AC48" s="24">
        <f>'Data Sheet 5'!AI48*'Data Sheet 6'!$C48</f>
        <v>31578366.818072632</v>
      </c>
    </row>
    <row r="49" spans="1:29">
      <c r="A49" s="4">
        <v>1997</v>
      </c>
      <c r="B49" s="24">
        <f>'Data Sheet 5'!B49*'Data Sheet 6'!$C49</f>
        <v>1910856122.9837213</v>
      </c>
      <c r="C49" s="24">
        <f>'Data Sheet 5'!C49*'Data Sheet 6'!$C49</f>
        <v>1567953183.0122175</v>
      </c>
      <c r="D49" s="24">
        <f>'Data Sheet 5'!D49*'Data Sheet 6'!$C49</f>
        <v>1820385821.7311401</v>
      </c>
      <c r="E49" s="24">
        <f>'Data Sheet 5'!E49*'Data Sheet 6'!$C49</f>
        <v>8113838810.4827013</v>
      </c>
      <c r="F49" s="24">
        <f>'Data Sheet 5'!F49*'Data Sheet 6'!$C49</f>
        <v>1173563366.584326</v>
      </c>
      <c r="G49" s="24">
        <f>'Data Sheet 5'!G49*'Data Sheet 6'!$C49</f>
        <v>60342183.69668708</v>
      </c>
      <c r="H49" s="24">
        <f>'Data Sheet 5'!H49*'Data Sheet 6'!$C49</f>
        <v>3081146257.6201754</v>
      </c>
      <c r="I49" s="24">
        <f>'Data Sheet 5'!K49*'Data Sheet 6'!$C49</f>
        <v>196526420.38065895</v>
      </c>
      <c r="J49" s="24">
        <f>'Data Sheet 5'!L49*'Data Sheet 6'!$C49</f>
        <v>187822706.80314133</v>
      </c>
      <c r="K49" s="24">
        <f>'Data Sheet 5'!M49*'Data Sheet 6'!$C49</f>
        <v>345744310.41315395</v>
      </c>
      <c r="L49" s="24">
        <f>'Data Sheet 5'!N49*'Data Sheet 6'!$C49</f>
        <v>1669315884.7911091</v>
      </c>
      <c r="M49" s="24">
        <f>'Data Sheet 5'!O49*'Data Sheet 6'!$C49</f>
        <v>514978736.42726976</v>
      </c>
      <c r="N49" s="24">
        <f>'Data Sheet 5'!P49*'Data Sheet 6'!$C49</f>
        <v>15912554.183303436</v>
      </c>
      <c r="O49" s="24">
        <f>'Data Sheet 5'!Q49*'Data Sheet 6'!$C49</f>
        <v>104186054.49367993</v>
      </c>
      <c r="P49" s="24">
        <f>'Data Sheet 5'!T49*'Data Sheet 6'!$C49</f>
        <v>125269416.59528252</v>
      </c>
      <c r="Q49" s="24">
        <f>'Data Sheet 5'!U49*'Data Sheet 6'!$C49</f>
        <v>101418391.24294734</v>
      </c>
      <c r="R49" s="24">
        <f>'Data Sheet 5'!V49*'Data Sheet 6'!$C49</f>
        <v>125157979.88369441</v>
      </c>
      <c r="S49" s="24">
        <f>'Data Sheet 5'!W49*'Data Sheet 6'!$C49</f>
        <v>454682811.23099893</v>
      </c>
      <c r="T49" s="24">
        <f>'Data Sheet 5'!X49*'Data Sheet 6'!$C49</f>
        <v>61412168.802592061</v>
      </c>
      <c r="U49" s="24">
        <f>'Data Sheet 5'!Y49*'Data Sheet 6'!$C49</f>
        <v>4736644.6299984427</v>
      </c>
      <c r="V49" s="24">
        <f>'Data Sheet 5'!Z49*'Data Sheet 6'!$C49</f>
        <v>230248820.81501773</v>
      </c>
      <c r="W49" s="24">
        <f>'Data Sheet 5'!AC49*'Data Sheet 6'!$C49</f>
        <v>80366555.317669675</v>
      </c>
      <c r="X49" s="24">
        <f>'Data Sheet 5'!AD49*'Data Sheet 6'!$C49</f>
        <v>77845936.137657195</v>
      </c>
      <c r="Y49" s="24">
        <f>'Data Sheet 5'!AE49*'Data Sheet 6'!$C49</f>
        <v>134812889.82967886</v>
      </c>
      <c r="Z49" s="24">
        <f>'Data Sheet 5'!AF49*'Data Sheet 6'!$C49</f>
        <v>798597308.17022383</v>
      </c>
      <c r="AA49" s="24">
        <f>'Data Sheet 5'!AG49*'Data Sheet 6'!$C49</f>
        <v>263823138.99810401</v>
      </c>
      <c r="AB49" s="24">
        <f>'Data Sheet 5'!AH49*'Data Sheet 6'!$C49</f>
        <v>5434525.0139866322</v>
      </c>
      <c r="AC49" s="24">
        <f>'Data Sheet 5'!AI49*'Data Sheet 6'!$C49</f>
        <v>37376270.813202903</v>
      </c>
    </row>
    <row r="50" spans="1:29">
      <c r="A50" s="4">
        <v>1998</v>
      </c>
      <c r="B50" s="24">
        <f>'Data Sheet 5'!B50*'Data Sheet 6'!$C50</f>
        <v>1904369988.4414916</v>
      </c>
      <c r="C50" s="24">
        <f>'Data Sheet 5'!C50*'Data Sheet 6'!$C50</f>
        <v>1544506420.7627923</v>
      </c>
      <c r="D50" s="24">
        <f>'Data Sheet 5'!D50*'Data Sheet 6'!$C50</f>
        <v>1781408958.405323</v>
      </c>
      <c r="E50" s="24">
        <f>'Data Sheet 5'!E50*'Data Sheet 6'!$C50</f>
        <v>8031145528.2845078</v>
      </c>
      <c r="F50" s="24">
        <f>'Data Sheet 5'!F50*'Data Sheet 6'!$C50</f>
        <v>1090869661.6150048</v>
      </c>
      <c r="G50" s="24">
        <f>'Data Sheet 5'!G50*'Data Sheet 6'!$C50</f>
        <v>56717069.912452973</v>
      </c>
      <c r="H50" s="24">
        <f>'Data Sheet 5'!H50*'Data Sheet 6'!$C50</f>
        <v>3102520884.6927114</v>
      </c>
      <c r="I50" s="24">
        <f>'Data Sheet 5'!K50*'Data Sheet 6'!$C50</f>
        <v>178513946.76619354</v>
      </c>
      <c r="J50" s="24">
        <f>'Data Sheet 5'!L50*'Data Sheet 6'!$C50</f>
        <v>170809396.48867819</v>
      </c>
      <c r="K50" s="24">
        <f>'Data Sheet 5'!M50*'Data Sheet 6'!$C50</f>
        <v>317097741.03180534</v>
      </c>
      <c r="L50" s="24">
        <f>'Data Sheet 5'!N50*'Data Sheet 6'!$C50</f>
        <v>1572746187.459255</v>
      </c>
      <c r="M50" s="24">
        <f>'Data Sheet 5'!O50*'Data Sheet 6'!$C50</f>
        <v>487427990.38361639</v>
      </c>
      <c r="N50" s="24">
        <f>'Data Sheet 5'!P50*'Data Sheet 6'!$C50</f>
        <v>14505712.849639874</v>
      </c>
      <c r="O50" s="24">
        <f>'Data Sheet 5'!Q50*'Data Sheet 6'!$C50</f>
        <v>96134272.936624259</v>
      </c>
      <c r="P50" s="24">
        <f>'Data Sheet 5'!T50*'Data Sheet 6'!$C50</f>
        <v>116064797.91381119</v>
      </c>
      <c r="Q50" s="24">
        <f>'Data Sheet 5'!U50*'Data Sheet 6'!$C50</f>
        <v>92630155.568194017</v>
      </c>
      <c r="R50" s="24">
        <f>'Data Sheet 5'!V50*'Data Sheet 6'!$C50</f>
        <v>113356110.57454148</v>
      </c>
      <c r="S50" s="24">
        <f>'Data Sheet 5'!W50*'Data Sheet 6'!$C50</f>
        <v>414595992.46602112</v>
      </c>
      <c r="T50" s="24">
        <f>'Data Sheet 5'!X50*'Data Sheet 6'!$C50</f>
        <v>53550669.272210971</v>
      </c>
      <c r="U50" s="24">
        <f>'Data Sheet 5'!Y50*'Data Sheet 6'!$C50</f>
        <v>4150176.7661752459</v>
      </c>
      <c r="V50" s="24">
        <f>'Data Sheet 5'!Z50*'Data Sheet 6'!$C50</f>
        <v>213766155.87729523</v>
      </c>
      <c r="W50" s="24">
        <f>'Data Sheet 5'!AC50*'Data Sheet 6'!$C50</f>
        <v>80010266.253851771</v>
      </c>
      <c r="X50" s="24">
        <f>'Data Sheet 5'!AD50*'Data Sheet 6'!$C50</f>
        <v>77798609.963995665</v>
      </c>
      <c r="Y50" s="24">
        <f>'Data Sheet 5'!AE50*'Data Sheet 6'!$C50</f>
        <v>136123967.48014849</v>
      </c>
      <c r="Z50" s="24">
        <f>'Data Sheet 5'!AF50*'Data Sheet 6'!$C50</f>
        <v>832211650.63690841</v>
      </c>
      <c r="AA50" s="24">
        <f>'Data Sheet 5'!AG50*'Data Sheet 6'!$C50</f>
        <v>271232158.45665455</v>
      </c>
      <c r="AB50" s="24">
        <f>'Data Sheet 5'!AH50*'Data Sheet 6'!$C50</f>
        <v>5415131.6863750368</v>
      </c>
      <c r="AC50" s="24">
        <f>'Data Sheet 5'!AI50*'Data Sheet 6'!$C50</f>
        <v>38113318.740467429</v>
      </c>
    </row>
    <row r="51" spans="1:29">
      <c r="A51" s="4">
        <v>1999</v>
      </c>
      <c r="B51" s="24">
        <f>'Data Sheet 5'!B51*'Data Sheet 6'!$C51</f>
        <v>1952982760.5000849</v>
      </c>
      <c r="C51" s="24">
        <f>'Data Sheet 5'!C51*'Data Sheet 6'!$C51</f>
        <v>1565290178.5180209</v>
      </c>
      <c r="D51" s="24">
        <f>'Data Sheet 5'!D51*'Data Sheet 6'!$C51</f>
        <v>1797822613.2141187</v>
      </c>
      <c r="E51" s="24">
        <f>'Data Sheet 5'!E51*'Data Sheet 6'!$C51</f>
        <v>8171562152.7906933</v>
      </c>
      <c r="F51" s="24">
        <f>'Data Sheet 5'!F51*'Data Sheet 6'!$C51</f>
        <v>1038848008.5957396</v>
      </c>
      <c r="G51" s="24">
        <f>'Data Sheet 5'!G51*'Data Sheet 6'!$C51</f>
        <v>54745888.644514062</v>
      </c>
      <c r="H51" s="24">
        <f>'Data Sheet 5'!H51*'Data Sheet 6'!$C51</f>
        <v>3215113240.7402763</v>
      </c>
      <c r="I51" s="24">
        <f>'Data Sheet 5'!K51*'Data Sheet 6'!$C51</f>
        <v>204674438.96031711</v>
      </c>
      <c r="J51" s="24">
        <f>'Data Sheet 5'!L51*'Data Sheet 6'!$C51</f>
        <v>196090148.84012973</v>
      </c>
      <c r="K51" s="24">
        <f>'Data Sheet 5'!M51*'Data Sheet 6'!$C51</f>
        <v>367432311.82914943</v>
      </c>
      <c r="L51" s="24">
        <f>'Data Sheet 5'!N51*'Data Sheet 6'!$C51</f>
        <v>1870164320.8035679</v>
      </c>
      <c r="M51" s="24">
        <f>'Data Sheet 5'!O51*'Data Sheet 6'!$C51</f>
        <v>582632021.12741876</v>
      </c>
      <c r="N51" s="24">
        <f>'Data Sheet 5'!P51*'Data Sheet 6'!$C51</f>
        <v>16691352.666726412</v>
      </c>
      <c r="O51" s="24">
        <f>'Data Sheet 5'!Q51*'Data Sheet 6'!$C51</f>
        <v>112104406.2955479</v>
      </c>
      <c r="P51" s="24">
        <f>'Data Sheet 5'!T51*'Data Sheet 6'!$C51</f>
        <v>122026093.2807211</v>
      </c>
      <c r="Q51" s="24">
        <f>'Data Sheet 5'!U51*'Data Sheet 6'!$C51</f>
        <v>95970631.016951159</v>
      </c>
      <c r="R51" s="24">
        <f>'Data Sheet 5'!V51*'Data Sheet 6'!$C51</f>
        <v>116728932.71487795</v>
      </c>
      <c r="S51" s="24">
        <f>'Data Sheet 5'!W51*'Data Sheet 6'!$C51</f>
        <v>428436186.48371387</v>
      </c>
      <c r="T51" s="24">
        <f>'Data Sheet 5'!X51*'Data Sheet 6'!$C51</f>
        <v>52780252.820782132</v>
      </c>
      <c r="U51" s="24">
        <f>'Data Sheet 5'!Y51*'Data Sheet 6'!$C51</f>
        <v>4118427.8942981982</v>
      </c>
      <c r="V51" s="24">
        <f>'Data Sheet 5'!Z51*'Data Sheet 6'!$C51</f>
        <v>225164587.68720591</v>
      </c>
      <c r="W51" s="24">
        <f>'Data Sheet 5'!AC51*'Data Sheet 6'!$C51</f>
        <v>75192564.673568889</v>
      </c>
      <c r="X51" s="24">
        <f>'Data Sheet 5'!AD51*'Data Sheet 6'!$C51</f>
        <v>73413828.542889893</v>
      </c>
      <c r="Y51" s="24">
        <f>'Data Sheet 5'!AE51*'Data Sheet 6'!$C51</f>
        <v>129900629.7428043</v>
      </c>
      <c r="Z51" s="24">
        <f>'Data Sheet 5'!AF51*'Data Sheet 6'!$C51</f>
        <v>818774479.54121184</v>
      </c>
      <c r="AA51" s="24">
        <f>'Data Sheet 5'!AG51*'Data Sheet 6'!$C51</f>
        <v>263233090.13762787</v>
      </c>
      <c r="AB51" s="24">
        <f>'Data Sheet 5'!AH51*'Data Sheet 6'!$C51</f>
        <v>5093040.8951268643</v>
      </c>
      <c r="AC51" s="24">
        <f>'Data Sheet 5'!AI51*'Data Sheet 6'!$C51</f>
        <v>36743832.728654496</v>
      </c>
    </row>
    <row r="52" spans="1:29">
      <c r="A52" s="4">
        <v>2000</v>
      </c>
      <c r="B52" s="24">
        <f>'Data Sheet 5'!B52*'Data Sheet 6'!$C52</f>
        <v>1554965937.5230083</v>
      </c>
      <c r="C52" s="24">
        <f>'Data Sheet 5'!C52*'Data Sheet 6'!$C52</f>
        <v>1231400473.2858248</v>
      </c>
      <c r="D52" s="24">
        <f>'Data Sheet 5'!D52*'Data Sheet 6'!$C52</f>
        <v>1411817231.5168021</v>
      </c>
      <c r="E52" s="24">
        <f>'Data Sheet 5'!E52*'Data Sheet 6'!$C52</f>
        <v>6448240059.3782701</v>
      </c>
      <c r="F52" s="24">
        <f>'Data Sheet 5'!F52*'Data Sheet 6'!$C52</f>
        <v>764330090.2479068</v>
      </c>
      <c r="G52" s="24">
        <f>'Data Sheet 5'!G52*'Data Sheet 6'!$C52</f>
        <v>40937510.737519987</v>
      </c>
      <c r="H52" s="24">
        <f>'Data Sheet 5'!H52*'Data Sheet 6'!$C52</f>
        <v>2587049387.9700036</v>
      </c>
      <c r="I52" s="24">
        <f>'Data Sheet 5'!K52*'Data Sheet 6'!$C52</f>
        <v>151038189.51016873</v>
      </c>
      <c r="J52" s="24">
        <f>'Data Sheet 5'!L52*'Data Sheet 6'!$C52</f>
        <v>144902041.40086794</v>
      </c>
      <c r="K52" s="24">
        <f>'Data Sheet 5'!M52*'Data Sheet 6'!$C52</f>
        <v>274295360.27152604</v>
      </c>
      <c r="L52" s="24">
        <f>'Data Sheet 5'!N52*'Data Sheet 6'!$C52</f>
        <v>1431222803.4849503</v>
      </c>
      <c r="M52" s="24">
        <f>'Data Sheet 5'!O52*'Data Sheet 6'!$C52</f>
        <v>448477634.3146733</v>
      </c>
      <c r="N52" s="24">
        <f>'Data Sheet 5'!P52*'Data Sheet 6'!$C52</f>
        <v>12362052.030243808</v>
      </c>
      <c r="O52" s="24">
        <f>'Data Sheet 5'!Q52*'Data Sheet 6'!$C52</f>
        <v>84246391.450687647</v>
      </c>
      <c r="P52" s="24">
        <f>'Data Sheet 5'!T52*'Data Sheet 6'!$C52</f>
        <v>109197196.19044255</v>
      </c>
      <c r="Q52" s="24">
        <f>'Data Sheet 5'!U52*'Data Sheet 6'!$C52</f>
        <v>84602965.42770277</v>
      </c>
      <c r="R52" s="24">
        <f>'Data Sheet 5'!V52*'Data Sheet 6'!$C52</f>
        <v>102513971.47823827</v>
      </c>
      <c r="S52" s="24">
        <f>'Data Sheet 5'!W52*'Data Sheet 6'!$C52</f>
        <v>376348779.43656904</v>
      </c>
      <c r="T52" s="24">
        <f>'Data Sheet 5'!X52*'Data Sheet 6'!$C52</f>
        <v>44083032.895662442</v>
      </c>
      <c r="U52" s="24">
        <f>'Data Sheet 5'!Y52*'Data Sheet 6'!$C52</f>
        <v>3471446.3083314006</v>
      </c>
      <c r="V52" s="24">
        <f>'Data Sheet 5'!Z52*'Data Sheet 6'!$C52</f>
        <v>201831724.58016291</v>
      </c>
      <c r="W52" s="24">
        <f>'Data Sheet 5'!AC52*'Data Sheet 6'!$C52</f>
        <v>72089813.847786769</v>
      </c>
      <c r="X52" s="24">
        <f>'Data Sheet 5'!AD52*'Data Sheet 6'!$C52</f>
        <v>70691301.018656552</v>
      </c>
      <c r="Y52" s="24">
        <f>'Data Sheet 5'!AE52*'Data Sheet 6'!$C52</f>
        <v>126616883.95201303</v>
      </c>
      <c r="Z52" s="24">
        <f>'Data Sheet 5'!AF52*'Data Sheet 6'!$C52</f>
        <v>821931590.9783088</v>
      </c>
      <c r="AA52" s="24">
        <f>'Data Sheet 5'!AG52*'Data Sheet 6'!$C52</f>
        <v>260632170.62247345</v>
      </c>
      <c r="AB52" s="24">
        <f>'Data Sheet 5'!AH52*'Data Sheet 6'!$C52</f>
        <v>4886290.5341453189</v>
      </c>
      <c r="AC52" s="24">
        <f>'Data Sheet 5'!AI52*'Data Sheet 6'!$C52</f>
        <v>36194646.26367785</v>
      </c>
    </row>
    <row r="53" spans="1:29">
      <c r="A53" s="4">
        <v>2001</v>
      </c>
      <c r="B53" s="24">
        <f>'Data Sheet 5'!B53*'Data Sheet 6'!$C53</f>
        <v>1560353465.5516498</v>
      </c>
      <c r="C53" s="24">
        <f>'Data Sheet 5'!C53*'Data Sheet 6'!$C53</f>
        <v>1220692539.9346004</v>
      </c>
      <c r="D53" s="24">
        <f>'Data Sheet 5'!D53*'Data Sheet 6'!$C53</f>
        <v>1400457894.3679729</v>
      </c>
      <c r="E53" s="24">
        <f>'Data Sheet 5'!E53*'Data Sheet 6'!$C53</f>
        <v>6405725159.5709906</v>
      </c>
      <c r="F53" s="24">
        <f>'Data Sheet 5'!F53*'Data Sheet 6'!$C53</f>
        <v>704859566.72261834</v>
      </c>
      <c r="G53" s="24">
        <f>'Data Sheet 5'!G53*'Data Sheet 6'!$C53</f>
        <v>38490538.53957437</v>
      </c>
      <c r="H53" s="24">
        <f>'Data Sheet 5'!H53*'Data Sheet 6'!$C53</f>
        <v>2623858572.5933094</v>
      </c>
      <c r="I53" s="24">
        <f>'Data Sheet 5'!K53*'Data Sheet 6'!$C53</f>
        <v>156402244.2740607</v>
      </c>
      <c r="J53" s="24">
        <f>'Data Sheet 5'!L53*'Data Sheet 6'!$C53</f>
        <v>150270055.9445959</v>
      </c>
      <c r="K53" s="24">
        <f>'Data Sheet 5'!M53*'Data Sheet 6'!$C53</f>
        <v>287632303.98588014</v>
      </c>
      <c r="L53" s="24">
        <f>'Data Sheet 5'!N53*'Data Sheet 6'!$C53</f>
        <v>1536938105.3437173</v>
      </c>
      <c r="M53" s="24">
        <f>'Data Sheet 5'!O53*'Data Sheet 6'!$C53</f>
        <v>484685693.83070093</v>
      </c>
      <c r="N53" s="24">
        <f>'Data Sheet 5'!P53*'Data Sheet 6'!$C53</f>
        <v>12848117.486133913</v>
      </c>
      <c r="O53" s="24">
        <f>'Data Sheet 5'!Q53*'Data Sheet 6'!$C53</f>
        <v>88957423.232253671</v>
      </c>
      <c r="P53" s="24">
        <f>'Data Sheet 5'!T53*'Data Sheet 6'!$C53</f>
        <v>113028138.214166</v>
      </c>
      <c r="Q53" s="24">
        <f>'Data Sheet 5'!U53*'Data Sheet 6'!$C53</f>
        <v>86239220.102625325</v>
      </c>
      <c r="R53" s="24">
        <f>'Data Sheet 5'!V53*'Data Sheet 6'!$C53</f>
        <v>104345984.55958813</v>
      </c>
      <c r="S53" s="24">
        <f>'Data Sheet 5'!W53*'Data Sheet 6'!$C53</f>
        <v>381886768.97614104</v>
      </c>
      <c r="T53" s="24">
        <f>'Data Sheet 5'!X53*'Data Sheet 6'!$C53</f>
        <v>42375571.75886292</v>
      </c>
      <c r="U53" s="24">
        <f>'Data Sheet 5'!Y53*'Data Sheet 6'!$C53</f>
        <v>3377061.7468784717</v>
      </c>
      <c r="V53" s="24">
        <f>'Data Sheet 5'!Z53*'Data Sheet 6'!$C53</f>
        <v>209225942.33997265</v>
      </c>
      <c r="W53" s="24">
        <f>'Data Sheet 5'!AC53*'Data Sheet 6'!$C53</f>
        <v>86658218.627873734</v>
      </c>
      <c r="X53" s="24">
        <f>'Data Sheet 5'!AD53*'Data Sheet 6'!$C53</f>
        <v>85369802.959457397</v>
      </c>
      <c r="Y53" s="24">
        <f>'Data Sheet 5'!AE53*'Data Sheet 6'!$C53</f>
        <v>154939566.20709169</v>
      </c>
      <c r="Z53" s="24">
        <f>'Data Sheet 5'!AF53*'Data Sheet 6'!$C53</f>
        <v>1034714245.487668</v>
      </c>
      <c r="AA53" s="24">
        <f>'Data Sheet 5'!AG53*'Data Sheet 6'!$C53</f>
        <v>323576959.25250524</v>
      </c>
      <c r="AB53" s="24">
        <f>'Data Sheet 5'!AH53*'Data Sheet 6'!$C53</f>
        <v>5877394.5537886396</v>
      </c>
      <c r="AC53" s="24">
        <f>'Data Sheet 5'!AI53*'Data Sheet 6'!$C53</f>
        <v>44775190.823273987</v>
      </c>
    </row>
    <row r="54" spans="1:29">
      <c r="A54" s="4">
        <v>2002</v>
      </c>
      <c r="B54" s="24">
        <f>'Data Sheet 5'!B54*'Data Sheet 6'!$C54</f>
        <v>1636599303.6748168</v>
      </c>
      <c r="C54" s="24">
        <f>'Data Sheet 5'!C54*'Data Sheet 6'!$C54</f>
        <v>1264597061.8471475</v>
      </c>
      <c r="D54" s="24">
        <f>'Data Sheet 5'!D54*'Data Sheet 6'!$C54</f>
        <v>1455324433.7969661</v>
      </c>
      <c r="E54" s="24">
        <f>'Data Sheet 5'!E54*'Data Sheet 6'!$C54</f>
        <v>6643545612.5241575</v>
      </c>
      <c r="F54" s="24">
        <f>'Data Sheet 5'!F54*'Data Sheet 6'!$C54</f>
        <v>675199535.84899473</v>
      </c>
      <c r="G54" s="24">
        <f>'Data Sheet 5'!G54*'Data Sheet 6'!$C54</f>
        <v>37731298.071272776</v>
      </c>
      <c r="H54" s="24">
        <f>'Data Sheet 5'!H54*'Data Sheet 6'!$C54</f>
        <v>2781872217.9286523</v>
      </c>
      <c r="I54" s="24">
        <f>'Data Sheet 5'!K54*'Data Sheet 6'!$C54</f>
        <v>153835866.77906248</v>
      </c>
      <c r="J54" s="24">
        <f>'Data Sheet 5'!L54*'Data Sheet 6'!$C54</f>
        <v>148039782.38387018</v>
      </c>
      <c r="K54" s="24">
        <f>'Data Sheet 5'!M54*'Data Sheet 6'!$C54</f>
        <v>286800951.3167944</v>
      </c>
      <c r="L54" s="24">
        <f>'Data Sheet 5'!N54*'Data Sheet 6'!$C54</f>
        <v>1567713294.8342545</v>
      </c>
      <c r="M54" s="24">
        <f>'Data Sheet 5'!O54*'Data Sheet 6'!$C54</f>
        <v>497837696.96002042</v>
      </c>
      <c r="N54" s="24">
        <f>'Data Sheet 5'!P54*'Data Sheet 6'!$C54</f>
        <v>12684280.249228137</v>
      </c>
      <c r="O54" s="24">
        <f>'Data Sheet 5'!Q54*'Data Sheet 6'!$C54</f>
        <v>89342321.408595815</v>
      </c>
      <c r="P54" s="24">
        <f>'Data Sheet 5'!T54*'Data Sheet 6'!$C54</f>
        <v>107275034.01585312</v>
      </c>
      <c r="Q54" s="24">
        <f>'Data Sheet 5'!U54*'Data Sheet 6'!$C54</f>
        <v>80578212.114749014</v>
      </c>
      <c r="R54" s="24">
        <f>'Data Sheet 5'!V54*'Data Sheet 6'!$C54</f>
        <v>97583893.229190826</v>
      </c>
      <c r="S54" s="24">
        <f>'Data Sheet 5'!W54*'Data Sheet 6'!$C54</f>
        <v>354832481.23979503</v>
      </c>
      <c r="T54" s="24">
        <f>'Data Sheet 5'!X54*'Data Sheet 6'!$C54</f>
        <v>37136803.730229951</v>
      </c>
      <c r="U54" s="24">
        <f>'Data Sheet 5'!Y54*'Data Sheet 6'!$C54</f>
        <v>3005053.9615559061</v>
      </c>
      <c r="V54" s="24">
        <f>'Data Sheet 5'!Z54*'Data Sheet 6'!$C54</f>
        <v>198837385.59480616</v>
      </c>
      <c r="W54" s="24">
        <f>'Data Sheet 5'!AC54*'Data Sheet 6'!$C54</f>
        <v>83753727.271762371</v>
      </c>
      <c r="X54" s="24">
        <f>'Data Sheet 5'!AD54*'Data Sheet 6'!$C54</f>
        <v>82911699.815017417</v>
      </c>
      <c r="Y54" s="24">
        <f>'Data Sheet 5'!AE54*'Data Sheet 6'!$C54</f>
        <v>152638857.61691532</v>
      </c>
      <c r="Z54" s="24">
        <f>'Data Sheet 5'!AF54*'Data Sheet 6'!$C54</f>
        <v>1047480709.4962242</v>
      </c>
      <c r="AA54" s="24">
        <f>'Data Sheet 5'!AG54*'Data Sheet 6'!$C54</f>
        <v>323011683.28973788</v>
      </c>
      <c r="AB54" s="24">
        <f>'Data Sheet 5'!AH54*'Data Sheet 6'!$C54</f>
        <v>5683529.7782282066</v>
      </c>
      <c r="AC54" s="24">
        <f>'Data Sheet 5'!AI54*'Data Sheet 6'!$C54</f>
        <v>44606608.571497105</v>
      </c>
    </row>
    <row r="55" spans="1:29">
      <c r="A55" s="4">
        <v>2003</v>
      </c>
      <c r="B55" s="24">
        <f>'Data Sheet 5'!B55*'Data Sheet 6'!$C55</f>
        <v>1690394186.3958206</v>
      </c>
      <c r="C55" s="24">
        <f>'Data Sheet 5'!C55*'Data Sheet 6'!$C55</f>
        <v>1289865772.0471644</v>
      </c>
      <c r="D55" s="24">
        <f>'Data Sheet 5'!D55*'Data Sheet 6'!$C55</f>
        <v>1492625268.1165471</v>
      </c>
      <c r="E55" s="24">
        <f>'Data Sheet 5'!E55*'Data Sheet 6'!$C55</f>
        <v>6776702412.5742149</v>
      </c>
      <c r="F55" s="24">
        <f>'Data Sheet 5'!F55*'Data Sheet 6'!$C55</f>
        <v>632374905.53885674</v>
      </c>
      <c r="G55" s="24">
        <f>'Data Sheet 5'!G55*'Data Sheet 6'!$C55</f>
        <v>36322446.905682996</v>
      </c>
      <c r="H55" s="24">
        <f>'Data Sheet 5'!H55*'Data Sheet 6'!$C55</f>
        <v>2904692768.9028058</v>
      </c>
      <c r="I55" s="24">
        <f>'Data Sheet 5'!K55*'Data Sheet 6'!$C55</f>
        <v>147685173.86462775</v>
      </c>
      <c r="J55" s="24">
        <f>'Data Sheet 5'!L55*'Data Sheet 6'!$C55</f>
        <v>142364769.98616776</v>
      </c>
      <c r="K55" s="24">
        <f>'Data Sheet 5'!M55*'Data Sheet 6'!$C55</f>
        <v>279430789.83907437</v>
      </c>
      <c r="L55" s="24">
        <f>'Data Sheet 5'!N55*'Data Sheet 6'!$C55</f>
        <v>1560840997.1778901</v>
      </c>
      <c r="M55" s="24">
        <f>'Data Sheet 5'!O55*'Data Sheet 6'!$C55</f>
        <v>499390680.46410793</v>
      </c>
      <c r="N55" s="24">
        <f>'Data Sheet 5'!P55*'Data Sheet 6'!$C55</f>
        <v>12223008.691449329</v>
      </c>
      <c r="O55" s="24">
        <f>'Data Sheet 5'!Q55*'Data Sheet 6'!$C55</f>
        <v>87699883.381897807</v>
      </c>
      <c r="P55" s="24">
        <f>'Data Sheet 5'!T55*'Data Sheet 6'!$C55</f>
        <v>106406216.86135224</v>
      </c>
      <c r="Q55" s="24">
        <f>'Data Sheet 5'!U55*'Data Sheet 6'!$C55</f>
        <v>78658201.029187337</v>
      </c>
      <c r="R55" s="24">
        <f>'Data Sheet 5'!V55*'Data Sheet 6'!$C55</f>
        <v>95566096.840061471</v>
      </c>
      <c r="S55" s="24">
        <f>'Data Sheet 5'!W55*'Data Sheet 6'!$C55</f>
        <v>344078523.58503598</v>
      </c>
      <c r="T55" s="24">
        <f>'Data Sheet 5'!X55*'Data Sheet 6'!$C55</f>
        <v>33787518.077005997</v>
      </c>
      <c r="U55" s="24">
        <f>'Data Sheet 5'!Y55*'Data Sheet 6'!$C55</f>
        <v>2787214.6905387449</v>
      </c>
      <c r="V55" s="24">
        <f>'Data Sheet 5'!Z55*'Data Sheet 6'!$C55</f>
        <v>197449158.28527001</v>
      </c>
      <c r="W55" s="24">
        <f>'Data Sheet 5'!AC55*'Data Sheet 6'!$C55</f>
        <v>82498717.157343656</v>
      </c>
      <c r="X55" s="24">
        <f>'Data Sheet 5'!AD55*'Data Sheet 6'!$C55</f>
        <v>82090395.62370418</v>
      </c>
      <c r="Y55" s="24">
        <f>'Data Sheet 5'!AE55*'Data Sheet 6'!$C55</f>
        <v>153465411.42630076</v>
      </c>
      <c r="Z55" s="24">
        <f>'Data Sheet 5'!AF55*'Data Sheet 6'!$C55</f>
        <v>1080958003.6907997</v>
      </c>
      <c r="AA55" s="24">
        <f>'Data Sheet 5'!AG55*'Data Sheet 6'!$C55</f>
        <v>328660929.28231168</v>
      </c>
      <c r="AB55" s="24">
        <f>'Data Sheet 5'!AH55*'Data Sheet 6'!$C55</f>
        <v>5601084.2446873859</v>
      </c>
      <c r="AC55" s="24">
        <f>'Data Sheet 5'!AI55*'Data Sheet 6'!$C55</f>
        <v>45366287.609253548</v>
      </c>
    </row>
    <row r="56" spans="1:29">
      <c r="A56" s="4">
        <v>2004</v>
      </c>
      <c r="B56" s="24">
        <f>'Data Sheet 5'!B56*'Data Sheet 6'!$C56</f>
        <v>1751569755.0641894</v>
      </c>
      <c r="C56" s="24">
        <f>'Data Sheet 5'!C56*'Data Sheet 6'!$C56</f>
        <v>1319621227.2342324</v>
      </c>
      <c r="D56" s="24">
        <f>'Data Sheet 5'!D56*'Data Sheet 6'!$C56</f>
        <v>1539210839.9268069</v>
      </c>
      <c r="E56" s="24">
        <f>'Data Sheet 5'!E56*'Data Sheet 6'!$C56</f>
        <v>6925672004.986208</v>
      </c>
      <c r="F56" s="24">
        <f>'Data Sheet 5'!F56*'Data Sheet 6'!$C56</f>
        <v>589226663.34483516</v>
      </c>
      <c r="G56" s="24">
        <f>'Data Sheet 5'!G56*'Data Sheet 6'!$C56</f>
        <v>34972486.95392476</v>
      </c>
      <c r="H56" s="24">
        <f>'Data Sheet 5'!H56*'Data Sheet 6'!$C56</f>
        <v>3042939714.6143532</v>
      </c>
      <c r="I56" s="24">
        <f>'Data Sheet 5'!K56*'Data Sheet 6'!$C56</f>
        <v>144560238.0317843</v>
      </c>
      <c r="J56" s="24">
        <f>'Data Sheet 5'!L56*'Data Sheet 6'!$C56</f>
        <v>139610114.05140969</v>
      </c>
      <c r="K56" s="24">
        <f>'Data Sheet 5'!M56*'Data Sheet 6'!$C56</f>
        <v>277912388.62819022</v>
      </c>
      <c r="L56" s="24">
        <f>'Data Sheet 5'!N56*'Data Sheet 6'!$C56</f>
        <v>1584583562.5974402</v>
      </c>
      <c r="M56" s="24">
        <f>'Data Sheet 5'!O56*'Data Sheet 6'!$C56</f>
        <v>511090368.96700621</v>
      </c>
      <c r="N56" s="24">
        <f>'Data Sheet 5'!P56*'Data Sheet 6'!$C56</f>
        <v>12010106.409208829</v>
      </c>
      <c r="O56" s="24">
        <f>'Data Sheet 5'!Q56*'Data Sheet 6'!$C56</f>
        <v>87900573.49538444</v>
      </c>
      <c r="P56" s="24">
        <f>'Data Sheet 5'!T56*'Data Sheet 6'!$C56</f>
        <v>110840876.41953166</v>
      </c>
      <c r="Q56" s="24">
        <f>'Data Sheet 5'!U56*'Data Sheet 6'!$C56</f>
        <v>80610745.064688221</v>
      </c>
      <c r="R56" s="24">
        <f>'Data Sheet 5'!V56*'Data Sheet 6'!$C56</f>
        <v>98480256.600392684</v>
      </c>
      <c r="S56" s="24">
        <f>'Data Sheet 5'!W56*'Data Sheet 6'!$C56</f>
        <v>349884022.79005063</v>
      </c>
      <c r="T56" s="24">
        <f>'Data Sheet 5'!X56*'Data Sheet 6'!$C56</f>
        <v>32030728.916654952</v>
      </c>
      <c r="U56" s="24">
        <f>'Data Sheet 5'!Y56*'Data Sheet 6'!$C56</f>
        <v>2706987.0880818465</v>
      </c>
      <c r="V56" s="24">
        <f>'Data Sheet 5'!Z56*'Data Sheet 6'!$C56</f>
        <v>205870813.47679722</v>
      </c>
      <c r="W56" s="24">
        <f>'Data Sheet 5'!AC56*'Data Sheet 6'!$C56</f>
        <v>82106431.647069111</v>
      </c>
      <c r="X56" s="24">
        <f>'Data Sheet 5'!AD56*'Data Sheet 6'!$C56</f>
        <v>82143665.138856888</v>
      </c>
      <c r="Y56" s="24">
        <f>'Data Sheet 5'!AE56*'Data Sheet 6'!$C56</f>
        <v>156119691.95220783</v>
      </c>
      <c r="Z56" s="24">
        <f>'Data Sheet 5'!AF56*'Data Sheet 6'!$C56</f>
        <v>1127337080.7288337</v>
      </c>
      <c r="AA56" s="24">
        <f>'Data Sheet 5'!AG56*'Data Sheet 6'!$C56</f>
        <v>337920160.8942951</v>
      </c>
      <c r="AB56" s="24">
        <f>'Data Sheet 5'!AH56*'Data Sheet 6'!$C56</f>
        <v>5576837.9470933089</v>
      </c>
      <c r="AC56" s="24">
        <f>'Data Sheet 5'!AI56*'Data Sheet 6'!$C56</f>
        <v>46697229.319628119</v>
      </c>
    </row>
    <row r="57" spans="1:29">
      <c r="A57" s="4">
        <v>2005</v>
      </c>
      <c r="B57" s="24">
        <f>'Data Sheet 5'!B57*'Data Sheet 6'!$C57</f>
        <v>1723135486.656081</v>
      </c>
      <c r="C57" s="24">
        <f>'Data Sheet 5'!C57*'Data Sheet 6'!$C57</f>
        <v>1281514203.1539006</v>
      </c>
      <c r="D57" s="24">
        <f>'Data Sheet 5'!D57*'Data Sheet 6'!$C57</f>
        <v>1510226121.45438</v>
      </c>
      <c r="E57" s="24">
        <f>'Data Sheet 5'!E57*'Data Sheet 6'!$C57</f>
        <v>6710527104.8369303</v>
      </c>
      <c r="F57" s="24">
        <f>'Data Sheet 5'!F57*'Data Sheet 6'!$C57</f>
        <v>516110553.63958377</v>
      </c>
      <c r="G57" s="24">
        <f>'Data Sheet 5'!G57*'Data Sheet 6'!$C57</f>
        <v>31862466.125782438</v>
      </c>
      <c r="H57" s="24">
        <f>'Data Sheet 5'!H57*'Data Sheet 6'!$C57</f>
        <v>3026716065.0279188</v>
      </c>
      <c r="I57" s="24">
        <f>'Data Sheet 5'!K57*'Data Sheet 6'!$C57</f>
        <v>133064850.38433318</v>
      </c>
      <c r="J57" s="24">
        <f>'Data Sheet 5'!L57*'Data Sheet 6'!$C57</f>
        <v>128764443.89079818</v>
      </c>
      <c r="K57" s="24">
        <f>'Data Sheet 5'!M57*'Data Sheet 6'!$C57</f>
        <v>260239481.62743697</v>
      </c>
      <c r="L57" s="24">
        <f>'Data Sheet 5'!N57*'Data Sheet 6'!$C57</f>
        <v>1512938010.2452223</v>
      </c>
      <c r="M57" s="24">
        <f>'Data Sheet 5'!O57*'Data Sheet 6'!$C57</f>
        <v>492200415.67901349</v>
      </c>
      <c r="N57" s="24">
        <f>'Data Sheet 5'!P57*'Data Sheet 6'!$C57</f>
        <v>11097997.404807681</v>
      </c>
      <c r="O57" s="24">
        <f>'Data Sheet 5'!Q57*'Data Sheet 6'!$C57</f>
        <v>82970033.544903517</v>
      </c>
      <c r="P57" s="24">
        <f>'Data Sheet 5'!T57*'Data Sheet 6'!$C57</f>
        <v>91983117.907405466</v>
      </c>
      <c r="Q57" s="24">
        <f>'Data Sheet 5'!U57*'Data Sheet 6'!$C57</f>
        <v>65792365.552694738</v>
      </c>
      <c r="R57" s="24">
        <f>'Data Sheet 5'!V57*'Data Sheet 6'!$C57</f>
        <v>81004026.466217086</v>
      </c>
      <c r="S57" s="24">
        <f>'Data Sheet 5'!W57*'Data Sheet 6'!$C57</f>
        <v>283014618.67253137</v>
      </c>
      <c r="T57" s="24">
        <f>'Data Sheet 5'!X57*'Data Sheet 6'!$C57</f>
        <v>23965051.84946787</v>
      </c>
      <c r="U57" s="24">
        <f>'Data Sheet 5'!Y57*'Data Sheet 6'!$C57</f>
        <v>2087729.816182402</v>
      </c>
      <c r="V57" s="24">
        <f>'Data Sheet 5'!Z57*'Data Sheet 6'!$C57</f>
        <v>170972558.99858934</v>
      </c>
      <c r="W57" s="24">
        <f>'Data Sheet 5'!AC57*'Data Sheet 6'!$C57</f>
        <v>63471984.797986977</v>
      </c>
      <c r="X57" s="24">
        <f>'Data Sheet 5'!AD57*'Data Sheet 6'!$C57</f>
        <v>63863292.932673566</v>
      </c>
      <c r="Y57" s="24">
        <f>'Data Sheet 5'!AE57*'Data Sheet 6'!$C57</f>
        <v>123542386.15067092</v>
      </c>
      <c r="Z57" s="24">
        <f>'Data Sheet 5'!AF57*'Data Sheet 6'!$C57</f>
        <v>913432225.31681299</v>
      </c>
      <c r="AA57" s="24">
        <f>'Data Sheet 5'!AG57*'Data Sheet 6'!$C57</f>
        <v>269906766.39483589</v>
      </c>
      <c r="AB57" s="24">
        <f>'Data Sheet 5'!AH57*'Data Sheet 6'!$C57</f>
        <v>4312778.3748782193</v>
      </c>
      <c r="AC57" s="24">
        <f>'Data Sheet 5'!AI57*'Data Sheet 6'!$C57</f>
        <v>37400203.459409595</v>
      </c>
    </row>
    <row r="58" spans="1:29">
      <c r="A58" s="4">
        <v>2006</v>
      </c>
      <c r="B58" s="24">
        <f>'Data Sheet 5'!B58*'Data Sheet 6'!$C58</f>
        <v>1776259786.2123079</v>
      </c>
      <c r="C58" s="24">
        <f>'Data Sheet 5'!C58*'Data Sheet 6'!$C58</f>
        <v>1303789467.0169263</v>
      </c>
      <c r="D58" s="24">
        <f>'Data Sheet 5'!D58*'Data Sheet 6'!$C58</f>
        <v>1555968040.7136745</v>
      </c>
      <c r="E58" s="24">
        <f>'Data Sheet 5'!E58*'Data Sheet 6'!$C58</f>
        <v>6803134896.1056118</v>
      </c>
      <c r="F58" s="24">
        <f>'Data Sheet 5'!F58*'Data Sheet 6'!$C58</f>
        <v>468058991.15293187</v>
      </c>
      <c r="G58" s="24">
        <f>'Data Sheet 5'!G58*'Data Sheet 6'!$C58</f>
        <v>30305100.030063435</v>
      </c>
      <c r="H58" s="24">
        <f>'Data Sheet 5'!H58*'Data Sheet 6'!$C58</f>
        <v>3154816789.4335032</v>
      </c>
      <c r="I58" s="24">
        <f>'Data Sheet 5'!K58*'Data Sheet 6'!$C58</f>
        <v>129889533.78121811</v>
      </c>
      <c r="J58" s="24">
        <f>'Data Sheet 5'!L58*'Data Sheet 6'!$C58</f>
        <v>125961720.4811025</v>
      </c>
      <c r="K58" s="24">
        <f>'Data Sheet 5'!M58*'Data Sheet 6'!$C58</f>
        <v>258753484.51348835</v>
      </c>
      <c r="L58" s="24">
        <f>'Data Sheet 5'!N58*'Data Sheet 6'!$C58</f>
        <v>1532096523.3498728</v>
      </c>
      <c r="M58" s="24">
        <f>'Data Sheet 5'!O58*'Data Sheet 6'!$C58</f>
        <v>503014666.50684565</v>
      </c>
      <c r="N58" s="24">
        <f>'Data Sheet 5'!P58*'Data Sheet 6'!$C58</f>
        <v>10875973.264263811</v>
      </c>
      <c r="O58" s="24">
        <f>'Data Sheet 5'!Q58*'Data Sheet 6'!$C58</f>
        <v>83175899.887420043</v>
      </c>
      <c r="P58" s="24">
        <f>'Data Sheet 5'!T58*'Data Sheet 6'!$C58</f>
        <v>105354962.55339888</v>
      </c>
      <c r="Q58" s="24">
        <f>'Data Sheet 5'!U58*'Data Sheet 6'!$C58</f>
        <v>74089303.466674194</v>
      </c>
      <c r="R58" s="24">
        <f>'Data Sheet 5'!V58*'Data Sheet 6'!$C58</f>
        <v>92133134.80957137</v>
      </c>
      <c r="S58" s="24">
        <f>'Data Sheet 5'!W58*'Data Sheet 6'!$C58</f>
        <v>315461849.88658309</v>
      </c>
      <c r="T58" s="24">
        <f>'Data Sheet 5'!X58*'Data Sheet 6'!$C58</f>
        <v>24465836.725043323</v>
      </c>
      <c r="U58" s="24">
        <f>'Data Sheet 5'!Y58*'Data Sheet 6'!$C58</f>
        <v>2214303.4623614135</v>
      </c>
      <c r="V58" s="24">
        <f>'Data Sheet 5'!Z58*'Data Sheet 6'!$C58</f>
        <v>195935444.23295084</v>
      </c>
      <c r="W58" s="24">
        <f>'Data Sheet 5'!AC58*'Data Sheet 6'!$C58</f>
        <v>66163680.489719398</v>
      </c>
      <c r="X58" s="24">
        <f>'Data Sheet 5'!AD58*'Data Sheet 6'!$C58</f>
        <v>66970655.748282447</v>
      </c>
      <c r="Y58" s="24">
        <f>'Data Sheet 5'!AE58*'Data Sheet 6'!$C58</f>
        <v>132027695.33935267</v>
      </c>
      <c r="Z58" s="24">
        <f>'Data Sheet 5'!AF58*'Data Sheet 6'!$C58</f>
        <v>998257024.69504023</v>
      </c>
      <c r="AA58" s="24">
        <f>'Data Sheet 5'!AG58*'Data Sheet 6'!$C58</f>
        <v>290746957.20568967</v>
      </c>
      <c r="AB58" s="24">
        <f>'Data Sheet 5'!AH58*'Data Sheet 6'!$C58</f>
        <v>4497184.7077712482</v>
      </c>
      <c r="AC58" s="24">
        <f>'Data Sheet 5'!AI58*'Data Sheet 6'!$C58</f>
        <v>40462494.830736898</v>
      </c>
    </row>
    <row r="59" spans="1:29">
      <c r="A59" s="4">
        <v>2007</v>
      </c>
      <c r="B59" s="24">
        <f>'Data Sheet 5'!B59*'Data Sheet 6'!$C59</f>
        <v>1986516141.7666202</v>
      </c>
      <c r="C59" s="24">
        <f>'Data Sheet 5'!C59*'Data Sheet 6'!$C59</f>
        <v>1438807756.7386367</v>
      </c>
      <c r="D59" s="24">
        <f>'Data Sheet 5'!D59*'Data Sheet 6'!$C59</f>
        <v>1742802939.659447</v>
      </c>
      <c r="E59" s="24">
        <f>'Data Sheet 5'!E59*'Data Sheet 6'!$C59</f>
        <v>7471070043.7342587</v>
      </c>
      <c r="F59" s="24">
        <f>'Data Sheet 5'!F59*'Data Sheet 6'!$C59</f>
        <v>453754815.12597376</v>
      </c>
      <c r="G59" s="24">
        <f>'Data Sheet 5'!G59*'Data Sheet 6'!$C59</f>
        <v>31142023.070173059</v>
      </c>
      <c r="H59" s="24">
        <f>'Data Sheet 5'!H59*'Data Sheet 6'!$C59</f>
        <v>3567801678.1741414</v>
      </c>
      <c r="I59" s="24">
        <f>'Data Sheet 5'!K59*'Data Sheet 6'!$C59</f>
        <v>128484434.96841428</v>
      </c>
      <c r="J59" s="24">
        <f>'Data Sheet 5'!L59*'Data Sheet 6'!$C59</f>
        <v>124887677.59350723</v>
      </c>
      <c r="K59" s="24">
        <f>'Data Sheet 5'!M59*'Data Sheet 6'!$C59</f>
        <v>261059305.04766271</v>
      </c>
      <c r="L59" s="24">
        <f>'Data Sheet 5'!N59*'Data Sheet 6'!$C59</f>
        <v>1572518550.050545</v>
      </c>
      <c r="M59" s="24">
        <f>'Data Sheet 5'!O59*'Data Sheet 6'!$C59</f>
        <v>521312026.85647929</v>
      </c>
      <c r="N59" s="24">
        <f>'Data Sheet 5'!P59*'Data Sheet 6'!$C59</f>
        <v>10801643.733912822</v>
      </c>
      <c r="O59" s="24">
        <f>'Data Sheet 5'!Q59*'Data Sheet 6'!$C59</f>
        <v>84626385.561405256</v>
      </c>
      <c r="P59" s="24">
        <f>'Data Sheet 5'!T59*'Data Sheet 6'!$C59</f>
        <v>116850642.64620446</v>
      </c>
      <c r="Q59" s="24">
        <f>'Data Sheet 5'!U59*'Data Sheet 6'!$C59</f>
        <v>80765092.927421257</v>
      </c>
      <c r="R59" s="24">
        <f>'Data Sheet 5'!V59*'Data Sheet 6'!$C59</f>
        <v>101657293.09134157</v>
      </c>
      <c r="S59" s="24">
        <f>'Data Sheet 5'!W59*'Data Sheet 6'!$C59</f>
        <v>339935045.21356231</v>
      </c>
      <c r="T59" s="24">
        <f>'Data Sheet 5'!X59*'Data Sheet 6'!$C59</f>
        <v>23843377.908914566</v>
      </c>
      <c r="U59" s="24">
        <f>'Data Sheet 5'!Y59*'Data Sheet 6'!$C59</f>
        <v>2265022.3199902587</v>
      </c>
      <c r="V59" s="24">
        <f>'Data Sheet 5'!Z59*'Data Sheet 6'!$C59</f>
        <v>217392495.48890144</v>
      </c>
      <c r="W59" s="24">
        <f>'Data Sheet 5'!AC59*'Data Sheet 6'!$C59</f>
        <v>53338892.82602077</v>
      </c>
      <c r="X59" s="24">
        <f>'Data Sheet 5'!AD59*'Data Sheet 6'!$C59</f>
        <v>54328929.466873489</v>
      </c>
      <c r="Y59" s="24">
        <f>'Data Sheet 5'!AE59*'Data Sheet 6'!$C59</f>
        <v>109290246.30389348</v>
      </c>
      <c r="Z59" s="24">
        <f>'Data Sheet 5'!AF59*'Data Sheet 6'!$C59</f>
        <v>843946914.88359511</v>
      </c>
      <c r="AA59" s="24">
        <f>'Data Sheet 5'!AG59*'Data Sheet 6'!$C59</f>
        <v>242261104.76993841</v>
      </c>
      <c r="AB59" s="24">
        <f>'Data Sheet 5'!AH59*'Data Sheet 6'!$C59</f>
        <v>3626575.052619007</v>
      </c>
      <c r="AC59" s="24">
        <f>'Data Sheet 5'!AI59*'Data Sheet 6'!$C59</f>
        <v>33915204.055691056</v>
      </c>
    </row>
    <row r="60" spans="1:29">
      <c r="A60" s="4">
        <v>2008</v>
      </c>
      <c r="B60" s="24">
        <f>'Data Sheet 5'!B60*'Data Sheet 6'!$C60</f>
        <v>1726825285.3716247</v>
      </c>
      <c r="C60" s="24">
        <f>'Data Sheet 5'!C60*'Data Sheet 6'!$C60</f>
        <v>1233897664.0788405</v>
      </c>
      <c r="D60" s="24">
        <f>'Data Sheet 5'!D60*'Data Sheet 6'!$C60</f>
        <v>1520277910.6503408</v>
      </c>
      <c r="E60" s="24">
        <f>'Data Sheet 5'!E60*'Data Sheet 6'!$C60</f>
        <v>6366569676.7621574</v>
      </c>
      <c r="F60" s="24">
        <f>'Data Sheet 5'!F60*'Data Sheet 6'!$C60</f>
        <v>335506291.66017652</v>
      </c>
      <c r="G60" s="24">
        <f>'Data Sheet 5'!G60*'Data Sheet 6'!$C60</f>
        <v>24757808.153275352</v>
      </c>
      <c r="H60" s="24">
        <f>'Data Sheet 5'!H60*'Data Sheet 6'!$C60</f>
        <v>3136317731.8278136</v>
      </c>
      <c r="I60" s="24">
        <f>'Data Sheet 5'!K60*'Data Sheet 6'!$C60</f>
        <v>108788321.00925189</v>
      </c>
      <c r="J60" s="24">
        <f>'Data Sheet 5'!L60*'Data Sheet 6'!$C60</f>
        <v>106007110.84329472</v>
      </c>
      <c r="K60" s="24">
        <f>'Data Sheet 5'!M60*'Data Sheet 6'!$C60</f>
        <v>225759274.81698084</v>
      </c>
      <c r="L60" s="24">
        <f>'Data Sheet 5'!N60*'Data Sheet 6'!$C60</f>
        <v>1381838071.7701278</v>
      </c>
      <c r="M60" s="24">
        <f>'Data Sheet 5'!O60*'Data Sheet 6'!$C60</f>
        <v>462806242.86478955</v>
      </c>
      <c r="N60" s="24">
        <f>'Data Sheet 5'!P60*'Data Sheet 6'!$C60</f>
        <v>9183392.2471144758</v>
      </c>
      <c r="O60" s="24">
        <f>'Data Sheet 5'!Q60*'Data Sheet 6'!$C60</f>
        <v>73816298.485558942</v>
      </c>
      <c r="P60" s="24">
        <f>'Data Sheet 5'!T60*'Data Sheet 6'!$C60</f>
        <v>95088481.192008749</v>
      </c>
      <c r="Q60" s="24">
        <f>'Data Sheet 5'!U60*'Data Sheet 6'!$C60</f>
        <v>64576061.598729685</v>
      </c>
      <c r="R60" s="24">
        <f>'Data Sheet 5'!V60*'Data Sheet 6'!$C60</f>
        <v>82439004.236838922</v>
      </c>
      <c r="S60" s="24">
        <f>'Data Sheet 5'!W60*'Data Sheet 6'!$C60</f>
        <v>268293537.23726362</v>
      </c>
      <c r="T60" s="24">
        <f>'Data Sheet 5'!X60*'Data Sheet 6'!$C60</f>
        <v>16738655.202860197</v>
      </c>
      <c r="U60" s="24">
        <f>'Data Sheet 5'!Y60*'Data Sheet 6'!$C60</f>
        <v>1692148.8543943055</v>
      </c>
      <c r="V60" s="24">
        <f>'Data Sheet 5'!Z60*'Data Sheet 6'!$C60</f>
        <v>176934295.47156134</v>
      </c>
      <c r="W60" s="24">
        <f>'Data Sheet 5'!AC60*'Data Sheet 6'!$C60</f>
        <v>44380247.830015704</v>
      </c>
      <c r="X60" s="24">
        <f>'Data Sheet 5'!AD60*'Data Sheet 6'!$C60</f>
        <v>45501901.524648242</v>
      </c>
      <c r="Y60" s="24">
        <f>'Data Sheet 5'!AE60*'Data Sheet 6'!$C60</f>
        <v>93523943.252164081</v>
      </c>
      <c r="Z60" s="24">
        <f>'Data Sheet 5'!AF60*'Data Sheet 6'!$C60</f>
        <v>736613034.45035267</v>
      </c>
      <c r="AA60" s="24">
        <f>'Data Sheet 5'!AG60*'Data Sheet 6'!$C60</f>
        <v>208384913.61938888</v>
      </c>
      <c r="AB60" s="24">
        <f>'Data Sheet 5'!AH60*'Data Sheet 6'!$C60</f>
        <v>3018309.1759022572</v>
      </c>
      <c r="AC60" s="24">
        <f>'Data Sheet 5'!AI60*'Data Sheet 6'!$C60</f>
        <v>29393226.173968993</v>
      </c>
    </row>
    <row r="61" spans="1:29">
      <c r="A61" s="4">
        <v>2009</v>
      </c>
      <c r="B61" s="24">
        <f>'Data Sheet 5'!B61*'Data Sheet 6'!$C61</f>
        <v>1388657148.7922421</v>
      </c>
      <c r="C61" s="24">
        <f>'Data Sheet 5'!C61*'Data Sheet 6'!$C61</f>
        <v>978709361.13082671</v>
      </c>
      <c r="D61" s="24">
        <f>'Data Sheet 5'!D61*'Data Sheet 6'!$C61</f>
        <v>1229154817.6102316</v>
      </c>
      <c r="E61" s="24">
        <f>'Data Sheet 5'!E61*'Data Sheet 6'!$C61</f>
        <v>5010108939.6018486</v>
      </c>
      <c r="F61" s="24">
        <f>'Data Sheet 5'!F61*'Data Sheet 6'!$C61</f>
        <v>223809860.74585867</v>
      </c>
      <c r="G61" s="24">
        <f>'Data Sheet 5'!G61*'Data Sheet 6'!$C61</f>
        <v>18111166.273658741</v>
      </c>
      <c r="H61" s="24">
        <f>'Data Sheet 5'!H61*'Data Sheet 6'!$C61</f>
        <v>2550635903.9267626</v>
      </c>
      <c r="I61" s="24">
        <f>'Data Sheet 5'!K61*'Data Sheet 6'!$C61</f>
        <v>79039079.777831867</v>
      </c>
      <c r="J61" s="24">
        <f>'Data Sheet 5'!L61*'Data Sheet 6'!$C61</f>
        <v>77226103.812842593</v>
      </c>
      <c r="K61" s="24">
        <f>'Data Sheet 5'!M61*'Data Sheet 6'!$C61</f>
        <v>167765395.79604051</v>
      </c>
      <c r="L61" s="24">
        <f>'Data Sheet 5'!N61*'Data Sheet 6'!$C61</f>
        <v>1042223601.0469087</v>
      </c>
      <c r="M61" s="24">
        <f>'Data Sheet 5'!O61*'Data Sheet 6'!$C61</f>
        <v>352837753.83246005</v>
      </c>
      <c r="N61" s="24">
        <f>'Data Sheet 5'!P61*'Data Sheet 6'!$C61</f>
        <v>6700146.6416584738</v>
      </c>
      <c r="O61" s="24">
        <f>'Data Sheet 5'!Q61*'Data Sheet 6'!$C61</f>
        <v>55338325.914154068</v>
      </c>
      <c r="P61" s="24">
        <f>'Data Sheet 5'!T61*'Data Sheet 6'!$C61</f>
        <v>76868828.146182969</v>
      </c>
      <c r="Q61" s="24">
        <f>'Data Sheet 5'!U61*'Data Sheet 6'!$C61</f>
        <v>51274780.843991123</v>
      </c>
      <c r="R61" s="24">
        <f>'Data Sheet 5'!V61*'Data Sheet 6'!$C61</f>
        <v>66522112.403977796</v>
      </c>
      <c r="S61" s="24">
        <f>'Data Sheet 5'!W61*'Data Sheet 6'!$C61</f>
        <v>209967297.85358366</v>
      </c>
      <c r="T61" s="24">
        <f>'Data Sheet 5'!X61*'Data Sheet 6'!$C61</f>
        <v>11390637.225576267</v>
      </c>
      <c r="U61" s="24">
        <f>'Data Sheet 5'!Y61*'Data Sheet 6'!$C61</f>
        <v>1249264.8798682909</v>
      </c>
      <c r="V61" s="24">
        <f>'Data Sheet 5'!Z61*'Data Sheet 6'!$C61</f>
        <v>143027606.54216695</v>
      </c>
      <c r="W61" s="24">
        <f>'Data Sheet 5'!AC61*'Data Sheet 6'!$C61</f>
        <v>33583963.670285717</v>
      </c>
      <c r="X61" s="24">
        <f>'Data Sheet 5'!AD61*'Data Sheet 6'!$C61</f>
        <v>34670440.235491954</v>
      </c>
      <c r="Y61" s="24">
        <f>'Data Sheet 5'!AE61*'Data Sheet 6'!$C61</f>
        <v>72910192.352829918</v>
      </c>
      <c r="Z61" s="24">
        <f>'Data Sheet 5'!AF61*'Data Sheet 6'!$C61</f>
        <v>584927063.52179098</v>
      </c>
      <c r="AA61" s="24">
        <f>'Data Sheet 5'!AG61*'Data Sheet 6'!$C61</f>
        <v>163061542.97112089</v>
      </c>
      <c r="AB61" s="24">
        <f>'Data Sheet 5'!AH61*'Data Sheet 6'!$C61</f>
        <v>2284659.5730745317</v>
      </c>
      <c r="AC61" s="24">
        <f>'Data Sheet 5'!AI61*'Data Sheet 6'!$C61</f>
        <v>23211324.153843049</v>
      </c>
    </row>
    <row r="62" spans="1:29">
      <c r="A62" s="4">
        <v>2010</v>
      </c>
      <c r="B62" s="24">
        <f>'Data Sheet 5'!B62*'Data Sheet 6'!$C62</f>
        <v>1394606216.1087997</v>
      </c>
      <c r="C62" s="24">
        <f>'Data Sheet 5'!C62*'Data Sheet 6'!$C62</f>
        <v>969267177.99594724</v>
      </c>
      <c r="D62" s="24">
        <f>'Data Sheet 5'!D62*'Data Sheet 6'!$C62</f>
        <v>1243304965.8154042</v>
      </c>
      <c r="E62" s="24">
        <f>'Data Sheet 5'!E62*'Data Sheet 6'!$C62</f>
        <v>4914414456.901413</v>
      </c>
      <c r="F62" s="24">
        <f>'Data Sheet 5'!F62*'Data Sheet 6'!$C62</f>
        <v>180033899.72119492</v>
      </c>
      <c r="G62" s="24">
        <f>'Data Sheet 5'!G62*'Data Sheet 6'!$C62</f>
        <v>16444275.767509339</v>
      </c>
      <c r="H62" s="24">
        <f>'Data Sheet 5'!H62*'Data Sheet 6'!$C62</f>
        <v>2590611315.8474507</v>
      </c>
      <c r="I62" s="24">
        <f>'Data Sheet 5'!K62*'Data Sheet 6'!$C62</f>
        <v>84894629.616241351</v>
      </c>
      <c r="J62" s="24">
        <f>'Data Sheet 5'!L62*'Data Sheet 6'!$C62</f>
        <v>83188922.375832587</v>
      </c>
      <c r="K62" s="24">
        <f>'Data Sheet 5'!M62*'Data Sheet 6'!$C62</f>
        <v>184580488.87832978</v>
      </c>
      <c r="L62" s="24">
        <f>'Data Sheet 5'!N62*'Data Sheet 6'!$C62</f>
        <v>1162457939.8906868</v>
      </c>
      <c r="M62" s="24">
        <f>'Data Sheet 5'!O62*'Data Sheet 6'!$C62</f>
        <v>398011236.41661632</v>
      </c>
      <c r="N62" s="24">
        <f>'Data Sheet 5'!P62*'Data Sheet 6'!$C62</f>
        <v>7227507.105290222</v>
      </c>
      <c r="O62" s="24">
        <f>'Data Sheet 5'!Q62*'Data Sheet 6'!$C62</f>
        <v>61432063.873791188</v>
      </c>
      <c r="P62" s="24">
        <f>'Data Sheet 5'!T62*'Data Sheet 6'!$C62</f>
        <v>79735801.68941763</v>
      </c>
      <c r="Q62" s="24">
        <f>'Data Sheet 5'!U62*'Data Sheet 6'!$C62</f>
        <v>52224633.825206786</v>
      </c>
      <c r="R62" s="24">
        <f>'Data Sheet 5'!V62*'Data Sheet 6'!$C62</f>
        <v>68984772.909843698</v>
      </c>
      <c r="S62" s="24">
        <f>'Data Sheet 5'!W62*'Data Sheet 6'!$C62</f>
        <v>210439062.76952568</v>
      </c>
      <c r="T62" s="24">
        <f>'Data Sheet 5'!X62*'Data Sheet 6'!$C62</f>
        <v>9609206.2650284283</v>
      </c>
      <c r="U62" s="24">
        <f>'Data Sheet 5'!Y62*'Data Sheet 6'!$C62</f>
        <v>1176306.8288391761</v>
      </c>
      <c r="V62" s="24">
        <f>'Data Sheet 5'!Z62*'Data Sheet 6'!$C62</f>
        <v>148327944.18658373</v>
      </c>
      <c r="W62" s="24">
        <f>'Data Sheet 5'!AC62*'Data Sheet 6'!$C62</f>
        <v>30963593.777392775</v>
      </c>
      <c r="X62" s="24">
        <f>'Data Sheet 5'!AD62*'Data Sheet 6'!$C62</f>
        <v>32196340.613800667</v>
      </c>
      <c r="Y62" s="24">
        <f>'Data Sheet 5'!AE62*'Data Sheet 6'!$C62</f>
        <v>69371827.087505981</v>
      </c>
      <c r="Z62" s="24">
        <f>'Data Sheet 5'!AF62*'Data Sheet 6'!$C62</f>
        <v>566103162.30569601</v>
      </c>
      <c r="AA62" s="24">
        <f>'Data Sheet 5'!AG62*'Data Sheet 6'!$C62</f>
        <v>155501655.80532181</v>
      </c>
      <c r="AB62" s="24">
        <f>'Data Sheet 5'!AH62*'Data Sheet 6'!$C62</f>
        <v>2106956.5130789299</v>
      </c>
      <c r="AC62" s="24">
        <f>'Data Sheet 5'!AI62*'Data Sheet 6'!$C62</f>
        <v>22374188.807047226</v>
      </c>
    </row>
    <row r="63" spans="1:29">
      <c r="A63" s="4">
        <v>2011</v>
      </c>
      <c r="B63" s="24">
        <f>'Data Sheet 5'!B63*'Data Sheet 6'!$C63</f>
        <v>1206103536.0916533</v>
      </c>
      <c r="C63" s="24">
        <f>'Data Sheet 5'!C63*'Data Sheet 6'!$C63</f>
        <v>826441491.68178594</v>
      </c>
      <c r="D63" s="24">
        <f>'Data Sheet 5'!D63*'Data Sheet 6'!$C63</f>
        <v>1084823907.03652</v>
      </c>
      <c r="E63" s="24">
        <f>'Data Sheet 5'!E63*'Data Sheet 6'!$C63</f>
        <v>4142696891.1092763</v>
      </c>
      <c r="F63" s="24">
        <f>'Data Sheet 5'!F63*'Data Sheet 6'!$C63</f>
        <v>118312186.09458092</v>
      </c>
      <c r="G63" s="24">
        <f>'Data Sheet 5'!G63*'Data Sheet 6'!$C63</f>
        <v>12765443.605870211</v>
      </c>
      <c r="H63" s="24">
        <f>'Data Sheet 5'!H63*'Data Sheet 6'!$C63</f>
        <v>2265920781.6598039</v>
      </c>
      <c r="I63" s="24">
        <f>'Data Sheet 5'!K63*'Data Sheet 6'!$C63</f>
        <v>58922392.405991398</v>
      </c>
      <c r="J63" s="24">
        <f>'Data Sheet 5'!L63*'Data Sheet 6'!$C63</f>
        <v>57920287.205426097</v>
      </c>
      <c r="K63" s="24">
        <f>'Data Sheet 5'!M63*'Data Sheet 6'!$C63</f>
        <v>131433269.79359698</v>
      </c>
      <c r="L63" s="24">
        <f>'Data Sheet 5'!N63*'Data Sheet 6'!$C63</f>
        <v>838127145.25190377</v>
      </c>
      <c r="M63" s="24">
        <f>'Data Sheet 5'!O63*'Data Sheet 6'!$C63</f>
        <v>290378267.12700093</v>
      </c>
      <c r="N63" s="24">
        <f>'Data Sheet 5'!P63*'Data Sheet 6'!$C63</f>
        <v>5038526.8527098987</v>
      </c>
      <c r="O63" s="24">
        <f>'Data Sheet 5'!Q63*'Data Sheet 6'!$C63</f>
        <v>44142862.404040255</v>
      </c>
      <c r="P63" s="24">
        <f>'Data Sheet 5'!T63*'Data Sheet 6'!$C63</f>
        <v>65007432.483304001</v>
      </c>
      <c r="Q63" s="24">
        <f>'Data Sheet 5'!U63*'Data Sheet 6'!$C63</f>
        <v>41793781.704304062</v>
      </c>
      <c r="R63" s="24">
        <f>'Data Sheet 5'!V63*'Data Sheet 6'!$C63</f>
        <v>56308935.267435208</v>
      </c>
      <c r="S63" s="24">
        <f>'Data Sheet 5'!W63*'Data Sheet 6'!$C63</f>
        <v>165425954.91754961</v>
      </c>
      <c r="T63" s="24">
        <f>'Data Sheet 5'!X63*'Data Sheet 6'!$C63</f>
        <v>6047927.8690634966</v>
      </c>
      <c r="U63" s="24">
        <f>'Data Sheet 5'!Y63*'Data Sheet 6'!$C63</f>
        <v>864398.83217207191</v>
      </c>
      <c r="V63" s="24">
        <f>'Data Sheet 5'!Z63*'Data Sheet 6'!$C63</f>
        <v>120877887.84853238</v>
      </c>
      <c r="W63" s="24">
        <f>'Data Sheet 5'!AC63*'Data Sheet 6'!$C63</f>
        <v>20421227.058242299</v>
      </c>
      <c r="X63" s="24">
        <f>'Data Sheet 5'!AD63*'Data Sheet 6'!$C63</f>
        <v>21394938.113304883</v>
      </c>
      <c r="Y63" s="24">
        <f>'Data Sheet 5'!AE63*'Data Sheet 6'!$C63</f>
        <v>47300652.244341239</v>
      </c>
      <c r="Z63" s="24">
        <f>'Data Sheet 5'!AF63*'Data Sheet 6'!$C63</f>
        <v>392075134.32342732</v>
      </c>
      <c r="AA63" s="24">
        <f>'Data Sheet 5'!AG63*'Data Sheet 6'!$C63</f>
        <v>106112579.09990345</v>
      </c>
      <c r="AB63" s="24">
        <f>'Data Sheet 5'!AH63*'Data Sheet 6'!$C63</f>
        <v>1389969.2812961985</v>
      </c>
      <c r="AC63" s="24">
        <f>'Data Sheet 5'!AI63*'Data Sheet 6'!$C63</f>
        <v>15457463.72130245</v>
      </c>
    </row>
    <row r="64" spans="1:29">
      <c r="A64" s="4">
        <v>2012</v>
      </c>
      <c r="B64" s="24">
        <f>'Data Sheet 5'!B64*'Data Sheet 6'!$C64</f>
        <v>1482871683.0176663</v>
      </c>
      <c r="C64" s="24">
        <f>'Data Sheet 5'!C64*'Data Sheet 6'!$C64</f>
        <v>1001534978.9878926</v>
      </c>
      <c r="D64" s="24">
        <f>'Data Sheet 5'!D64*'Data Sheet 6'!$C64</f>
        <v>1347769508.6075125</v>
      </c>
      <c r="E64" s="24">
        <f>'Data Sheet 5'!E64*'Data Sheet 6'!$C64</f>
        <v>4953588126.6902199</v>
      </c>
      <c r="F64" s="24">
        <f>'Data Sheet 5'!F64*'Data Sheet 6'!$C64</f>
        <v>101140803.20446053</v>
      </c>
      <c r="G64" s="24">
        <f>'Data Sheet 5'!G64*'Data Sheet 6'!$C64</f>
        <v>13968265.208226031</v>
      </c>
      <c r="H64" s="24">
        <f>'Data Sheet 5'!H64*'Data Sheet 6'!$C64</f>
        <v>2817619205.4246197</v>
      </c>
      <c r="I64" s="24">
        <f>'Data Sheet 5'!K64*'Data Sheet 6'!$C64</f>
        <v>66698665.69454062</v>
      </c>
      <c r="J64" s="24">
        <f>'Data Sheet 5'!L64*'Data Sheet 6'!$C64</f>
        <v>65787606.103617556</v>
      </c>
      <c r="K64" s="24">
        <f>'Data Sheet 5'!M64*'Data Sheet 6'!$C64</f>
        <v>152884485.12120172</v>
      </c>
      <c r="L64" s="24">
        <f>'Data Sheet 5'!N64*'Data Sheet 6'!$C64</f>
        <v>985952229.24007022</v>
      </c>
      <c r="M64" s="24">
        <f>'Data Sheet 5'!O64*'Data Sheet 6'!$C64</f>
        <v>345843155.46173316</v>
      </c>
      <c r="N64" s="24">
        <f>'Data Sheet 5'!P64*'Data Sheet 6'!$C64</f>
        <v>5729404.7047693627</v>
      </c>
      <c r="O64" s="24">
        <f>'Data Sheet 5'!Q64*'Data Sheet 6'!$C64</f>
        <v>51822200.586089179</v>
      </c>
      <c r="P64" s="24">
        <f>'Data Sheet 5'!T64*'Data Sheet 6'!$C64</f>
        <v>75499841.099979222</v>
      </c>
      <c r="Q64" s="24">
        <f>'Data Sheet 5'!U64*'Data Sheet 6'!$C64</f>
        <v>47629807.489762962</v>
      </c>
      <c r="R64" s="24">
        <f>'Data Sheet 5'!V64*'Data Sheet 6'!$C64</f>
        <v>65563256.815021664</v>
      </c>
      <c r="S64" s="24">
        <f>'Data Sheet 5'!W64*'Data Sheet 6'!$C64</f>
        <v>184835480.40881518</v>
      </c>
      <c r="T64" s="24">
        <f>'Data Sheet 5'!X64*'Data Sheet 6'!$C64</f>
        <v>4964656.4053465296</v>
      </c>
      <c r="U64" s="24">
        <f>'Data Sheet 5'!Y64*'Data Sheet 6'!$C64</f>
        <v>897272.52603374713</v>
      </c>
      <c r="V64" s="24">
        <f>'Data Sheet 5'!Z64*'Data Sheet 6'!$C64</f>
        <v>140300155.73315281</v>
      </c>
      <c r="W64" s="24">
        <f>'Data Sheet 5'!AC64*'Data Sheet 6'!$C64</f>
        <v>22698339.015974205</v>
      </c>
      <c r="X64" s="24">
        <f>'Data Sheet 5'!AD64*'Data Sheet 6'!$C64</f>
        <v>23969047.551635787</v>
      </c>
      <c r="Y64" s="24">
        <f>'Data Sheet 5'!AE64*'Data Sheet 6'!$C64</f>
        <v>54455019.888804562</v>
      </c>
      <c r="Z64" s="24">
        <f>'Data Sheet 5'!AF64*'Data Sheet 6'!$C64</f>
        <v>457835879.4852137</v>
      </c>
      <c r="AA64" s="24">
        <f>'Data Sheet 5'!AG64*'Data Sheet 6'!$C64</f>
        <v>122077544.17536162</v>
      </c>
      <c r="AB64" s="24">
        <f>'Data Sheet 5'!AH64*'Data Sheet 6'!$C64</f>
        <v>1545421.679489424</v>
      </c>
      <c r="AC64" s="24">
        <f>'Data Sheet 5'!AI64*'Data Sheet 6'!$C64</f>
        <v>18032643.407731052</v>
      </c>
    </row>
    <row r="65" spans="1:29">
      <c r="A65" s="4">
        <v>2013</v>
      </c>
      <c r="B65" s="24">
        <f>'Data Sheet 5'!B65*'Data Sheet 6'!$C65</f>
        <v>1646955677.1565282</v>
      </c>
      <c r="C65" s="24">
        <f>'Data Sheet 5'!C65*'Data Sheet 6'!$C65</f>
        <v>1096164520.1073081</v>
      </c>
      <c r="D65" s="24">
        <f>'Data Sheet 5'!D65*'Data Sheet 6'!$C65</f>
        <v>1514864608.0563383</v>
      </c>
      <c r="E65" s="24">
        <f>'Data Sheet 5'!E65*'Data Sheet 6'!$C65</f>
        <v>5337950424.4471531</v>
      </c>
      <c r="F65" s="24">
        <f>'Data Sheet 5'!F65*'Data Sheet 6'!$C65</f>
        <v>64981605.082248025</v>
      </c>
      <c r="G65" s="24">
        <f>'Data Sheet 5'!G65*'Data Sheet 6'!$C65</f>
        <v>13666174.490807887</v>
      </c>
      <c r="H65" s="24">
        <f>'Data Sheet 5'!H65*'Data Sheet 6'!$C65</f>
        <v>3165084638.9523668</v>
      </c>
      <c r="I65" s="24">
        <f>'Data Sheet 5'!K65*'Data Sheet 6'!$C65</f>
        <v>74750404.22228466</v>
      </c>
      <c r="J65" s="24">
        <f>'Data Sheet 5'!L65*'Data Sheet 6'!$C65</f>
        <v>74001295.347667322</v>
      </c>
      <c r="K65" s="24">
        <f>'Data Sheet 5'!M65*'Data Sheet 6'!$C65</f>
        <v>176364926.64006692</v>
      </c>
      <c r="L65" s="24">
        <f>'Data Sheet 5'!N65*'Data Sheet 6'!$C65</f>
        <v>1148846812.215148</v>
      </c>
      <c r="M65" s="24">
        <f>'Data Sheet 5'!O65*'Data Sheet 6'!$C65</f>
        <v>408214887.65401405</v>
      </c>
      <c r="N65" s="24">
        <f>'Data Sheet 5'!P65*'Data Sheet 6'!$C65</f>
        <v>6451120.2044715639</v>
      </c>
      <c r="O65" s="24">
        <f>'Data Sheet 5'!Q65*'Data Sheet 6'!$C65</f>
        <v>60339865.570232525</v>
      </c>
      <c r="P65" s="24">
        <f>'Data Sheet 5'!T65*'Data Sheet 6'!$C65</f>
        <v>91330062.727580056</v>
      </c>
      <c r="Q65" s="24">
        <f>'Data Sheet 5'!U65*'Data Sheet 6'!$C65</f>
        <v>56518079.375264205</v>
      </c>
      <c r="R65" s="24">
        <f>'Data Sheet 5'!V65*'Data Sheet 6'!$C65</f>
        <v>79610163.139730006</v>
      </c>
      <c r="S65" s="24">
        <f>'Data Sheet 5'!W65*'Data Sheet 6'!$C65</f>
        <v>214589063.5673213</v>
      </c>
      <c r="T65" s="24">
        <f>'Data Sheet 5'!X65*'Data Sheet 6'!$C65</f>
        <v>3533654.1871918216</v>
      </c>
      <c r="U65" s="24">
        <f>'Data Sheet 5'!Y65*'Data Sheet 6'!$C65</f>
        <v>960286.9023283401</v>
      </c>
      <c r="V65" s="24">
        <f>'Data Sheet 5'!Z65*'Data Sheet 6'!$C65</f>
        <v>169577417.54413813</v>
      </c>
      <c r="W65" s="24">
        <f>'Data Sheet 5'!AC65*'Data Sheet 6'!$C65</f>
        <v>24707386.849601649</v>
      </c>
      <c r="X65" s="24">
        <f>'Data Sheet 5'!AD65*'Data Sheet 6'!$C65</f>
        <v>26307088.258090451</v>
      </c>
      <c r="Y65" s="24">
        <f>'Data Sheet 5'!AE65*'Data Sheet 6'!$C65</f>
        <v>61512395.659777381</v>
      </c>
      <c r="Z65" s="24">
        <f>'Data Sheet 5'!AF65*'Data Sheet 6'!$C65</f>
        <v>523810486.88392782</v>
      </c>
      <c r="AA65" s="24">
        <f>'Data Sheet 5'!AG65*'Data Sheet 6'!$C65</f>
        <v>137594267.90789407</v>
      </c>
      <c r="AB65" s="24">
        <f>'Data Sheet 5'!AH65*'Data Sheet 6'!$C65</f>
        <v>1682775.5927128794</v>
      </c>
      <c r="AC65" s="24">
        <f>'Data Sheet 5'!AI65*'Data Sheet 6'!$C65</f>
        <v>20642712.462622989</v>
      </c>
    </row>
    <row r="66" spans="1:29">
      <c r="A66" s="4">
        <v>2014</v>
      </c>
      <c r="B66" s="24">
        <f>'Data Sheet 5'!B66*'Data Sheet 6'!$C66</f>
        <v>1987938126.543206</v>
      </c>
      <c r="C66" s="24">
        <f>'Data Sheet 5'!C66*'Data Sheet 6'!$C66</f>
        <v>1303529579.1520624</v>
      </c>
      <c r="D66" s="24">
        <f>'Data Sheet 5'!D66*'Data Sheet 6'!$C66</f>
        <v>1852977875.2883182</v>
      </c>
      <c r="E66" s="24">
        <f>'Data Sheet 5'!E66*'Data Sheet 6'!$C66</f>
        <v>6235017935.5524883</v>
      </c>
      <c r="F66" s="24">
        <f>'Data Sheet 5'!F66*'Data Sheet 6'!$C66</f>
        <v>23593127.414193198</v>
      </c>
      <c r="G66" s="24">
        <f>'Data Sheet 5'!G66*'Data Sheet 6'!$C66</f>
        <v>14348314.266519181</v>
      </c>
      <c r="H66" s="24">
        <f>'Data Sheet 5'!H66*'Data Sheet 6'!$C66</f>
        <v>3863973358.3581486</v>
      </c>
      <c r="I66" s="24">
        <f>'Data Sheet 5'!K66*'Data Sheet 6'!$C66</f>
        <v>81915407.225695148</v>
      </c>
      <c r="J66" s="24">
        <f>'Data Sheet 5'!L66*'Data Sheet 6'!$C66</f>
        <v>81418758.013569549</v>
      </c>
      <c r="K66" s="24">
        <f>'Data Sheet 5'!M66*'Data Sheet 6'!$C66</f>
        <v>199286829.65282917</v>
      </c>
      <c r="L66" s="24">
        <f>'Data Sheet 5'!N66*'Data Sheet 6'!$C66</f>
        <v>1309636354.1601796</v>
      </c>
      <c r="M66" s="24">
        <f>'Data Sheet 5'!O66*'Data Sheet 6'!$C66</f>
        <v>471646848.24854094</v>
      </c>
      <c r="N66" s="24">
        <f>'Data Sheet 5'!P66*'Data Sheet 6'!$C66</f>
        <v>7103674.1083704792</v>
      </c>
      <c r="O66" s="24">
        <f>'Data Sheet 5'!Q66*'Data Sheet 6'!$C66</f>
        <v>68824607.523607254</v>
      </c>
      <c r="P66" s="24">
        <f>'Data Sheet 5'!T66*'Data Sheet 6'!$C66</f>
        <v>112589905.70598316</v>
      </c>
      <c r="Q66" s="24">
        <f>'Data Sheet 5'!U66*'Data Sheet 6'!$C66</f>
        <v>68323433.393598199</v>
      </c>
      <c r="R66" s="24">
        <f>'Data Sheet 5'!V66*'Data Sheet 6'!$C66</f>
        <v>98625330.020129368</v>
      </c>
      <c r="S66" s="24">
        <f>'Data Sheet 5'!W66*'Data Sheet 6'!$C66</f>
        <v>253230731.03612539</v>
      </c>
      <c r="T66" s="24">
        <f>'Data Sheet 5'!X66*'Data Sheet 6'!$C66</f>
        <v>1333616.4288086826</v>
      </c>
      <c r="U66" s="24">
        <f>'Data Sheet 5'!Y66*'Data Sheet 6'!$C66</f>
        <v>1034296.167488059</v>
      </c>
      <c r="V66" s="24">
        <f>'Data Sheet 5'!Z66*'Data Sheet 6'!$C66</f>
        <v>208838056.62406227</v>
      </c>
      <c r="W66" s="24">
        <f>'Data Sheet 5'!AC66*'Data Sheet 6'!$C66</f>
        <v>26829433.089782283</v>
      </c>
      <c r="X66" s="24">
        <f>'Data Sheet 5'!AD66*'Data Sheet 6'!$C66</f>
        <v>28814970.216272607</v>
      </c>
      <c r="Y66" s="24">
        <f>'Data Sheet 5'!AE66*'Data Sheet 6'!$C66</f>
        <v>69454894.569681644</v>
      </c>
      <c r="Z66" s="24">
        <f>'Data Sheet 5'!AF66*'Data Sheet 6'!$C66</f>
        <v>598156070.0376935</v>
      </c>
      <c r="AA66" s="24">
        <f>'Data Sheet 5'!AG66*'Data Sheet 6'!$C66</f>
        <v>154779702.14890438</v>
      </c>
      <c r="AB66" s="24">
        <f>'Data Sheet 5'!AH66*'Data Sheet 6'!$C66</f>
        <v>1828022.2940661064</v>
      </c>
      <c r="AC66" s="24">
        <f>'Data Sheet 5'!AI66*'Data Sheet 6'!$C66</f>
        <v>23621676.494613793</v>
      </c>
    </row>
  </sheetData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21A8-9CC9-452A-A1CD-4D26B535C582}">
  <dimension ref="A1:G66"/>
  <sheetViews>
    <sheetView zoomScale="55" zoomScaleNormal="55" workbookViewId="0"/>
  </sheetViews>
  <sheetFormatPr defaultColWidth="8.77734375" defaultRowHeight="15.6"/>
  <cols>
    <col min="1" max="5" width="8.77734375" style="4"/>
    <col min="6" max="6" width="12.21875" style="4" bestFit="1" customWidth="1"/>
    <col min="7" max="7" width="11.5546875" style="4" customWidth="1"/>
    <col min="8" max="16384" width="8.77734375" style="4"/>
  </cols>
  <sheetData>
    <row r="1" spans="1:7" ht="31.2">
      <c r="A1" s="4" t="s">
        <v>54</v>
      </c>
      <c r="B1" s="18" t="s">
        <v>50</v>
      </c>
      <c r="C1" s="19" t="s">
        <v>51</v>
      </c>
      <c r="D1" s="23" t="s">
        <v>52</v>
      </c>
      <c r="E1" s="21" t="s">
        <v>53</v>
      </c>
      <c r="G1" s="4" t="s">
        <v>166</v>
      </c>
    </row>
    <row r="2" spans="1:7">
      <c r="A2" s="4">
        <v>1950</v>
      </c>
      <c r="B2" s="4">
        <v>40.760863712186989</v>
      </c>
      <c r="C2" s="4">
        <v>5.0707196555217831</v>
      </c>
      <c r="D2" s="4">
        <v>2.55991337747865</v>
      </c>
      <c r="E2" s="4">
        <v>1.3004558908669857</v>
      </c>
      <c r="F2" s="4">
        <f>SUM(B2:E2)</f>
        <v>49.69195263605441</v>
      </c>
    </row>
    <row r="3" spans="1:7">
      <c r="A3" s="4">
        <v>1951</v>
      </c>
      <c r="B3" s="4">
        <v>40.953565557606041</v>
      </c>
      <c r="C3" s="4">
        <v>5.07316954154002</v>
      </c>
      <c r="D3" s="4">
        <v>2.567739153640177</v>
      </c>
      <c r="E3" s="4">
        <v>1.3085447097988128</v>
      </c>
      <c r="F3" s="4">
        <f t="shared" ref="F3:F66" si="0">SUM(B3:E3)</f>
        <v>49.903018962585044</v>
      </c>
    </row>
    <row r="4" spans="1:7">
      <c r="A4" s="4">
        <v>1952</v>
      </c>
      <c r="B4" s="4">
        <v>41.146267403025028</v>
      </c>
      <c r="C4" s="4">
        <v>5.0756194275582569</v>
      </c>
      <c r="D4" s="4">
        <v>2.5755649298017063</v>
      </c>
      <c r="E4" s="4">
        <v>1.3166335287306421</v>
      </c>
      <c r="F4" s="4">
        <f t="shared" si="0"/>
        <v>50.114085289115636</v>
      </c>
      <c r="G4" s="4" t="s">
        <v>136</v>
      </c>
    </row>
    <row r="5" spans="1:7">
      <c r="A5" s="4">
        <v>1953</v>
      </c>
      <c r="B5" s="4">
        <v>41.33896924844408</v>
      </c>
      <c r="C5" s="4">
        <v>5.0780693135764947</v>
      </c>
      <c r="D5" s="4">
        <v>2.5833907059632355</v>
      </c>
      <c r="E5" s="4">
        <v>1.3247223476624694</v>
      </c>
      <c r="F5" s="4">
        <f t="shared" si="0"/>
        <v>50.325151615646277</v>
      </c>
      <c r="G5" s="8" t="s">
        <v>168</v>
      </c>
    </row>
    <row r="6" spans="1:7">
      <c r="A6" s="4">
        <v>1954</v>
      </c>
      <c r="B6" s="4">
        <v>41.531671093863068</v>
      </c>
      <c r="C6" s="4">
        <v>5.0805191995947316</v>
      </c>
      <c r="D6" s="4">
        <v>2.5912164821247625</v>
      </c>
      <c r="E6" s="4">
        <v>1.3328111665942968</v>
      </c>
      <c r="F6" s="4">
        <f t="shared" si="0"/>
        <v>50.536217942176862</v>
      </c>
    </row>
    <row r="7" spans="1:7">
      <c r="A7" s="4">
        <v>1955</v>
      </c>
      <c r="B7" s="4">
        <v>41.724372939282119</v>
      </c>
      <c r="C7" s="4">
        <v>5.0829690856129686</v>
      </c>
      <c r="D7" s="4">
        <v>2.5990422582862918</v>
      </c>
      <c r="E7" s="4">
        <v>1.3408999855261259</v>
      </c>
      <c r="F7" s="4">
        <f t="shared" si="0"/>
        <v>50.747284268707503</v>
      </c>
    </row>
    <row r="8" spans="1:7">
      <c r="A8" s="4">
        <v>1956</v>
      </c>
      <c r="B8" s="4">
        <v>41.917074784701107</v>
      </c>
      <c r="C8" s="4">
        <v>5.0854189716312055</v>
      </c>
      <c r="D8" s="4">
        <v>2.606868034447821</v>
      </c>
      <c r="E8" s="4">
        <v>1.3489888044579532</v>
      </c>
      <c r="F8" s="4">
        <f t="shared" si="0"/>
        <v>50.958350595238088</v>
      </c>
    </row>
    <row r="9" spans="1:7">
      <c r="A9" s="4">
        <v>1957</v>
      </c>
      <c r="B9" s="4">
        <v>42.109776630120159</v>
      </c>
      <c r="C9" s="4">
        <v>5.0878688576494424</v>
      </c>
      <c r="D9" s="4">
        <v>2.614693810609348</v>
      </c>
      <c r="E9" s="4">
        <v>1.3570776233897823</v>
      </c>
      <c r="F9" s="4">
        <f t="shared" si="0"/>
        <v>51.169416921768729</v>
      </c>
    </row>
    <row r="10" spans="1:7">
      <c r="A10" s="4">
        <v>1958</v>
      </c>
      <c r="B10" s="4">
        <v>42.302478475539147</v>
      </c>
      <c r="C10" s="4">
        <v>5.0903187436676802</v>
      </c>
      <c r="D10" s="4">
        <v>2.6225195867708773</v>
      </c>
      <c r="E10" s="4">
        <v>1.3651664423216097</v>
      </c>
      <c r="F10" s="4">
        <f t="shared" si="0"/>
        <v>51.380483248299313</v>
      </c>
    </row>
    <row r="11" spans="1:7">
      <c r="A11" s="4">
        <v>1959</v>
      </c>
      <c r="B11" s="4">
        <v>42.495180320958198</v>
      </c>
      <c r="C11" s="4">
        <v>5.0927686296859171</v>
      </c>
      <c r="D11" s="4">
        <v>2.6303453629324065</v>
      </c>
      <c r="E11" s="4">
        <v>1.373255261253437</v>
      </c>
      <c r="F11" s="4">
        <f t="shared" si="0"/>
        <v>51.591549574829969</v>
      </c>
    </row>
    <row r="12" spans="1:7">
      <c r="A12" s="4">
        <v>1960</v>
      </c>
      <c r="B12" s="4">
        <v>42.687882166377186</v>
      </c>
      <c r="C12" s="4">
        <v>5.0952185157041541</v>
      </c>
      <c r="D12" s="4">
        <v>2.6381711390939335</v>
      </c>
      <c r="E12" s="4">
        <v>1.3813440801852661</v>
      </c>
      <c r="F12" s="4">
        <f t="shared" si="0"/>
        <v>51.802615901360539</v>
      </c>
    </row>
    <row r="13" spans="1:7">
      <c r="A13" s="4">
        <v>1961</v>
      </c>
      <c r="B13" s="4">
        <v>42.880584011796238</v>
      </c>
      <c r="C13" s="4">
        <v>5.097668401722391</v>
      </c>
      <c r="D13" s="4">
        <v>2.6459969152554628</v>
      </c>
      <c r="E13" s="4">
        <v>1.3894328991170934</v>
      </c>
      <c r="F13" s="4">
        <f t="shared" si="0"/>
        <v>52.013682227891195</v>
      </c>
    </row>
    <row r="14" spans="1:7">
      <c r="A14" s="4">
        <v>1962</v>
      </c>
      <c r="B14" s="4">
        <v>43.073285857215225</v>
      </c>
      <c r="C14" s="4">
        <v>5.1001182877406279</v>
      </c>
      <c r="D14" s="4">
        <v>2.6538226914169902</v>
      </c>
      <c r="E14" s="4">
        <v>1.3975217180489228</v>
      </c>
      <c r="F14" s="4">
        <f t="shared" si="0"/>
        <v>52.224748554421765</v>
      </c>
    </row>
    <row r="15" spans="1:7">
      <c r="A15" s="4">
        <v>1963</v>
      </c>
      <c r="B15" s="4">
        <v>43.265987702634213</v>
      </c>
      <c r="C15" s="4">
        <v>5.1025681737588657</v>
      </c>
      <c r="D15" s="4">
        <v>2.661648467578519</v>
      </c>
      <c r="E15" s="4">
        <v>1.4056105369807501</v>
      </c>
      <c r="F15" s="4">
        <f t="shared" si="0"/>
        <v>52.43581488095235</v>
      </c>
    </row>
    <row r="16" spans="1:7">
      <c r="A16" s="4">
        <v>1964</v>
      </c>
      <c r="B16" s="4">
        <v>43.458689548053265</v>
      </c>
      <c r="C16" s="4">
        <v>5.1050180597771027</v>
      </c>
      <c r="D16" s="4">
        <v>2.6694742437400483</v>
      </c>
      <c r="E16" s="4">
        <v>1.4136993559125774</v>
      </c>
      <c r="F16" s="4">
        <f t="shared" si="0"/>
        <v>52.646881207482991</v>
      </c>
    </row>
    <row r="17" spans="1:6">
      <c r="A17" s="4">
        <v>1965</v>
      </c>
      <c r="B17" s="4">
        <v>43.651391393472252</v>
      </c>
      <c r="C17" s="4">
        <v>5.1074679457953396</v>
      </c>
      <c r="D17" s="4">
        <v>2.6773000199015757</v>
      </c>
      <c r="E17" s="4">
        <v>1.4217881748444066</v>
      </c>
      <c r="F17" s="4">
        <f t="shared" si="0"/>
        <v>52.857947534013576</v>
      </c>
    </row>
    <row r="18" spans="1:6">
      <c r="A18" s="4">
        <v>1966</v>
      </c>
      <c r="B18" s="4">
        <v>43.844093238891304</v>
      </c>
      <c r="C18" s="4">
        <v>5.1099178318135765</v>
      </c>
      <c r="D18" s="4">
        <v>2.6851257960631045</v>
      </c>
      <c r="E18" s="4">
        <v>1.4298769937762339</v>
      </c>
      <c r="F18" s="4">
        <f t="shared" si="0"/>
        <v>53.069013860544217</v>
      </c>
    </row>
    <row r="19" spans="1:6">
      <c r="A19" s="4">
        <v>1967</v>
      </c>
      <c r="B19" s="4">
        <v>44.036795084310292</v>
      </c>
      <c r="C19" s="4">
        <v>5.1123677178318134</v>
      </c>
      <c r="D19" s="4">
        <v>2.6929515722246338</v>
      </c>
      <c r="E19" s="4">
        <v>1.437965812708063</v>
      </c>
      <c r="F19" s="4">
        <f t="shared" si="0"/>
        <v>53.280080187074809</v>
      </c>
    </row>
    <row r="20" spans="1:6">
      <c r="A20" s="4">
        <v>1968</v>
      </c>
      <c r="B20" s="4">
        <v>44.229496929729343</v>
      </c>
      <c r="C20" s="4">
        <v>5.1148176038500495</v>
      </c>
      <c r="D20" s="4">
        <v>2.7007773483861612</v>
      </c>
      <c r="E20" s="4">
        <v>1.4460546316398903</v>
      </c>
      <c r="F20" s="4">
        <f t="shared" si="0"/>
        <v>53.491146513605443</v>
      </c>
    </row>
    <row r="21" spans="1:6">
      <c r="A21" s="4">
        <v>1969</v>
      </c>
      <c r="B21" s="4">
        <v>44.422198775148331</v>
      </c>
      <c r="C21" s="4">
        <v>5.1172674898682873</v>
      </c>
      <c r="D21" s="4">
        <v>2.70860312454769</v>
      </c>
      <c r="E21" s="4">
        <v>1.4541434505717177</v>
      </c>
      <c r="F21" s="4">
        <f t="shared" si="0"/>
        <v>53.702212840136035</v>
      </c>
    </row>
    <row r="22" spans="1:6">
      <c r="A22" s="4">
        <v>1970</v>
      </c>
      <c r="B22" s="4">
        <v>44.614900620567383</v>
      </c>
      <c r="C22" s="4">
        <v>5.1197173758865242</v>
      </c>
      <c r="D22" s="4">
        <v>2.7164289007092175</v>
      </c>
      <c r="E22" s="4">
        <v>1.4622322695035468</v>
      </c>
      <c r="F22" s="4">
        <f t="shared" si="0"/>
        <v>53.913279166666669</v>
      </c>
    </row>
    <row r="23" spans="1:6">
      <c r="A23" s="4">
        <v>1971</v>
      </c>
      <c r="B23" s="4">
        <v>46.411700000000003</v>
      </c>
      <c r="C23" s="4">
        <v>5.2355999999999998</v>
      </c>
      <c r="D23" s="4">
        <v>2.7403</v>
      </c>
      <c r="E23" s="4">
        <v>1.5404</v>
      </c>
      <c r="F23" s="4">
        <f t="shared" si="0"/>
        <v>55.927999999999997</v>
      </c>
    </row>
    <row r="24" spans="1:6">
      <c r="A24" s="4">
        <v>1972</v>
      </c>
      <c r="B24" s="4">
        <v>46.571899999999999</v>
      </c>
      <c r="C24" s="4">
        <v>5.2305999999999999</v>
      </c>
      <c r="D24" s="4">
        <v>2.7551999999999999</v>
      </c>
      <c r="E24" s="4">
        <v>1.5389999999999999</v>
      </c>
      <c r="F24" s="4">
        <f t="shared" si="0"/>
        <v>56.096700000000006</v>
      </c>
    </row>
    <row r="25" spans="1:6">
      <c r="A25" s="4">
        <v>1973</v>
      </c>
      <c r="B25" s="4">
        <v>46.686199999999999</v>
      </c>
      <c r="C25" s="4">
        <v>5.2339000000000002</v>
      </c>
      <c r="D25" s="4">
        <v>2.7728000000000002</v>
      </c>
      <c r="E25" s="4">
        <v>1.53</v>
      </c>
      <c r="F25" s="4">
        <f t="shared" si="0"/>
        <v>56.222899999999996</v>
      </c>
    </row>
    <row r="26" spans="1:6">
      <c r="A26" s="4">
        <v>1974</v>
      </c>
      <c r="B26" s="4">
        <v>46.682699999999997</v>
      </c>
      <c r="C26" s="4">
        <v>5.2408000000000001</v>
      </c>
      <c r="D26" s="4">
        <v>2.7852000000000001</v>
      </c>
      <c r="E26" s="4">
        <v>1.5268999999999999</v>
      </c>
      <c r="F26" s="4">
        <f t="shared" si="0"/>
        <v>56.235599999999998</v>
      </c>
    </row>
    <row r="27" spans="1:6">
      <c r="A27" s="4">
        <v>1975</v>
      </c>
      <c r="B27" s="4">
        <v>46.674399999999999</v>
      </c>
      <c r="C27" s="4">
        <v>5.2324000000000002</v>
      </c>
      <c r="D27" s="4">
        <v>2.7953999999999999</v>
      </c>
      <c r="E27" s="4">
        <v>1.5235000000000001</v>
      </c>
      <c r="F27" s="4">
        <f t="shared" si="0"/>
        <v>56.225699999999996</v>
      </c>
    </row>
    <row r="28" spans="1:6">
      <c r="A28" s="4">
        <v>1976</v>
      </c>
      <c r="B28" s="4">
        <v>46.6599</v>
      </c>
      <c r="C28" s="4">
        <v>5.2333999999999996</v>
      </c>
      <c r="D28" s="4">
        <v>2.7993000000000001</v>
      </c>
      <c r="E28" s="4">
        <v>1.5235000000000001</v>
      </c>
      <c r="F28" s="4">
        <f t="shared" si="0"/>
        <v>56.216099999999997</v>
      </c>
    </row>
    <row r="29" spans="1:6">
      <c r="A29" s="4">
        <v>1977</v>
      </c>
      <c r="B29" s="4">
        <v>46.639800000000001</v>
      </c>
      <c r="C29" s="4">
        <v>5.2262000000000004</v>
      </c>
      <c r="D29" s="4">
        <v>2.8006000000000002</v>
      </c>
      <c r="E29" s="4">
        <v>1.5233000000000001</v>
      </c>
      <c r="F29" s="4">
        <f t="shared" si="0"/>
        <v>56.189900000000002</v>
      </c>
    </row>
    <row r="30" spans="1:6">
      <c r="A30" s="4">
        <v>1978</v>
      </c>
      <c r="B30" s="4">
        <v>46.638199999999998</v>
      </c>
      <c r="C30" s="4">
        <v>5.2122999999999999</v>
      </c>
      <c r="D30" s="4">
        <v>2.8043</v>
      </c>
      <c r="E30" s="4">
        <v>1.5232000000000001</v>
      </c>
      <c r="F30" s="4">
        <f t="shared" si="0"/>
        <v>56.177999999999997</v>
      </c>
    </row>
    <row r="31" spans="1:6">
      <c r="A31" s="4">
        <v>1979</v>
      </c>
      <c r="B31" s="4">
        <v>46.698099999999997</v>
      </c>
      <c r="C31" s="4">
        <v>5.2035999999999998</v>
      </c>
      <c r="D31" s="4">
        <v>2.8100999999999998</v>
      </c>
      <c r="E31" s="4">
        <v>1.5283</v>
      </c>
      <c r="F31" s="4">
        <f t="shared" si="0"/>
        <v>56.240099999999998</v>
      </c>
    </row>
    <row r="32" spans="1:6">
      <c r="A32" s="4">
        <v>1980</v>
      </c>
      <c r="B32" s="4">
        <v>46.787199999999999</v>
      </c>
      <c r="C32" s="4">
        <v>5.1939000000000002</v>
      </c>
      <c r="D32" s="4">
        <v>2.8157999999999999</v>
      </c>
      <c r="E32" s="4">
        <v>1.5327999999999999</v>
      </c>
      <c r="F32" s="4">
        <f t="shared" si="0"/>
        <v>56.329700000000003</v>
      </c>
    </row>
    <row r="33" spans="1:6">
      <c r="A33" s="4">
        <v>1981</v>
      </c>
      <c r="B33" s="4">
        <v>46.820799999999998</v>
      </c>
      <c r="C33" s="4">
        <v>5.1802000000000001</v>
      </c>
      <c r="D33" s="4">
        <v>2.8134999999999999</v>
      </c>
      <c r="E33" s="4">
        <v>1.5429999999999999</v>
      </c>
      <c r="F33" s="4">
        <f t="shared" si="0"/>
        <v>56.357499999999995</v>
      </c>
    </row>
    <row r="34" spans="1:6">
      <c r="A34" s="4">
        <v>1982</v>
      </c>
      <c r="B34" s="4">
        <v>46.777299999999997</v>
      </c>
      <c r="C34" s="4">
        <v>5.1645000000000003</v>
      </c>
      <c r="D34" s="4">
        <v>2.8043</v>
      </c>
      <c r="E34" s="4">
        <v>1.5445</v>
      </c>
      <c r="F34" s="4">
        <f t="shared" si="0"/>
        <v>56.290599999999998</v>
      </c>
    </row>
    <row r="35" spans="1:6">
      <c r="A35" s="4">
        <v>1983</v>
      </c>
      <c r="B35" s="4">
        <v>46.813699999999997</v>
      </c>
      <c r="C35" s="4">
        <v>5.1481000000000003</v>
      </c>
      <c r="D35" s="4">
        <v>2.8033000000000001</v>
      </c>
      <c r="E35" s="4">
        <v>1.5506</v>
      </c>
      <c r="F35" s="4">
        <f t="shared" si="0"/>
        <v>56.3157</v>
      </c>
    </row>
    <row r="36" spans="1:6">
      <c r="A36" s="4">
        <v>1984</v>
      </c>
      <c r="B36" s="4">
        <v>46.912399999999998</v>
      </c>
      <c r="C36" s="4">
        <v>5.1388999999999996</v>
      </c>
      <c r="D36" s="4">
        <v>2.8007</v>
      </c>
      <c r="E36" s="4">
        <v>1.5572999999999999</v>
      </c>
      <c r="F36" s="4">
        <f t="shared" si="0"/>
        <v>56.409299999999995</v>
      </c>
    </row>
    <row r="37" spans="1:6">
      <c r="A37" s="4">
        <v>1985</v>
      </c>
      <c r="B37" s="4">
        <v>47.057400000000001</v>
      </c>
      <c r="C37" s="4">
        <v>5.1279000000000003</v>
      </c>
      <c r="D37" s="4">
        <v>2.8033999999999999</v>
      </c>
      <c r="E37" s="4">
        <v>1.5653999999999999</v>
      </c>
      <c r="F37" s="4">
        <f t="shared" si="0"/>
        <v>56.554099999999991</v>
      </c>
    </row>
    <row r="38" spans="1:6">
      <c r="A38" s="4">
        <v>1986</v>
      </c>
      <c r="B38" s="4">
        <v>47.187600000000003</v>
      </c>
      <c r="C38" s="4">
        <v>5.1117999999999997</v>
      </c>
      <c r="D38" s="4">
        <v>2.8109000000000002</v>
      </c>
      <c r="E38" s="4">
        <v>1.5734999999999999</v>
      </c>
      <c r="F38" s="4">
        <f t="shared" si="0"/>
        <v>56.683800000000012</v>
      </c>
    </row>
    <row r="39" spans="1:6">
      <c r="A39" s="4">
        <v>1987</v>
      </c>
      <c r="B39" s="4">
        <v>47.300400000000003</v>
      </c>
      <c r="C39" s="4">
        <v>5.0990000000000002</v>
      </c>
      <c r="D39" s="4">
        <v>2.8226</v>
      </c>
      <c r="E39" s="4">
        <v>1.5820000000000001</v>
      </c>
      <c r="F39" s="4">
        <f t="shared" si="0"/>
        <v>56.804000000000002</v>
      </c>
    </row>
    <row r="40" spans="1:6">
      <c r="A40" s="4">
        <v>1988</v>
      </c>
      <c r="B40" s="4">
        <v>47.412300000000002</v>
      </c>
      <c r="C40" s="4">
        <v>5.0773999999999999</v>
      </c>
      <c r="D40" s="4">
        <v>2.8412000000000002</v>
      </c>
      <c r="E40" s="4">
        <v>1.5853999999999999</v>
      </c>
      <c r="F40" s="4">
        <f t="shared" si="0"/>
        <v>56.9163</v>
      </c>
    </row>
    <row r="41" spans="1:6">
      <c r="A41" s="4">
        <v>1989</v>
      </c>
      <c r="B41" s="4">
        <v>47.552700000000002</v>
      </c>
      <c r="C41" s="4">
        <v>5.0781999999999998</v>
      </c>
      <c r="D41" s="4">
        <v>2.8552</v>
      </c>
      <c r="E41" s="4">
        <v>1.5904</v>
      </c>
      <c r="F41" s="4">
        <f t="shared" si="0"/>
        <v>57.07650000000001</v>
      </c>
    </row>
    <row r="42" spans="1:6">
      <c r="A42" s="4">
        <v>1990</v>
      </c>
      <c r="B42" s="4">
        <v>47.699100000000001</v>
      </c>
      <c r="C42" s="4">
        <v>5.0812999999999997</v>
      </c>
      <c r="D42" s="4">
        <v>2.8614999999999999</v>
      </c>
      <c r="E42" s="4">
        <v>1.5955999999999999</v>
      </c>
      <c r="F42" s="4">
        <f t="shared" si="0"/>
        <v>57.237499999999997</v>
      </c>
    </row>
    <row r="43" spans="1:6">
      <c r="A43" s="4">
        <v>1991</v>
      </c>
      <c r="B43" s="4">
        <v>47.875</v>
      </c>
      <c r="C43" s="4">
        <v>5.0833000000000004</v>
      </c>
      <c r="D43" s="4">
        <v>2.8730000000000002</v>
      </c>
      <c r="E43" s="4">
        <v>1.6073</v>
      </c>
      <c r="F43" s="4">
        <f t="shared" si="0"/>
        <v>57.438600000000001</v>
      </c>
    </row>
    <row r="44" spans="1:6">
      <c r="A44" s="4">
        <v>1992</v>
      </c>
      <c r="B44" s="4">
        <v>47.997999999999998</v>
      </c>
      <c r="C44" s="4">
        <v>5.0856000000000003</v>
      </c>
      <c r="D44" s="4">
        <v>2.8776999999999999</v>
      </c>
      <c r="E44" s="4">
        <v>1.6233</v>
      </c>
      <c r="F44" s="4">
        <f t="shared" si="0"/>
        <v>57.584599999999995</v>
      </c>
    </row>
    <row r="45" spans="1:6">
      <c r="A45" s="4">
        <v>1993</v>
      </c>
      <c r="B45" s="4">
        <v>48.1023</v>
      </c>
      <c r="C45" s="4">
        <v>5.0925000000000002</v>
      </c>
      <c r="D45" s="4">
        <v>2.8835999999999999</v>
      </c>
      <c r="E45" s="4">
        <v>1.6355999999999999</v>
      </c>
      <c r="F45" s="4">
        <f t="shared" si="0"/>
        <v>57.713999999999999</v>
      </c>
    </row>
    <row r="46" spans="1:6">
      <c r="A46" s="4">
        <v>1994</v>
      </c>
      <c r="B46" s="4">
        <v>48.2288</v>
      </c>
      <c r="C46" s="4">
        <v>5.1021999999999998</v>
      </c>
      <c r="D46" s="4">
        <v>2.8874</v>
      </c>
      <c r="E46" s="4">
        <v>1.6436999999999999</v>
      </c>
      <c r="F46" s="4">
        <f t="shared" si="0"/>
        <v>57.862100000000005</v>
      </c>
    </row>
    <row r="47" spans="1:6">
      <c r="A47" s="4">
        <v>1995</v>
      </c>
      <c r="B47" s="4">
        <v>48.383499999999998</v>
      </c>
      <c r="C47" s="4">
        <v>5.1036999999999999</v>
      </c>
      <c r="D47" s="4">
        <v>2.8885000000000001</v>
      </c>
      <c r="E47" s="4">
        <v>1.6491</v>
      </c>
      <c r="F47" s="4">
        <f t="shared" si="0"/>
        <v>58.024799999999999</v>
      </c>
    </row>
    <row r="48" spans="1:6">
      <c r="A48" s="4">
        <v>1996</v>
      </c>
      <c r="B48" s="4">
        <v>48.519100000000002</v>
      </c>
      <c r="C48" s="4">
        <v>5.0922000000000001</v>
      </c>
      <c r="D48" s="4">
        <v>2.8913000000000002</v>
      </c>
      <c r="E48" s="4">
        <v>1.6617999999999999</v>
      </c>
      <c r="F48" s="4">
        <f t="shared" si="0"/>
        <v>58.164400000000001</v>
      </c>
    </row>
    <row r="49" spans="1:6">
      <c r="A49" s="4">
        <v>1997</v>
      </c>
      <c r="B49" s="4">
        <v>48.6648</v>
      </c>
      <c r="C49" s="4">
        <v>5.0833000000000004</v>
      </c>
      <c r="D49" s="4">
        <v>2.8948999999999998</v>
      </c>
      <c r="E49" s="4">
        <v>1.6713</v>
      </c>
      <c r="F49" s="4">
        <f t="shared" si="0"/>
        <v>58.314300000000003</v>
      </c>
    </row>
    <row r="50" spans="1:6">
      <c r="A50" s="4">
        <v>1998</v>
      </c>
      <c r="B50" s="4">
        <v>48.820599999999999</v>
      </c>
      <c r="C50" s="4">
        <v>5.0770999999999997</v>
      </c>
      <c r="D50" s="4">
        <v>2.8995000000000002</v>
      </c>
      <c r="E50" s="4">
        <v>1.6778</v>
      </c>
      <c r="F50" s="4">
        <f t="shared" si="0"/>
        <v>58.475000000000001</v>
      </c>
    </row>
    <row r="51" spans="1:6">
      <c r="A51" s="4">
        <v>1999</v>
      </c>
      <c r="B51" s="4">
        <v>49.032899999999998</v>
      </c>
      <c r="C51" s="4">
        <v>5.0720000000000001</v>
      </c>
      <c r="D51" s="4">
        <v>2.9005999999999998</v>
      </c>
      <c r="E51" s="4">
        <v>1.679</v>
      </c>
      <c r="F51" s="4">
        <f t="shared" si="0"/>
        <v>58.6845</v>
      </c>
    </row>
    <row r="52" spans="1:6">
      <c r="A52" s="4">
        <v>2000</v>
      </c>
      <c r="B52" s="4">
        <v>49.2333</v>
      </c>
      <c r="C52" s="4">
        <v>5.0629</v>
      </c>
      <c r="D52" s="4">
        <v>2.9068999999999998</v>
      </c>
      <c r="E52" s="4">
        <v>1.6829000000000001</v>
      </c>
      <c r="F52" s="4">
        <f t="shared" si="0"/>
        <v>58.885999999999996</v>
      </c>
    </row>
    <row r="53" spans="1:6">
      <c r="A53" s="4">
        <v>2001</v>
      </c>
      <c r="B53" s="4">
        <v>49.4497</v>
      </c>
      <c r="C53" s="4">
        <v>5.0641999999999996</v>
      </c>
      <c r="D53" s="4">
        <v>2.9102000000000001</v>
      </c>
      <c r="E53" s="4">
        <v>1.6888000000000001</v>
      </c>
      <c r="F53" s="4">
        <f t="shared" si="0"/>
        <v>59.112900000000003</v>
      </c>
    </row>
    <row r="54" spans="1:6">
      <c r="A54" s="4">
        <v>2002</v>
      </c>
      <c r="B54" s="4">
        <v>49.679299999999998</v>
      </c>
      <c r="C54" s="4">
        <v>5.0659999999999998</v>
      </c>
      <c r="D54" s="4">
        <v>2.9228999999999998</v>
      </c>
      <c r="E54" s="4">
        <v>1.6975</v>
      </c>
      <c r="F54" s="4">
        <f t="shared" si="0"/>
        <v>59.365699999999997</v>
      </c>
    </row>
    <row r="55" spans="1:6">
      <c r="A55" s="4">
        <v>2003</v>
      </c>
      <c r="B55" s="4">
        <v>49.9255</v>
      </c>
      <c r="C55" s="4">
        <v>5.0685000000000002</v>
      </c>
      <c r="D55" s="4">
        <v>2.9377</v>
      </c>
      <c r="E55" s="4">
        <v>1.7049000000000001</v>
      </c>
      <c r="F55" s="4">
        <f t="shared" si="0"/>
        <v>59.636600000000001</v>
      </c>
    </row>
    <row r="56" spans="1:6">
      <c r="A56" s="4">
        <v>2004</v>
      </c>
      <c r="B56" s="4">
        <v>50.194600000000001</v>
      </c>
      <c r="C56" s="4">
        <v>5.0842999999999998</v>
      </c>
      <c r="D56" s="4">
        <v>2.9573999999999998</v>
      </c>
      <c r="E56" s="4">
        <v>1.714</v>
      </c>
      <c r="F56" s="4">
        <f t="shared" si="0"/>
        <v>59.950299999999999</v>
      </c>
    </row>
    <row r="57" spans="1:6">
      <c r="A57" s="4">
        <v>2005</v>
      </c>
      <c r="B57" s="4">
        <v>50.606000000000002</v>
      </c>
      <c r="C57" s="4">
        <v>5.1101999999999999</v>
      </c>
      <c r="D57" s="4">
        <v>2.9693000000000001</v>
      </c>
      <c r="E57" s="4">
        <v>1.7277</v>
      </c>
      <c r="F57" s="4">
        <f t="shared" si="0"/>
        <v>60.413199999999996</v>
      </c>
    </row>
    <row r="58" spans="1:6">
      <c r="A58" s="4">
        <v>2006</v>
      </c>
      <c r="B58" s="4">
        <v>50.965200000000003</v>
      </c>
      <c r="C58" s="4">
        <v>5.1330999999999998</v>
      </c>
      <c r="D58" s="4">
        <v>2.9857</v>
      </c>
      <c r="E58" s="4">
        <v>1.7431000000000001</v>
      </c>
      <c r="F58" s="4">
        <f t="shared" si="0"/>
        <v>60.827100000000002</v>
      </c>
    </row>
    <row r="59" spans="1:6">
      <c r="A59" s="4">
        <v>2007</v>
      </c>
      <c r="B59" s="4">
        <v>51.381100000000004</v>
      </c>
      <c r="C59" s="4">
        <v>5.17</v>
      </c>
      <c r="D59" s="4">
        <v>3.0063</v>
      </c>
      <c r="E59" s="4">
        <v>1.7617</v>
      </c>
      <c r="F59" s="4">
        <f t="shared" si="0"/>
        <v>61.319100000000006</v>
      </c>
    </row>
    <row r="60" spans="1:6">
      <c r="A60" s="4">
        <v>2008</v>
      </c>
      <c r="B60" s="4">
        <v>51.815899999999999</v>
      </c>
      <c r="C60" s="4">
        <v>5.2028999999999996</v>
      </c>
      <c r="D60" s="4">
        <v>3.0259</v>
      </c>
      <c r="E60" s="4">
        <v>1.7791999999999999</v>
      </c>
      <c r="F60" s="4">
        <f t="shared" si="0"/>
        <v>61.823900000000002</v>
      </c>
    </row>
    <row r="61" spans="1:6">
      <c r="A61" s="4">
        <v>2009</v>
      </c>
      <c r="B61" s="4">
        <v>52.196399999999997</v>
      </c>
      <c r="C61" s="4">
        <v>5.2319000000000004</v>
      </c>
      <c r="D61" s="4">
        <v>3.0388999999999999</v>
      </c>
      <c r="E61" s="4">
        <v>1.7932999999999999</v>
      </c>
      <c r="F61" s="4">
        <f t="shared" si="0"/>
        <v>62.2605</v>
      </c>
    </row>
    <row r="62" spans="1:6">
      <c r="A62" s="4">
        <v>2010</v>
      </c>
      <c r="B62" s="4">
        <v>52.642499999999998</v>
      </c>
      <c r="C62" s="4">
        <v>5.2622</v>
      </c>
      <c r="D62" s="4">
        <v>3.05</v>
      </c>
      <c r="E62" s="4">
        <v>1.8048</v>
      </c>
      <c r="F62" s="4">
        <f t="shared" si="0"/>
        <v>62.759499999999996</v>
      </c>
    </row>
    <row r="63" spans="1:6">
      <c r="A63" s="4">
        <v>2011</v>
      </c>
      <c r="B63" s="4">
        <v>53.107199999999999</v>
      </c>
      <c r="C63" s="4">
        <v>5.2999000000000001</v>
      </c>
      <c r="D63" s="4">
        <v>3.0638000000000001</v>
      </c>
      <c r="E63" s="4">
        <v>1.8143</v>
      </c>
      <c r="F63" s="4">
        <f t="shared" si="0"/>
        <v>63.285200000000003</v>
      </c>
    </row>
    <row r="64" spans="1:6">
      <c r="A64" s="4">
        <v>2012</v>
      </c>
      <c r="B64" s="4">
        <v>53.493699999999997</v>
      </c>
      <c r="C64" s="4">
        <v>5.3136000000000001</v>
      </c>
      <c r="D64" s="4">
        <v>3.0741000000000001</v>
      </c>
      <c r="E64" s="4">
        <v>1.8236000000000001</v>
      </c>
      <c r="F64" s="4">
        <f t="shared" si="0"/>
        <v>63.704999999999998</v>
      </c>
    </row>
    <row r="65" spans="1:6">
      <c r="A65" s="4">
        <v>2013</v>
      </c>
      <c r="B65" s="4">
        <v>53.8658</v>
      </c>
      <c r="C65" s="4">
        <v>5.3277000000000001</v>
      </c>
      <c r="D65" s="4">
        <v>3.0823999999999998</v>
      </c>
      <c r="E65" s="4">
        <v>1.8297000000000001</v>
      </c>
      <c r="F65" s="4">
        <f t="shared" si="0"/>
        <v>64.105599999999995</v>
      </c>
    </row>
    <row r="66" spans="1:6">
      <c r="A66" s="4">
        <v>2014</v>
      </c>
      <c r="B66" s="4">
        <v>54.316600000000001</v>
      </c>
      <c r="C66" s="4">
        <v>5.3475999999999999</v>
      </c>
      <c r="D66" s="4">
        <v>3.0920000000000001</v>
      </c>
      <c r="E66" s="4">
        <v>1.8405</v>
      </c>
      <c r="F66" s="4">
        <f t="shared" si="0"/>
        <v>64.596699999999998</v>
      </c>
    </row>
  </sheetData>
  <phoneticPr fontId="13" type="noConversion"/>
  <hyperlinks>
    <hyperlink ref="G5" r:id="rId1" xr:uid="{C321BD45-5AD0-4B8D-90AE-6C7AFD59BEF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21ABFF719304690E49C89BAECB5D5" ma:contentTypeVersion="13" ma:contentTypeDescription="Create a new document." ma:contentTypeScope="" ma:versionID="321e6b8b81aced2cd6e9957dbab104b0">
  <xsd:schema xmlns:xsd="http://www.w3.org/2001/XMLSchema" xmlns:xs="http://www.w3.org/2001/XMLSchema" xmlns:p="http://schemas.microsoft.com/office/2006/metadata/properties" xmlns:ns3="b1bfc0f5-c117-4903-be57-b4f12cfb6b54" xmlns:ns4="c6777625-3376-4f82-b389-729268266d93" targetNamespace="http://schemas.microsoft.com/office/2006/metadata/properties" ma:root="true" ma:fieldsID="36873a9d5fa30fc8c6f5c2f0ba5410b7" ns3:_="" ns4:_="">
    <xsd:import namespace="b1bfc0f5-c117-4903-be57-b4f12cfb6b54"/>
    <xsd:import namespace="c6777625-3376-4f82-b389-729268266d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c0f5-c117-4903-be57-b4f12cfb6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77625-3376-4f82-b389-729268266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00089-AB2A-434C-873C-3589A8E55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c0f5-c117-4903-be57-b4f12cfb6b54"/>
    <ds:schemaRef ds:uri="c6777625-3376-4f82-b389-729268266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58AD5-1385-4323-BCF8-BA0ABBB0A5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9B4472-4A0A-49DA-89A7-A62B4D3056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777625-3376-4f82-b389-729268266d93"/>
    <ds:schemaRef ds:uri="b1bfc0f5-c117-4903-be57-b4f12cfb6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Outline</vt:lpstr>
      <vt:lpstr>Data Sheet 1</vt:lpstr>
      <vt:lpstr>Data Sheet 2</vt:lpstr>
      <vt:lpstr>Data Sheet 3</vt:lpstr>
      <vt:lpstr>Data Sheet 4</vt:lpstr>
      <vt:lpstr>Data Sheet 5</vt:lpstr>
      <vt:lpstr>Data Sheet 6</vt:lpstr>
      <vt:lpstr>Data Sheet 7</vt:lpstr>
      <vt:lpstr>Data Sheet 8</vt:lpstr>
      <vt:lpstr>Data Sheet 9</vt:lpstr>
      <vt:lpstr>Data Sheet 10</vt:lpstr>
      <vt:lpstr>Data Sheet 11</vt:lpstr>
      <vt:lpstr>Data Sheet 12</vt:lpstr>
      <vt:lpstr>Data Sheet 13</vt:lpstr>
      <vt:lpstr>Data Sheet 14</vt:lpstr>
      <vt:lpstr>Data Sheet 15</vt:lpstr>
      <vt:lpstr>Data Sheet 16</vt:lpstr>
      <vt:lpstr>Data Sheet 17</vt:lpstr>
      <vt:lpstr>Data Sheet 18</vt:lpstr>
      <vt:lpstr>Data Sheet 19</vt:lpstr>
      <vt:lpstr>Data Sheet 20</vt:lpstr>
      <vt:lpstr>Data Sheet 21</vt:lpstr>
      <vt:lpstr>Data Sheet 22</vt:lpstr>
      <vt:lpstr>Data Sheet 23</vt:lpstr>
      <vt:lpstr>Data Sheet 24</vt:lpstr>
      <vt:lpstr>Data Sheet 25</vt:lpstr>
      <vt:lpstr>Data Sheet 26</vt:lpstr>
      <vt:lpstr>Data Sheet 27</vt:lpstr>
      <vt:lpstr>Data Sheet 28</vt:lpstr>
      <vt:lpstr>Data Sheet 29</vt:lpstr>
      <vt:lpstr>Data Sheet 30</vt:lpstr>
      <vt:lpstr>Data Sheet 31</vt:lpstr>
      <vt:lpstr>Data Sheet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2020-12-30T19:08:13Z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426c6b90-5be5-4868-b6bb-55aba8f280d1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0x010100E5B21ABFF719304690E49C89BAECB5D5</vt:lpwstr>
  </property>
</Properties>
</file>