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7385" windowHeight="8175"/>
  </bookViews>
  <sheets>
    <sheet name="zpbe_PBEPW91_" sheetId="1" r:id="rId1"/>
    <sheet name="Folha1" sheetId="2" r:id="rId2"/>
    <sheet name="Folha2" sheetId="3" r:id="rId3"/>
    <sheet name="Folha3" sheetId="4" r:id="rId4"/>
    <sheet name="Folha4" sheetId="5" r:id="rId5"/>
    <sheet name="graphs H-N3" sheetId="6" r:id="rId6"/>
    <sheet name="graphs CH3-N3" sheetId="9" r:id="rId7"/>
    <sheet name="graphs Ph-N3" sheetId="11" r:id="rId8"/>
    <sheet name="graphs MePh-N3" sheetId="10" r:id="rId9"/>
  </sheets>
  <calcPr calcId="145621"/>
</workbook>
</file>

<file path=xl/calcChain.xml><?xml version="1.0" encoding="utf-8"?>
<calcChain xmlns="http://schemas.openxmlformats.org/spreadsheetml/2006/main">
  <c r="L11" i="1" l="1"/>
  <c r="L10" i="1"/>
  <c r="L12" i="1"/>
  <c r="L19" i="1" l="1"/>
  <c r="L18" i="1"/>
  <c r="L17" i="1"/>
  <c r="L16" i="1"/>
  <c r="L15" i="1"/>
  <c r="L14" i="1"/>
  <c r="L13" i="1"/>
  <c r="H34" i="10" l="1"/>
  <c r="G34" i="10"/>
  <c r="E34" i="10"/>
  <c r="D34" i="10"/>
  <c r="C34" i="10"/>
  <c r="H32" i="10"/>
  <c r="G32" i="10"/>
  <c r="E32" i="10"/>
  <c r="D32" i="10"/>
  <c r="C32" i="10"/>
  <c r="H30" i="10"/>
  <c r="G30" i="10"/>
  <c r="E30" i="10"/>
  <c r="D30" i="10"/>
  <c r="C30" i="10"/>
  <c r="G28" i="10"/>
  <c r="D28" i="10"/>
  <c r="C28" i="10"/>
  <c r="H26" i="10"/>
  <c r="G26" i="10"/>
  <c r="E26" i="10"/>
  <c r="K26" i="10" s="1"/>
  <c r="D26" i="10"/>
  <c r="C26" i="10"/>
  <c r="H24" i="10"/>
  <c r="G24" i="10"/>
  <c r="E24" i="10"/>
  <c r="D24" i="10"/>
  <c r="C24" i="10"/>
  <c r="H22" i="10"/>
  <c r="G22" i="10"/>
  <c r="E22" i="10"/>
  <c r="D22" i="10"/>
  <c r="C22" i="10"/>
  <c r="G20" i="10"/>
  <c r="D20" i="10"/>
  <c r="C20" i="10"/>
  <c r="H18" i="10"/>
  <c r="G18" i="10"/>
  <c r="E18" i="10"/>
  <c r="D18" i="10"/>
  <c r="C18" i="10"/>
  <c r="H16" i="10"/>
  <c r="G16" i="10"/>
  <c r="E16" i="10"/>
  <c r="D16" i="10"/>
  <c r="C16" i="10"/>
  <c r="H14" i="10"/>
  <c r="G14" i="10"/>
  <c r="E14" i="10"/>
  <c r="D14" i="10"/>
  <c r="C14" i="10"/>
  <c r="G12" i="10"/>
  <c r="D12" i="10"/>
  <c r="C12" i="10"/>
  <c r="H10" i="10"/>
  <c r="G10" i="10"/>
  <c r="E10" i="10"/>
  <c r="K10" i="10" s="1"/>
  <c r="D10" i="10"/>
  <c r="C10" i="10"/>
  <c r="H8" i="10"/>
  <c r="G8" i="10"/>
  <c r="E8" i="10"/>
  <c r="D8" i="10"/>
  <c r="C8" i="10"/>
  <c r="H6" i="10"/>
  <c r="G6" i="10"/>
  <c r="E6" i="10"/>
  <c r="D6" i="10"/>
  <c r="C6" i="10"/>
  <c r="G4" i="10"/>
  <c r="D4" i="10"/>
  <c r="C4" i="10"/>
  <c r="H34" i="11"/>
  <c r="G34" i="11"/>
  <c r="E34" i="11"/>
  <c r="D34" i="11"/>
  <c r="C34" i="11"/>
  <c r="H32" i="11"/>
  <c r="G32" i="11"/>
  <c r="E32" i="11"/>
  <c r="D32" i="11"/>
  <c r="C32" i="11"/>
  <c r="H30" i="11"/>
  <c r="G30" i="11"/>
  <c r="E30" i="11"/>
  <c r="D30" i="11"/>
  <c r="C30" i="11"/>
  <c r="G28" i="11"/>
  <c r="D28" i="11"/>
  <c r="C28" i="11"/>
  <c r="H26" i="11"/>
  <c r="G26" i="11"/>
  <c r="E26" i="11"/>
  <c r="K26" i="11" s="1"/>
  <c r="D26" i="11"/>
  <c r="C26" i="11"/>
  <c r="H24" i="11"/>
  <c r="G24" i="11"/>
  <c r="E24" i="11"/>
  <c r="D24" i="11"/>
  <c r="C24" i="11"/>
  <c r="H22" i="11"/>
  <c r="G22" i="11"/>
  <c r="E22" i="11"/>
  <c r="D22" i="11"/>
  <c r="C22" i="11"/>
  <c r="G20" i="11"/>
  <c r="D20" i="11"/>
  <c r="C20" i="11"/>
  <c r="H18" i="11"/>
  <c r="G18" i="11"/>
  <c r="E18" i="11"/>
  <c r="D18" i="11"/>
  <c r="C18" i="11"/>
  <c r="H16" i="11"/>
  <c r="G16" i="11"/>
  <c r="E16" i="11"/>
  <c r="D16" i="11"/>
  <c r="C16" i="11"/>
  <c r="H14" i="11"/>
  <c r="G14" i="11"/>
  <c r="E14" i="11"/>
  <c r="D14" i="11"/>
  <c r="C14" i="11"/>
  <c r="G12" i="11"/>
  <c r="D12" i="11"/>
  <c r="C12" i="11"/>
  <c r="H10" i="11"/>
  <c r="G10" i="11"/>
  <c r="E10" i="11"/>
  <c r="D10" i="11"/>
  <c r="C10" i="11"/>
  <c r="H8" i="11"/>
  <c r="G8" i="11"/>
  <c r="E8" i="11"/>
  <c r="D8" i="11"/>
  <c r="C8" i="11"/>
  <c r="H6" i="11"/>
  <c r="G6" i="11"/>
  <c r="E6" i="11"/>
  <c r="D6" i="11"/>
  <c r="C6" i="11"/>
  <c r="G4" i="11"/>
  <c r="D4" i="11"/>
  <c r="C4" i="11"/>
  <c r="H34" i="9"/>
  <c r="G34" i="9"/>
  <c r="E34" i="9"/>
  <c r="D34" i="9"/>
  <c r="C34" i="9"/>
  <c r="H32" i="9"/>
  <c r="G32" i="9"/>
  <c r="E32" i="9"/>
  <c r="D32" i="9"/>
  <c r="C32" i="9"/>
  <c r="H30" i="9"/>
  <c r="G30" i="9"/>
  <c r="E30" i="9"/>
  <c r="D30" i="9"/>
  <c r="C30" i="9"/>
  <c r="G28" i="9"/>
  <c r="D28" i="9"/>
  <c r="C28" i="9"/>
  <c r="H26" i="9"/>
  <c r="G26" i="9"/>
  <c r="E26" i="9"/>
  <c r="K26" i="9" s="1"/>
  <c r="D26" i="9"/>
  <c r="C26" i="9"/>
  <c r="H24" i="9"/>
  <c r="G24" i="9"/>
  <c r="E24" i="9"/>
  <c r="D24" i="9"/>
  <c r="C24" i="9"/>
  <c r="H22" i="9"/>
  <c r="G22" i="9"/>
  <c r="E22" i="9"/>
  <c r="D22" i="9"/>
  <c r="C22" i="9"/>
  <c r="G20" i="9"/>
  <c r="D20" i="9"/>
  <c r="C20" i="9"/>
  <c r="H18" i="9"/>
  <c r="G18" i="9"/>
  <c r="E18" i="9"/>
  <c r="D18" i="9"/>
  <c r="C18" i="9"/>
  <c r="H16" i="9"/>
  <c r="G16" i="9"/>
  <c r="E16" i="9"/>
  <c r="D16" i="9"/>
  <c r="C16" i="9"/>
  <c r="H14" i="9"/>
  <c r="G14" i="9"/>
  <c r="E14" i="9"/>
  <c r="D14" i="9"/>
  <c r="C14" i="9"/>
  <c r="G12" i="9"/>
  <c r="D12" i="9"/>
  <c r="C12" i="9"/>
  <c r="H10" i="9"/>
  <c r="G10" i="9"/>
  <c r="E10" i="9"/>
  <c r="D10" i="9"/>
  <c r="C10" i="9"/>
  <c r="H8" i="9"/>
  <c r="G8" i="9"/>
  <c r="E8" i="9"/>
  <c r="D8" i="9"/>
  <c r="C8" i="9"/>
  <c r="H6" i="9"/>
  <c r="G6" i="9"/>
  <c r="E6" i="9"/>
  <c r="D6" i="9"/>
  <c r="C6" i="9"/>
  <c r="G4" i="9"/>
  <c r="D4" i="9"/>
  <c r="C4" i="9"/>
  <c r="H34" i="6"/>
  <c r="G34" i="6"/>
  <c r="E34" i="6"/>
  <c r="D34" i="6"/>
  <c r="C34" i="6"/>
  <c r="H32" i="6"/>
  <c r="G32" i="6"/>
  <c r="E32" i="6"/>
  <c r="D32" i="6"/>
  <c r="C32" i="6"/>
  <c r="H30" i="6"/>
  <c r="G30" i="6"/>
  <c r="E30" i="6"/>
  <c r="D30" i="6"/>
  <c r="C30" i="6"/>
  <c r="G28" i="6"/>
  <c r="D28" i="6"/>
  <c r="C28" i="6"/>
  <c r="H26" i="6"/>
  <c r="G26" i="6"/>
  <c r="E26" i="6"/>
  <c r="D26" i="6"/>
  <c r="C26" i="6"/>
  <c r="H24" i="6"/>
  <c r="G24" i="6"/>
  <c r="E24" i="6"/>
  <c r="D24" i="6"/>
  <c r="C24" i="6"/>
  <c r="H22" i="6"/>
  <c r="G22" i="6"/>
  <c r="E22" i="6"/>
  <c r="D22" i="6"/>
  <c r="C22" i="6"/>
  <c r="G20" i="6"/>
  <c r="D20" i="6"/>
  <c r="C20" i="6"/>
  <c r="H18" i="6"/>
  <c r="G18" i="6"/>
  <c r="E18" i="6"/>
  <c r="D18" i="6"/>
  <c r="C18" i="6"/>
  <c r="H16" i="6"/>
  <c r="G16" i="6"/>
  <c r="E16" i="6"/>
  <c r="D16" i="6"/>
  <c r="C16" i="6"/>
  <c r="H14" i="6"/>
  <c r="G14" i="6"/>
  <c r="E14" i="6"/>
  <c r="D14" i="6"/>
  <c r="C14" i="6"/>
  <c r="G12" i="6"/>
  <c r="D12" i="6"/>
  <c r="C12" i="6"/>
  <c r="C10" i="6"/>
  <c r="C8" i="6"/>
  <c r="C6" i="6"/>
  <c r="C4" i="6"/>
  <c r="E10" i="6"/>
  <c r="H10" i="6"/>
  <c r="E8" i="6"/>
  <c r="H8" i="6"/>
  <c r="E6" i="6"/>
  <c r="H6" i="6"/>
  <c r="D4" i="6"/>
  <c r="G4" i="6"/>
  <c r="D6" i="6"/>
  <c r="G6" i="6"/>
  <c r="D8" i="6"/>
  <c r="G8" i="6"/>
  <c r="D10" i="6"/>
  <c r="G10" i="6"/>
  <c r="L3" i="5"/>
  <c r="L4" i="5"/>
  <c r="L5" i="5"/>
  <c r="L6" i="5"/>
  <c r="L7" i="5"/>
  <c r="L8" i="5"/>
  <c r="L9" i="5"/>
  <c r="L10" i="5"/>
  <c r="L11" i="5"/>
  <c r="L13" i="5"/>
  <c r="L14" i="5"/>
  <c r="L15" i="5"/>
  <c r="L16" i="5"/>
  <c r="L17" i="5"/>
  <c r="L18" i="5"/>
  <c r="L19" i="5"/>
  <c r="L20" i="5"/>
  <c r="L21" i="5"/>
  <c r="L23" i="5"/>
  <c r="L24" i="5"/>
  <c r="L25" i="5"/>
  <c r="L26" i="5"/>
  <c r="L27" i="5"/>
  <c r="L28" i="5"/>
  <c r="L29" i="5"/>
  <c r="L30" i="5"/>
  <c r="L31" i="5"/>
  <c r="L33" i="5"/>
  <c r="L34" i="5"/>
  <c r="L35" i="5"/>
  <c r="L36" i="5"/>
  <c r="L37" i="5"/>
  <c r="L38" i="5"/>
  <c r="L39" i="5"/>
  <c r="L40" i="5"/>
  <c r="L41" i="5"/>
  <c r="L43" i="5"/>
  <c r="L44" i="5"/>
  <c r="L45" i="5"/>
  <c r="L46" i="5"/>
  <c r="L47" i="5"/>
  <c r="L48" i="5"/>
  <c r="L49" i="5"/>
  <c r="L50" i="5"/>
  <c r="L51" i="5"/>
  <c r="L53" i="5"/>
  <c r="L54" i="5"/>
  <c r="L55" i="5"/>
  <c r="L56" i="5"/>
  <c r="L57" i="5"/>
  <c r="L58" i="5"/>
  <c r="L59" i="5"/>
  <c r="L60" i="5"/>
  <c r="L61" i="5"/>
  <c r="L63" i="5"/>
  <c r="L64" i="5"/>
  <c r="L65" i="5"/>
  <c r="L66" i="5"/>
  <c r="L67" i="5"/>
  <c r="L68" i="5"/>
  <c r="L69" i="5"/>
  <c r="L70" i="5"/>
  <c r="L71" i="5"/>
  <c r="L73" i="5"/>
  <c r="L74" i="5"/>
  <c r="L75" i="5"/>
  <c r="L76" i="5"/>
  <c r="L77" i="5"/>
  <c r="L78" i="5"/>
  <c r="L79" i="5"/>
  <c r="L80" i="5"/>
  <c r="L81" i="5"/>
  <c r="L83" i="5"/>
  <c r="L84" i="5"/>
  <c r="L85" i="5"/>
  <c r="L86" i="5"/>
  <c r="L87" i="5"/>
  <c r="L88" i="5"/>
  <c r="L89" i="5"/>
  <c r="L90" i="5"/>
  <c r="L91" i="5"/>
  <c r="L93" i="5"/>
  <c r="L94" i="5"/>
  <c r="L95" i="5"/>
  <c r="L96" i="5"/>
  <c r="L97" i="5"/>
  <c r="L98" i="5"/>
  <c r="L99" i="5"/>
  <c r="L100" i="5"/>
  <c r="L101" i="5"/>
  <c r="L103" i="5"/>
  <c r="L104" i="5"/>
  <c r="L105" i="5"/>
  <c r="L106" i="5"/>
  <c r="L107" i="5"/>
  <c r="L108" i="5"/>
  <c r="L109" i="5"/>
  <c r="L110" i="5"/>
  <c r="L111" i="5"/>
  <c r="L113" i="5"/>
  <c r="L114" i="5"/>
  <c r="L115" i="5"/>
  <c r="L116" i="5"/>
  <c r="L117" i="5"/>
  <c r="L118" i="5"/>
  <c r="L119" i="5"/>
  <c r="L120" i="5"/>
  <c r="L121" i="5"/>
  <c r="L123" i="5"/>
  <c r="L124" i="5"/>
  <c r="L125" i="5"/>
  <c r="L126" i="5"/>
  <c r="L127" i="5"/>
  <c r="L128" i="5"/>
  <c r="L129" i="5"/>
  <c r="L130" i="5"/>
  <c r="L131" i="5"/>
  <c r="L133" i="5"/>
  <c r="L134" i="5"/>
  <c r="L135" i="5"/>
  <c r="L136" i="5"/>
  <c r="L137" i="5"/>
  <c r="L138" i="5"/>
  <c r="L139" i="5"/>
  <c r="L140" i="5"/>
  <c r="L141" i="5"/>
  <c r="L143" i="5"/>
  <c r="L144" i="5"/>
  <c r="L145" i="5"/>
  <c r="L146" i="5"/>
  <c r="L147" i="5"/>
  <c r="L148" i="5"/>
  <c r="L149" i="5"/>
  <c r="L150" i="5"/>
  <c r="L151" i="5"/>
  <c r="L153" i="5"/>
  <c r="L154" i="5"/>
  <c r="L155" i="5"/>
  <c r="L156" i="5"/>
  <c r="L157" i="5"/>
  <c r="L158" i="5"/>
  <c r="L159" i="5"/>
  <c r="L160" i="5"/>
  <c r="L161" i="5"/>
  <c r="L167" i="5"/>
  <c r="L168" i="5"/>
  <c r="L169" i="5"/>
  <c r="L171" i="5"/>
  <c r="L172" i="5"/>
  <c r="L173" i="5"/>
  <c r="L175" i="5"/>
  <c r="L176" i="5"/>
  <c r="L177" i="5"/>
  <c r="L179" i="5"/>
  <c r="L180" i="5"/>
  <c r="L181" i="5"/>
  <c r="L183" i="5"/>
  <c r="L184" i="5"/>
  <c r="L185" i="5"/>
  <c r="L187" i="5"/>
  <c r="L188" i="5"/>
  <c r="L189" i="5"/>
  <c r="L191" i="5"/>
  <c r="L192" i="5"/>
  <c r="L193" i="5"/>
  <c r="L195" i="5"/>
  <c r="L196" i="5"/>
  <c r="L197" i="5"/>
  <c r="L199" i="5"/>
  <c r="L200" i="5"/>
  <c r="L201" i="5"/>
  <c r="L203" i="5"/>
  <c r="L204" i="5"/>
  <c r="L205" i="5"/>
  <c r="L207" i="5"/>
  <c r="L208" i="5"/>
  <c r="L209" i="5"/>
  <c r="L211" i="5"/>
  <c r="L212" i="5"/>
  <c r="L213" i="5"/>
  <c r="L215" i="5"/>
  <c r="L216" i="5"/>
  <c r="L217" i="5"/>
  <c r="L219" i="5"/>
  <c r="L220" i="5"/>
  <c r="L221" i="5"/>
  <c r="L223" i="5"/>
  <c r="L224" i="5"/>
  <c r="L225" i="5"/>
  <c r="L227" i="5"/>
  <c r="L228" i="5"/>
  <c r="L229" i="5"/>
  <c r="J167" i="5"/>
  <c r="J168" i="5"/>
  <c r="J169" i="5"/>
  <c r="J170" i="5"/>
  <c r="J171" i="5"/>
  <c r="M171" i="5" s="1"/>
  <c r="J173" i="5"/>
  <c r="M173" i="5" s="1"/>
  <c r="J172" i="5"/>
  <c r="M172" i="5" s="1"/>
  <c r="J174" i="5"/>
  <c r="J175" i="5"/>
  <c r="M175" i="5" s="1"/>
  <c r="J176" i="5"/>
  <c r="M176" i="5" s="1"/>
  <c r="J177" i="5"/>
  <c r="M177" i="5" s="1"/>
  <c r="J178" i="5"/>
  <c r="J179" i="5"/>
  <c r="M179" i="5" s="1"/>
  <c r="J180" i="5"/>
  <c r="M180" i="5" s="1"/>
  <c r="J181" i="5"/>
  <c r="M181" i="5" s="1"/>
  <c r="J182" i="5"/>
  <c r="J183" i="5"/>
  <c r="M183" i="5" s="1"/>
  <c r="J185" i="5"/>
  <c r="M185" i="5" s="1"/>
  <c r="J184" i="5"/>
  <c r="M184" i="5" s="1"/>
  <c r="J186" i="5"/>
  <c r="J187" i="5"/>
  <c r="M187" i="5" s="1"/>
  <c r="J188" i="5"/>
  <c r="M188" i="5" s="1"/>
  <c r="J189" i="5"/>
  <c r="M189" i="5" s="1"/>
  <c r="J190" i="5"/>
  <c r="J191" i="5"/>
  <c r="M191" i="5" s="1"/>
  <c r="J192" i="5"/>
  <c r="M192" i="5" s="1"/>
  <c r="J193" i="5"/>
  <c r="M193" i="5" s="1"/>
  <c r="J194" i="5"/>
  <c r="J195" i="5"/>
  <c r="M195" i="5" s="1"/>
  <c r="J197" i="5"/>
  <c r="M197" i="5" s="1"/>
  <c r="J196" i="5"/>
  <c r="M196" i="5" s="1"/>
  <c r="J198" i="5"/>
  <c r="J199" i="5"/>
  <c r="M199" i="5" s="1"/>
  <c r="J200" i="5"/>
  <c r="M200" i="5" s="1"/>
  <c r="J201" i="5"/>
  <c r="M201" i="5" s="1"/>
  <c r="J202" i="5"/>
  <c r="J203" i="5"/>
  <c r="M203" i="5" s="1"/>
  <c r="J205" i="5"/>
  <c r="M205" i="5" s="1"/>
  <c r="J204" i="5"/>
  <c r="M204" i="5" s="1"/>
  <c r="J206" i="5"/>
  <c r="J207" i="5"/>
  <c r="M207" i="5" s="1"/>
  <c r="J209" i="5"/>
  <c r="M209" i="5" s="1"/>
  <c r="J208" i="5"/>
  <c r="M208" i="5" s="1"/>
  <c r="J210" i="5"/>
  <c r="J211" i="5"/>
  <c r="M211" i="5" s="1"/>
  <c r="J212" i="5"/>
  <c r="M212" i="5" s="1"/>
  <c r="J213" i="5"/>
  <c r="M213" i="5" s="1"/>
  <c r="J214" i="5"/>
  <c r="J215" i="5"/>
  <c r="M215" i="5" s="1"/>
  <c r="J216" i="5"/>
  <c r="M216" i="5" s="1"/>
  <c r="J217" i="5"/>
  <c r="M217" i="5" s="1"/>
  <c r="J218" i="5"/>
  <c r="J219" i="5"/>
  <c r="M219" i="5" s="1"/>
  <c r="J221" i="5"/>
  <c r="M221" i="5" s="1"/>
  <c r="J220" i="5"/>
  <c r="M220" i="5" s="1"/>
  <c r="J222" i="5"/>
  <c r="J223" i="5"/>
  <c r="M223" i="5" s="1"/>
  <c r="J224" i="5"/>
  <c r="M224" i="5" s="1"/>
  <c r="J225" i="5"/>
  <c r="M225" i="5" s="1"/>
  <c r="J226" i="5"/>
  <c r="J227" i="5"/>
  <c r="M227" i="5" s="1"/>
  <c r="J228" i="5"/>
  <c r="M228" i="5" s="1"/>
  <c r="J229" i="5"/>
  <c r="M229" i="5" s="1"/>
  <c r="J3" i="5"/>
  <c r="J4" i="5"/>
  <c r="M4" i="5" s="1"/>
  <c r="J5" i="5"/>
  <c r="J9" i="5"/>
  <c r="J11" i="5"/>
  <c r="J6" i="5"/>
  <c r="M6" i="5" s="1"/>
  <c r="J10" i="5"/>
  <c r="J8" i="5"/>
  <c r="J7" i="5"/>
  <c r="J12" i="5"/>
  <c r="J13" i="5"/>
  <c r="J14" i="5"/>
  <c r="J15" i="5"/>
  <c r="J19" i="5"/>
  <c r="M19" i="5" s="1"/>
  <c r="J20" i="5"/>
  <c r="J18" i="5"/>
  <c r="J21" i="5"/>
  <c r="J16" i="5"/>
  <c r="M16" i="5" s="1"/>
  <c r="J17" i="5"/>
  <c r="J22" i="5"/>
  <c r="J23" i="5"/>
  <c r="M23" i="5" s="1"/>
  <c r="J24" i="5"/>
  <c r="M24" i="5" s="1"/>
  <c r="J25" i="5"/>
  <c r="M25" i="5" s="1"/>
  <c r="J27" i="5"/>
  <c r="M27" i="5" s="1"/>
  <c r="J30" i="5"/>
  <c r="M30" i="5" s="1"/>
  <c r="J26" i="5"/>
  <c r="M26" i="5" s="1"/>
  <c r="J31" i="5"/>
  <c r="M31" i="5" s="1"/>
  <c r="J28" i="5"/>
  <c r="M28" i="5" s="1"/>
  <c r="J29" i="5"/>
  <c r="M29" i="5" s="1"/>
  <c r="J32" i="5"/>
  <c r="J33" i="5"/>
  <c r="J34" i="5"/>
  <c r="J35" i="5"/>
  <c r="J38" i="5"/>
  <c r="M38" i="5" s="1"/>
  <c r="J40" i="5"/>
  <c r="J36" i="5"/>
  <c r="J41" i="5"/>
  <c r="J37" i="5"/>
  <c r="M37" i="5" s="1"/>
  <c r="J39" i="5"/>
  <c r="J42" i="5"/>
  <c r="J43" i="5"/>
  <c r="M43" i="5" s="1"/>
  <c r="J44" i="5"/>
  <c r="M44" i="5" s="1"/>
  <c r="J45" i="5"/>
  <c r="M45" i="5" s="1"/>
  <c r="J50" i="5"/>
  <c r="M50" i="5" s="1"/>
  <c r="J49" i="5"/>
  <c r="M49" i="5" s="1"/>
  <c r="J48" i="5"/>
  <c r="M48" i="5" s="1"/>
  <c r="J51" i="5"/>
  <c r="M51" i="5" s="1"/>
  <c r="J47" i="5"/>
  <c r="M47" i="5" s="1"/>
  <c r="J46" i="5"/>
  <c r="M46" i="5" s="1"/>
  <c r="J52" i="5"/>
  <c r="J53" i="5"/>
  <c r="J54" i="5"/>
  <c r="J55" i="5"/>
  <c r="J58" i="5"/>
  <c r="M58" i="5" s="1"/>
  <c r="J60" i="5"/>
  <c r="J56" i="5"/>
  <c r="J61" i="5"/>
  <c r="J59" i="5"/>
  <c r="M59" i="5" s="1"/>
  <c r="J57" i="5"/>
  <c r="J62" i="5"/>
  <c r="J63" i="5"/>
  <c r="M63" i="5" s="1"/>
  <c r="J64" i="5"/>
  <c r="M64" i="5" s="1"/>
  <c r="J65" i="5"/>
  <c r="M65" i="5" s="1"/>
  <c r="J68" i="5"/>
  <c r="M68" i="5" s="1"/>
  <c r="J70" i="5"/>
  <c r="M70" i="5" s="1"/>
  <c r="J69" i="5"/>
  <c r="M69" i="5" s="1"/>
  <c r="J71" i="5"/>
  <c r="M71" i="5" s="1"/>
  <c r="J66" i="5"/>
  <c r="M66" i="5" s="1"/>
  <c r="J67" i="5"/>
  <c r="M67" i="5" s="1"/>
  <c r="J72" i="5"/>
  <c r="J73" i="5"/>
  <c r="J74" i="5"/>
  <c r="J75" i="5"/>
  <c r="J81" i="5"/>
  <c r="M81" i="5" s="1"/>
  <c r="J79" i="5"/>
  <c r="J78" i="5"/>
  <c r="J80" i="5"/>
  <c r="J77" i="5"/>
  <c r="M77" i="5" s="1"/>
  <c r="J76" i="5"/>
  <c r="J82" i="5"/>
  <c r="J83" i="5"/>
  <c r="M83" i="5" s="1"/>
  <c r="J84" i="5"/>
  <c r="M84" i="5" s="1"/>
  <c r="J85" i="5"/>
  <c r="M85" i="5" s="1"/>
  <c r="J89" i="5"/>
  <c r="M89" i="5" s="1"/>
  <c r="J90" i="5"/>
  <c r="M90" i="5" s="1"/>
  <c r="J86" i="5"/>
  <c r="M86" i="5" s="1"/>
  <c r="J91" i="5"/>
  <c r="M91" i="5" s="1"/>
  <c r="J88" i="5"/>
  <c r="M88" i="5" s="1"/>
  <c r="J87" i="5"/>
  <c r="M87" i="5" s="1"/>
  <c r="J92" i="5"/>
  <c r="J93" i="5"/>
  <c r="J94" i="5"/>
  <c r="J95" i="5"/>
  <c r="J98" i="5"/>
  <c r="M98" i="5" s="1"/>
  <c r="J101" i="5"/>
  <c r="J99" i="5"/>
  <c r="J100" i="5"/>
  <c r="J97" i="5"/>
  <c r="M97" i="5" s="1"/>
  <c r="J96" i="5"/>
  <c r="J102" i="5"/>
  <c r="J103" i="5"/>
  <c r="M103" i="5" s="1"/>
  <c r="J104" i="5"/>
  <c r="M104" i="5" s="1"/>
  <c r="J105" i="5"/>
  <c r="M105" i="5" s="1"/>
  <c r="J109" i="5"/>
  <c r="M109" i="5" s="1"/>
  <c r="J110" i="5"/>
  <c r="M110" i="5" s="1"/>
  <c r="J108" i="5"/>
  <c r="M108" i="5" s="1"/>
  <c r="J111" i="5"/>
  <c r="M111" i="5" s="1"/>
  <c r="J106" i="5"/>
  <c r="M106" i="5" s="1"/>
  <c r="J107" i="5"/>
  <c r="M107" i="5" s="1"/>
  <c r="J112" i="5"/>
  <c r="J113" i="5"/>
  <c r="J114" i="5"/>
  <c r="J115" i="5"/>
  <c r="J117" i="5"/>
  <c r="M117" i="5" s="1"/>
  <c r="J120" i="5"/>
  <c r="J116" i="5"/>
  <c r="J121" i="5"/>
  <c r="J119" i="5"/>
  <c r="M119" i="5" s="1"/>
  <c r="J118" i="5"/>
  <c r="J122" i="5"/>
  <c r="J123" i="5"/>
  <c r="M123" i="5" s="1"/>
  <c r="J124" i="5"/>
  <c r="M124" i="5" s="1"/>
  <c r="J125" i="5"/>
  <c r="M125" i="5" s="1"/>
  <c r="J128" i="5"/>
  <c r="M128" i="5" s="1"/>
  <c r="J130" i="5"/>
  <c r="M130" i="5" s="1"/>
  <c r="J127" i="5"/>
  <c r="M127" i="5" s="1"/>
  <c r="J131" i="5"/>
  <c r="M131" i="5" s="1"/>
  <c r="J129" i="5"/>
  <c r="M129" i="5" s="1"/>
  <c r="J126" i="5"/>
  <c r="M126" i="5" s="1"/>
  <c r="J132" i="5"/>
  <c r="J133" i="5"/>
  <c r="J134" i="5"/>
  <c r="J135" i="5"/>
  <c r="J139" i="5"/>
  <c r="M139" i="5" s="1"/>
  <c r="J140" i="5"/>
  <c r="J138" i="5"/>
  <c r="J141" i="5"/>
  <c r="J137" i="5"/>
  <c r="M137" i="5" s="1"/>
  <c r="J136" i="5"/>
  <c r="J142" i="5"/>
  <c r="J143" i="5"/>
  <c r="M143" i="5" s="1"/>
  <c r="J144" i="5"/>
  <c r="M144" i="5" s="1"/>
  <c r="J145" i="5"/>
  <c r="M145" i="5" s="1"/>
  <c r="J146" i="5"/>
  <c r="M146" i="5" s="1"/>
  <c r="J150" i="5"/>
  <c r="M150" i="5" s="1"/>
  <c r="J149" i="5"/>
  <c r="M149" i="5" s="1"/>
  <c r="J151" i="5"/>
  <c r="M151" i="5" s="1"/>
  <c r="J147" i="5"/>
  <c r="M147" i="5" s="1"/>
  <c r="J148" i="5"/>
  <c r="M148" i="5" s="1"/>
  <c r="J152" i="5"/>
  <c r="J153" i="5"/>
  <c r="J154" i="5"/>
  <c r="J155" i="5"/>
  <c r="J157" i="5"/>
  <c r="M157" i="5" s="1"/>
  <c r="J160" i="5"/>
  <c r="J156" i="5"/>
  <c r="J161" i="5"/>
  <c r="J159" i="5"/>
  <c r="M159" i="5" s="1"/>
  <c r="J158" i="5"/>
  <c r="J166" i="5"/>
  <c r="J2" i="5"/>
  <c r="M161" i="5" l="1"/>
  <c r="M135" i="5"/>
  <c r="M115" i="5"/>
  <c r="M100" i="5"/>
  <c r="M95" i="5"/>
  <c r="M80" i="5"/>
  <c r="M75" i="5"/>
  <c r="M61" i="5"/>
  <c r="M55" i="5"/>
  <c r="M41" i="5"/>
  <c r="M35" i="5"/>
  <c r="M21" i="5"/>
  <c r="M15" i="5"/>
  <c r="M7" i="5"/>
  <c r="M11" i="5"/>
  <c r="M3" i="5"/>
  <c r="M155" i="5"/>
  <c r="M141" i="5"/>
  <c r="M121" i="5"/>
  <c r="M156" i="5"/>
  <c r="M154" i="5"/>
  <c r="M138" i="5"/>
  <c r="M134" i="5"/>
  <c r="M116" i="5"/>
  <c r="M114" i="5"/>
  <c r="M99" i="5"/>
  <c r="M94" i="5"/>
  <c r="M78" i="5"/>
  <c r="M74" i="5"/>
  <c r="M56" i="5"/>
  <c r="M54" i="5"/>
  <c r="M36" i="5"/>
  <c r="M34" i="5"/>
  <c r="M18" i="5"/>
  <c r="M14" i="5"/>
  <c r="M8" i="5"/>
  <c r="M9" i="5"/>
  <c r="M169" i="5"/>
  <c r="K18" i="10"/>
  <c r="M158" i="5"/>
  <c r="M160" i="5"/>
  <c r="M153" i="5"/>
  <c r="M136" i="5"/>
  <c r="M140" i="5"/>
  <c r="M133" i="5"/>
  <c r="M118" i="5"/>
  <c r="M120" i="5"/>
  <c r="M113" i="5"/>
  <c r="M96" i="5"/>
  <c r="M101" i="5"/>
  <c r="M93" i="5"/>
  <c r="M76" i="5"/>
  <c r="M79" i="5"/>
  <c r="M73" i="5"/>
  <c r="M57" i="5"/>
  <c r="M60" i="5"/>
  <c r="M53" i="5"/>
  <c r="M39" i="5"/>
  <c r="M40" i="5"/>
  <c r="M33" i="5"/>
  <c r="M17" i="5"/>
  <c r="M20" i="5"/>
  <c r="M13" i="5"/>
  <c r="M10" i="5"/>
  <c r="M5" i="5"/>
  <c r="M168" i="5"/>
  <c r="M167" i="5"/>
  <c r="K18" i="6"/>
  <c r="F18" i="6"/>
  <c r="J18" i="6"/>
  <c r="K34" i="6"/>
  <c r="F34" i="6"/>
  <c r="J34" i="6"/>
  <c r="K18" i="9"/>
  <c r="J18" i="9"/>
  <c r="K34" i="9"/>
  <c r="J34" i="9"/>
  <c r="K18" i="11"/>
  <c r="J18" i="11"/>
  <c r="K34" i="11"/>
  <c r="J34" i="11"/>
  <c r="J18" i="10"/>
  <c r="K34" i="10"/>
  <c r="J34" i="10"/>
  <c r="F10" i="6"/>
  <c r="J10" i="6"/>
  <c r="K10" i="6"/>
  <c r="F26" i="6"/>
  <c r="J26" i="6"/>
  <c r="K10" i="9"/>
  <c r="J10" i="9"/>
  <c r="J26" i="9"/>
  <c r="K10" i="11"/>
  <c r="J10" i="11"/>
  <c r="J26" i="11"/>
  <c r="J10" i="10"/>
  <c r="J26" i="10"/>
  <c r="K26" i="6"/>
  <c r="M97" i="3"/>
  <c r="N97" i="3"/>
  <c r="P97" i="3" s="1"/>
  <c r="O97" i="3"/>
  <c r="M96" i="3"/>
  <c r="N96" i="3"/>
  <c r="O96" i="3"/>
  <c r="M95" i="3"/>
  <c r="N95" i="3"/>
  <c r="P95" i="3" s="1"/>
  <c r="O95" i="3"/>
  <c r="M94" i="3"/>
  <c r="N94" i="3"/>
  <c r="O94" i="3"/>
  <c r="M93" i="3"/>
  <c r="N93" i="3"/>
  <c r="P93" i="3" s="1"/>
  <c r="O93" i="3"/>
  <c r="M92" i="3"/>
  <c r="N92" i="3"/>
  <c r="O92" i="3"/>
  <c r="M91" i="3"/>
  <c r="N91" i="3"/>
  <c r="P91" i="3" s="1"/>
  <c r="O91" i="3"/>
  <c r="M90" i="3"/>
  <c r="N90" i="3"/>
  <c r="O90" i="3"/>
  <c r="M89" i="3"/>
  <c r="N89" i="3"/>
  <c r="P89" i="3" s="1"/>
  <c r="O89" i="3"/>
  <c r="M88" i="3"/>
  <c r="N88" i="3"/>
  <c r="O88" i="3"/>
  <c r="M87" i="3"/>
  <c r="N87" i="3"/>
  <c r="P87" i="3" s="1"/>
  <c r="O87" i="3"/>
  <c r="M86" i="3"/>
  <c r="N86" i="3"/>
  <c r="O86" i="3"/>
  <c r="M85" i="3"/>
  <c r="N85" i="3"/>
  <c r="P85" i="3" s="1"/>
  <c r="O85" i="3"/>
  <c r="M84" i="3"/>
  <c r="N84" i="3"/>
  <c r="O84" i="3"/>
  <c r="M83" i="3"/>
  <c r="N83" i="3"/>
  <c r="P83" i="3" s="1"/>
  <c r="O83" i="3"/>
  <c r="M82" i="3"/>
  <c r="N82" i="3"/>
  <c r="O82" i="3"/>
  <c r="M81" i="3"/>
  <c r="N81" i="3"/>
  <c r="P81" i="3" s="1"/>
  <c r="O81" i="3"/>
  <c r="M80" i="3"/>
  <c r="N80" i="3"/>
  <c r="O80" i="3"/>
  <c r="M79" i="3"/>
  <c r="N79" i="3"/>
  <c r="P79" i="3" s="1"/>
  <c r="O79" i="3"/>
  <c r="M78" i="3"/>
  <c r="N78" i="3"/>
  <c r="O78" i="3"/>
  <c r="M77" i="3"/>
  <c r="N77" i="3"/>
  <c r="P77" i="3" s="1"/>
  <c r="O77" i="3"/>
  <c r="M76" i="3"/>
  <c r="N76" i="3"/>
  <c r="O76" i="3"/>
  <c r="M75" i="3"/>
  <c r="N75" i="3"/>
  <c r="P75" i="3" s="1"/>
  <c r="O75" i="3"/>
  <c r="M74" i="3"/>
  <c r="N74" i="3"/>
  <c r="O74" i="3"/>
  <c r="M73" i="3"/>
  <c r="N73" i="3"/>
  <c r="P73" i="3" s="1"/>
  <c r="O73" i="3"/>
  <c r="M72" i="3"/>
  <c r="N72" i="3"/>
  <c r="O72" i="3"/>
  <c r="M71" i="3"/>
  <c r="N71" i="3"/>
  <c r="P71" i="3" s="1"/>
  <c r="O71" i="3"/>
  <c r="M70" i="3"/>
  <c r="N70" i="3"/>
  <c r="O70" i="3"/>
  <c r="M69" i="3"/>
  <c r="N69" i="3"/>
  <c r="P69" i="3" s="1"/>
  <c r="O69" i="3"/>
  <c r="M68" i="3"/>
  <c r="N68" i="3"/>
  <c r="O68" i="3"/>
  <c r="M67" i="3"/>
  <c r="N67" i="3"/>
  <c r="P67" i="3" s="1"/>
  <c r="O67" i="3"/>
  <c r="M66" i="3"/>
  <c r="N66" i="3"/>
  <c r="O66" i="3"/>
  <c r="M65" i="3"/>
  <c r="N65" i="3"/>
  <c r="P65" i="3" s="1"/>
  <c r="O65" i="3"/>
  <c r="M64" i="3"/>
  <c r="N64" i="3"/>
  <c r="O64" i="3"/>
  <c r="Q64" i="3" s="1"/>
  <c r="M63" i="3"/>
  <c r="N63" i="3"/>
  <c r="O63" i="3"/>
  <c r="Q63" i="3" s="1"/>
  <c r="M62" i="3"/>
  <c r="N62" i="3"/>
  <c r="O62" i="3"/>
  <c r="M61" i="3"/>
  <c r="N61" i="3"/>
  <c r="P61" i="3" s="1"/>
  <c r="O61" i="3"/>
  <c r="M60" i="3"/>
  <c r="N60" i="3"/>
  <c r="O60" i="3"/>
  <c r="Q60" i="3" s="1"/>
  <c r="M59" i="3"/>
  <c r="N59" i="3"/>
  <c r="O59" i="3"/>
  <c r="Q59" i="3" s="1"/>
  <c r="M58" i="3"/>
  <c r="N58" i="3"/>
  <c r="O58" i="3"/>
  <c r="M57" i="3"/>
  <c r="N57" i="3"/>
  <c r="P57" i="3" s="1"/>
  <c r="O57" i="3"/>
  <c r="M56" i="3"/>
  <c r="N56" i="3"/>
  <c r="O56" i="3"/>
  <c r="Q56" i="3" s="1"/>
  <c r="M55" i="3"/>
  <c r="N55" i="3"/>
  <c r="O55" i="3"/>
  <c r="M54" i="3"/>
  <c r="N54" i="3"/>
  <c r="O54" i="3"/>
  <c r="M53" i="3"/>
  <c r="N53" i="3"/>
  <c r="P53" i="3" s="1"/>
  <c r="O53" i="3"/>
  <c r="M52" i="3"/>
  <c r="N52" i="3"/>
  <c r="O52" i="3"/>
  <c r="Q52" i="3" s="1"/>
  <c r="M51" i="3"/>
  <c r="N51" i="3"/>
  <c r="O51" i="3"/>
  <c r="M50" i="3"/>
  <c r="N50" i="3"/>
  <c r="O50" i="3"/>
  <c r="M49" i="3"/>
  <c r="N49" i="3"/>
  <c r="P49" i="3" s="1"/>
  <c r="O49" i="3"/>
  <c r="M48" i="3"/>
  <c r="N48" i="3"/>
  <c r="P48" i="3" s="1"/>
  <c r="O48" i="3"/>
  <c r="Q48" i="3" s="1"/>
  <c r="M47" i="3"/>
  <c r="N47" i="3"/>
  <c r="O47" i="3"/>
  <c r="Q47" i="3" s="1"/>
  <c r="M46" i="3"/>
  <c r="N46" i="3"/>
  <c r="O46" i="3"/>
  <c r="M45" i="3"/>
  <c r="N45" i="3"/>
  <c r="P45" i="3" s="1"/>
  <c r="O45" i="3"/>
  <c r="M44" i="3"/>
  <c r="N44" i="3"/>
  <c r="P44" i="3" s="1"/>
  <c r="O44" i="3"/>
  <c r="Q44" i="3" s="1"/>
  <c r="M43" i="3"/>
  <c r="N43" i="3"/>
  <c r="O43" i="3"/>
  <c r="Q43" i="3" s="1"/>
  <c r="M42" i="3"/>
  <c r="N42" i="3"/>
  <c r="O42" i="3"/>
  <c r="M41" i="3"/>
  <c r="N41" i="3"/>
  <c r="P41" i="3" s="1"/>
  <c r="O41" i="3"/>
  <c r="M40" i="3"/>
  <c r="N40" i="3"/>
  <c r="P40" i="3" s="1"/>
  <c r="O40" i="3"/>
  <c r="Q40" i="3" s="1"/>
  <c r="M39" i="3"/>
  <c r="N39" i="3"/>
  <c r="O39" i="3"/>
  <c r="Q39" i="3" s="1"/>
  <c r="M38" i="3"/>
  <c r="N38" i="3"/>
  <c r="O38" i="3"/>
  <c r="M37" i="3"/>
  <c r="N37" i="3"/>
  <c r="P37" i="3" s="1"/>
  <c r="O37" i="3"/>
  <c r="M36" i="3"/>
  <c r="N36" i="3"/>
  <c r="P36" i="3" s="1"/>
  <c r="O36" i="3"/>
  <c r="Q36" i="3" s="1"/>
  <c r="M35" i="3"/>
  <c r="N35" i="3"/>
  <c r="O35" i="3"/>
  <c r="Q35" i="3" s="1"/>
  <c r="M34" i="3"/>
  <c r="N34" i="3"/>
  <c r="O34" i="3"/>
  <c r="M33" i="3"/>
  <c r="N33" i="3"/>
  <c r="P33" i="3" s="1"/>
  <c r="O33" i="3"/>
  <c r="M32" i="3"/>
  <c r="N32" i="3"/>
  <c r="P32" i="3" s="1"/>
  <c r="O32" i="3"/>
  <c r="Q32" i="3" s="1"/>
  <c r="M31" i="3"/>
  <c r="N31" i="3"/>
  <c r="O31" i="3"/>
  <c r="Q31" i="3" s="1"/>
  <c r="M30" i="3"/>
  <c r="N30" i="3"/>
  <c r="O30" i="3"/>
  <c r="M29" i="3"/>
  <c r="N29" i="3"/>
  <c r="P29" i="3" s="1"/>
  <c r="O29" i="3"/>
  <c r="M28" i="3"/>
  <c r="N28" i="3"/>
  <c r="P28" i="3" s="1"/>
  <c r="O28" i="3"/>
  <c r="Q28" i="3" s="1"/>
  <c r="M27" i="3"/>
  <c r="N27" i="3"/>
  <c r="O27" i="3"/>
  <c r="Q27" i="3" s="1"/>
  <c r="M26" i="3"/>
  <c r="N26" i="3"/>
  <c r="O26" i="3"/>
  <c r="M25" i="3"/>
  <c r="N25" i="3"/>
  <c r="P25" i="3" s="1"/>
  <c r="O25" i="3"/>
  <c r="M24" i="3"/>
  <c r="N24" i="3"/>
  <c r="P24" i="3" s="1"/>
  <c r="O24" i="3"/>
  <c r="Q24" i="3" s="1"/>
  <c r="M23" i="3"/>
  <c r="N23" i="3"/>
  <c r="O23" i="3"/>
  <c r="Q23" i="3" s="1"/>
  <c r="M22" i="3"/>
  <c r="N22" i="3"/>
  <c r="O22" i="3"/>
  <c r="M21" i="3"/>
  <c r="N21" i="3"/>
  <c r="P21" i="3" s="1"/>
  <c r="O21" i="3"/>
  <c r="M20" i="3"/>
  <c r="N20" i="3"/>
  <c r="P20" i="3" s="1"/>
  <c r="O20" i="3"/>
  <c r="Q20" i="3" s="1"/>
  <c r="M19" i="3"/>
  <c r="N19" i="3"/>
  <c r="O19" i="3"/>
  <c r="Q19" i="3" s="1"/>
  <c r="M18" i="3"/>
  <c r="N18" i="3"/>
  <c r="O18" i="3"/>
  <c r="M17" i="3"/>
  <c r="N17" i="3"/>
  <c r="P17" i="3" s="1"/>
  <c r="O17" i="3"/>
  <c r="M16" i="3"/>
  <c r="N16" i="3"/>
  <c r="P16" i="3" s="1"/>
  <c r="O16" i="3"/>
  <c r="Q16" i="3" s="1"/>
  <c r="M15" i="3"/>
  <c r="N15" i="3"/>
  <c r="O15" i="3"/>
  <c r="Q15" i="3" s="1"/>
  <c r="M14" i="3"/>
  <c r="N14" i="3"/>
  <c r="O14" i="3"/>
  <c r="M13" i="3"/>
  <c r="N13" i="3"/>
  <c r="P13" i="3" s="1"/>
  <c r="O13" i="3"/>
  <c r="M12" i="3"/>
  <c r="N12" i="3"/>
  <c r="P12" i="3" s="1"/>
  <c r="O12" i="3"/>
  <c r="Q12" i="3" s="1"/>
  <c r="M11" i="3"/>
  <c r="N11" i="3"/>
  <c r="O11" i="3"/>
  <c r="Q11" i="3" s="1"/>
  <c r="M10" i="3"/>
  <c r="N10" i="3"/>
  <c r="O10" i="3"/>
  <c r="M9" i="3"/>
  <c r="N9" i="3"/>
  <c r="P9" i="3" s="1"/>
  <c r="O9" i="3"/>
  <c r="M8" i="3"/>
  <c r="N8" i="3"/>
  <c r="P8" i="3" s="1"/>
  <c r="O8" i="3"/>
  <c r="Q8" i="3" s="1"/>
  <c r="M7" i="3"/>
  <c r="N7" i="3"/>
  <c r="O7" i="3"/>
  <c r="Q7" i="3" s="1"/>
  <c r="M6" i="3"/>
  <c r="N6" i="3"/>
  <c r="O6" i="3"/>
  <c r="M5" i="3"/>
  <c r="N5" i="3"/>
  <c r="P5" i="3" s="1"/>
  <c r="O5" i="3"/>
  <c r="M4" i="3"/>
  <c r="N4" i="3"/>
  <c r="P4" i="3" s="1"/>
  <c r="O4" i="3"/>
  <c r="Q4" i="3" s="1"/>
  <c r="M3" i="3"/>
  <c r="N3" i="3"/>
  <c r="O3" i="3"/>
  <c r="Q3" i="3" s="1"/>
  <c r="M2" i="3"/>
  <c r="N2" i="3"/>
  <c r="O2" i="3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94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94" i="1"/>
  <c r="Q51" i="3" l="1"/>
  <c r="P52" i="3"/>
  <c r="Q55" i="3"/>
  <c r="P56" i="3"/>
  <c r="P60" i="3"/>
  <c r="P64" i="3"/>
  <c r="R67" i="3"/>
  <c r="R71" i="3"/>
  <c r="R75" i="3"/>
  <c r="R79" i="3"/>
  <c r="R83" i="3"/>
  <c r="R87" i="3"/>
  <c r="R91" i="3"/>
  <c r="P3" i="3"/>
  <c r="P7" i="3"/>
  <c r="P11" i="3"/>
  <c r="P15" i="3"/>
  <c r="P19" i="3"/>
  <c r="P23" i="3"/>
  <c r="P27" i="3"/>
  <c r="P31" i="3"/>
  <c r="P35" i="3"/>
  <c r="P39" i="3"/>
  <c r="P43" i="3"/>
  <c r="P47" i="3"/>
  <c r="P51" i="3"/>
  <c r="P55" i="3"/>
  <c r="P59" i="3"/>
  <c r="P63" i="3"/>
  <c r="R5" i="3"/>
  <c r="R9" i="3"/>
  <c r="R13" i="3"/>
  <c r="R17" i="3"/>
  <c r="R21" i="3"/>
  <c r="R25" i="3"/>
  <c r="R29" i="3"/>
  <c r="R33" i="3"/>
  <c r="R37" i="3"/>
  <c r="R41" i="3"/>
  <c r="R45" i="3"/>
  <c r="R49" i="3"/>
  <c r="R53" i="3"/>
  <c r="R57" i="3"/>
  <c r="R61" i="3"/>
  <c r="R65" i="3"/>
  <c r="R69" i="3"/>
  <c r="R73" i="3"/>
  <c r="R77" i="3"/>
  <c r="Q81" i="3"/>
  <c r="Q85" i="3"/>
  <c r="Q89" i="3"/>
  <c r="Q93" i="3"/>
  <c r="Q97" i="3"/>
  <c r="R95" i="3"/>
  <c r="Q9" i="3"/>
  <c r="Q17" i="3"/>
  <c r="Q25" i="3"/>
  <c r="Q33" i="3"/>
  <c r="Q41" i="3"/>
  <c r="Q49" i="3"/>
  <c r="Q57" i="3"/>
  <c r="Q65" i="3"/>
  <c r="Q69" i="3"/>
  <c r="Q73" i="3"/>
  <c r="Q77" i="3"/>
  <c r="R81" i="3"/>
  <c r="R85" i="3"/>
  <c r="R89" i="3"/>
  <c r="R93" i="3"/>
  <c r="R97" i="3"/>
  <c r="Q13" i="3"/>
  <c r="Q21" i="3"/>
  <c r="Q29" i="3"/>
  <c r="Q37" i="3"/>
  <c r="Q45" i="3"/>
  <c r="Q53" i="3"/>
  <c r="Q61" i="3"/>
  <c r="Q67" i="3"/>
  <c r="Q71" i="3"/>
  <c r="Q75" i="3"/>
  <c r="Q79" i="3"/>
  <c r="Q83" i="3"/>
  <c r="Q87" i="3"/>
  <c r="Q91" i="3"/>
  <c r="Q95" i="3"/>
  <c r="Q5" i="3"/>
  <c r="I88" i="2"/>
  <c r="I87" i="2"/>
  <c r="I85" i="2"/>
  <c r="I84" i="2"/>
  <c r="I82" i="2"/>
  <c r="I81" i="2"/>
  <c r="I79" i="2"/>
  <c r="I78" i="2"/>
  <c r="I76" i="2"/>
  <c r="I75" i="2"/>
  <c r="I73" i="2"/>
  <c r="I72" i="2"/>
  <c r="I70" i="2"/>
  <c r="I69" i="2"/>
  <c r="I67" i="2"/>
  <c r="I66" i="2"/>
  <c r="I64" i="2"/>
  <c r="I63" i="2"/>
  <c r="I61" i="2"/>
  <c r="I60" i="2"/>
  <c r="I58" i="2"/>
  <c r="I57" i="2"/>
  <c r="I55" i="2"/>
  <c r="I54" i="2"/>
  <c r="I52" i="2"/>
  <c r="I51" i="2"/>
  <c r="I49" i="2"/>
  <c r="I48" i="2"/>
  <c r="I46" i="2"/>
  <c r="I45" i="2"/>
  <c r="I43" i="2"/>
  <c r="K88" i="2"/>
  <c r="J88" i="2"/>
  <c r="H88" i="2"/>
  <c r="K87" i="2"/>
  <c r="J87" i="2"/>
  <c r="H87" i="2"/>
  <c r="K85" i="2"/>
  <c r="M85" i="2" s="1"/>
  <c r="J85" i="2"/>
  <c r="H85" i="2"/>
  <c r="K84" i="2"/>
  <c r="J84" i="2"/>
  <c r="H84" i="2"/>
  <c r="K82" i="2"/>
  <c r="J82" i="2"/>
  <c r="H82" i="2"/>
  <c r="K81" i="2"/>
  <c r="J81" i="2"/>
  <c r="H81" i="2"/>
  <c r="K79" i="2"/>
  <c r="J79" i="2"/>
  <c r="H79" i="2"/>
  <c r="K78" i="2"/>
  <c r="J78" i="2"/>
  <c r="H78" i="2"/>
  <c r="K76" i="2"/>
  <c r="J76" i="2"/>
  <c r="H76" i="2"/>
  <c r="K75" i="2"/>
  <c r="J75" i="2"/>
  <c r="H75" i="2"/>
  <c r="K73" i="2"/>
  <c r="J73" i="2"/>
  <c r="H73" i="2"/>
  <c r="K72" i="2"/>
  <c r="J72" i="2"/>
  <c r="H72" i="2"/>
  <c r="K70" i="2"/>
  <c r="J70" i="2"/>
  <c r="H70" i="2"/>
  <c r="K69" i="2"/>
  <c r="J69" i="2"/>
  <c r="H69" i="2"/>
  <c r="K67" i="2"/>
  <c r="J67" i="2"/>
  <c r="H67" i="2"/>
  <c r="K66" i="2"/>
  <c r="J66" i="2"/>
  <c r="H66" i="2"/>
  <c r="K64" i="2"/>
  <c r="J64" i="2"/>
  <c r="H64" i="2"/>
  <c r="K63" i="2"/>
  <c r="J63" i="2"/>
  <c r="H63" i="2"/>
  <c r="K61" i="2"/>
  <c r="J61" i="2"/>
  <c r="H61" i="2"/>
  <c r="K60" i="2"/>
  <c r="J60" i="2"/>
  <c r="H60" i="2"/>
  <c r="K58" i="2"/>
  <c r="J58" i="2"/>
  <c r="H58" i="2"/>
  <c r="K57" i="2"/>
  <c r="J57" i="2"/>
  <c r="H57" i="2"/>
  <c r="K55" i="2"/>
  <c r="J55" i="2"/>
  <c r="H55" i="2"/>
  <c r="K54" i="2"/>
  <c r="J54" i="2"/>
  <c r="H54" i="2"/>
  <c r="K52" i="2"/>
  <c r="J52" i="2"/>
  <c r="H52" i="2"/>
  <c r="K51" i="2"/>
  <c r="J51" i="2"/>
  <c r="H51" i="2"/>
  <c r="K49" i="2"/>
  <c r="J49" i="2"/>
  <c r="H49" i="2"/>
  <c r="K48" i="2"/>
  <c r="J48" i="2"/>
  <c r="H48" i="2"/>
  <c r="K46" i="2"/>
  <c r="J46" i="2"/>
  <c r="H46" i="2"/>
  <c r="K45" i="2"/>
  <c r="J45" i="2"/>
  <c r="H45" i="2"/>
  <c r="J43" i="2"/>
  <c r="K43" i="2"/>
  <c r="H43" i="2"/>
  <c r="K42" i="2"/>
  <c r="J42" i="2"/>
  <c r="I42" i="2"/>
  <c r="H42" i="2"/>
  <c r="K33" i="2"/>
  <c r="J33" i="2"/>
  <c r="I33" i="2"/>
  <c r="H33" i="2"/>
  <c r="K31" i="2"/>
  <c r="J31" i="2"/>
  <c r="I31" i="2"/>
  <c r="H31" i="2"/>
  <c r="K29" i="2"/>
  <c r="J29" i="2"/>
  <c r="I29" i="2"/>
  <c r="H29" i="2"/>
  <c r="K27" i="2"/>
  <c r="J27" i="2"/>
  <c r="I27" i="2"/>
  <c r="H27" i="2"/>
  <c r="K25" i="2"/>
  <c r="J25" i="2"/>
  <c r="I25" i="2"/>
  <c r="H25" i="2"/>
  <c r="K23" i="2"/>
  <c r="J23" i="2"/>
  <c r="I23" i="2"/>
  <c r="H23" i="2"/>
  <c r="K21" i="2"/>
  <c r="J21" i="2"/>
  <c r="I21" i="2"/>
  <c r="H21" i="2"/>
  <c r="K19" i="2"/>
  <c r="J19" i="2"/>
  <c r="I19" i="2"/>
  <c r="H19" i="2"/>
  <c r="K17" i="2"/>
  <c r="J17" i="2"/>
  <c r="I17" i="2"/>
  <c r="H17" i="2"/>
  <c r="K15" i="2"/>
  <c r="J15" i="2"/>
  <c r="I15" i="2"/>
  <c r="H15" i="2"/>
  <c r="K13" i="2"/>
  <c r="J13" i="2"/>
  <c r="I13" i="2"/>
  <c r="H13" i="2"/>
  <c r="K11" i="2"/>
  <c r="J11" i="2"/>
  <c r="I11" i="2"/>
  <c r="H11" i="2"/>
  <c r="K9" i="2"/>
  <c r="J9" i="2"/>
  <c r="I9" i="2"/>
  <c r="H9" i="2"/>
  <c r="K7" i="2"/>
  <c r="J7" i="2"/>
  <c r="I7" i="2"/>
  <c r="H7" i="2"/>
  <c r="K5" i="2"/>
  <c r="J5" i="2"/>
  <c r="I5" i="2"/>
  <c r="H5" i="2"/>
  <c r="K3" i="2"/>
  <c r="H3" i="2"/>
  <c r="I3" i="2"/>
  <c r="J3" i="2"/>
  <c r="D77" i="1"/>
  <c r="E77" i="1"/>
  <c r="R77" i="1" s="1"/>
  <c r="F77" i="1"/>
  <c r="G77" i="1"/>
  <c r="H77" i="1"/>
  <c r="J77" i="1"/>
  <c r="S77" i="1" s="1"/>
  <c r="T77" i="1" s="1"/>
  <c r="D78" i="1"/>
  <c r="E78" i="1"/>
  <c r="R78" i="1" s="1"/>
  <c r="F78" i="1"/>
  <c r="G78" i="1"/>
  <c r="H78" i="1"/>
  <c r="J78" i="1"/>
  <c r="S78" i="1" s="1"/>
  <c r="D79" i="1"/>
  <c r="E79" i="1"/>
  <c r="R79" i="1" s="1"/>
  <c r="F79" i="1"/>
  <c r="G79" i="1"/>
  <c r="H79" i="1"/>
  <c r="J79" i="1"/>
  <c r="S79" i="1" s="1"/>
  <c r="T79" i="1" s="1"/>
  <c r="D80" i="1"/>
  <c r="E80" i="1"/>
  <c r="R80" i="1" s="1"/>
  <c r="F80" i="1"/>
  <c r="G80" i="1"/>
  <c r="H80" i="1"/>
  <c r="J80" i="1"/>
  <c r="S80" i="1" s="1"/>
  <c r="T80" i="1" s="1"/>
  <c r="D81" i="1"/>
  <c r="E81" i="1"/>
  <c r="R81" i="1" s="1"/>
  <c r="F81" i="1"/>
  <c r="G81" i="1"/>
  <c r="H81" i="1"/>
  <c r="J81" i="1"/>
  <c r="S81" i="1" s="1"/>
  <c r="T81" i="1" s="1"/>
  <c r="D82" i="1"/>
  <c r="E82" i="1"/>
  <c r="R82" i="1" s="1"/>
  <c r="F82" i="1"/>
  <c r="G82" i="1"/>
  <c r="H82" i="1"/>
  <c r="J82" i="1"/>
  <c r="S82" i="1" s="1"/>
  <c r="T82" i="1" s="1"/>
  <c r="D83" i="1"/>
  <c r="E83" i="1"/>
  <c r="R83" i="1" s="1"/>
  <c r="F83" i="1"/>
  <c r="G83" i="1"/>
  <c r="H83" i="1"/>
  <c r="J83" i="1"/>
  <c r="S83" i="1" s="1"/>
  <c r="T83" i="1" s="1"/>
  <c r="D84" i="1"/>
  <c r="E84" i="1"/>
  <c r="R84" i="1" s="1"/>
  <c r="F84" i="1"/>
  <c r="G84" i="1"/>
  <c r="H84" i="1"/>
  <c r="J84" i="1"/>
  <c r="S84" i="1" s="1"/>
  <c r="T84" i="1" s="1"/>
  <c r="D85" i="1"/>
  <c r="E85" i="1"/>
  <c r="R85" i="1" s="1"/>
  <c r="F85" i="1"/>
  <c r="G85" i="1"/>
  <c r="H85" i="1"/>
  <c r="J85" i="1"/>
  <c r="S85" i="1" s="1"/>
  <c r="T85" i="1" s="1"/>
  <c r="D86" i="1"/>
  <c r="E86" i="1"/>
  <c r="R86" i="1" s="1"/>
  <c r="F86" i="1"/>
  <c r="G86" i="1"/>
  <c r="H86" i="1"/>
  <c r="J86" i="1"/>
  <c r="S86" i="1" s="1"/>
  <c r="T86" i="1" s="1"/>
  <c r="D87" i="1"/>
  <c r="E87" i="1"/>
  <c r="R87" i="1" s="1"/>
  <c r="F87" i="1"/>
  <c r="G87" i="1"/>
  <c r="H87" i="1"/>
  <c r="J87" i="1"/>
  <c r="S87" i="1" s="1"/>
  <c r="D88" i="1"/>
  <c r="E88" i="1"/>
  <c r="R88" i="1" s="1"/>
  <c r="F88" i="1"/>
  <c r="G88" i="1"/>
  <c r="H88" i="1"/>
  <c r="J88" i="1"/>
  <c r="S88" i="1" s="1"/>
  <c r="T88" i="1" s="1"/>
  <c r="D89" i="1"/>
  <c r="E89" i="1"/>
  <c r="R89" i="1" s="1"/>
  <c r="F89" i="1"/>
  <c r="G89" i="1"/>
  <c r="H89" i="1"/>
  <c r="J89" i="1"/>
  <c r="S89" i="1" s="1"/>
  <c r="T89" i="1" s="1"/>
  <c r="D90" i="1"/>
  <c r="E90" i="1"/>
  <c r="R90" i="1" s="1"/>
  <c r="F90" i="1"/>
  <c r="G90" i="1"/>
  <c r="H90" i="1"/>
  <c r="J90" i="1"/>
  <c r="S90" i="1" s="1"/>
  <c r="T90" i="1" s="1"/>
  <c r="D91" i="1"/>
  <c r="E91" i="1"/>
  <c r="R91" i="1" s="1"/>
  <c r="F91" i="1"/>
  <c r="G91" i="1"/>
  <c r="H91" i="1"/>
  <c r="J91" i="1"/>
  <c r="S91" i="1" s="1"/>
  <c r="D92" i="1"/>
  <c r="E92" i="1"/>
  <c r="R92" i="1" s="1"/>
  <c r="F92" i="1"/>
  <c r="G92" i="1"/>
  <c r="H92" i="1"/>
  <c r="J92" i="1"/>
  <c r="S92" i="1" s="1"/>
  <c r="T92" i="1" s="1"/>
  <c r="C92" i="1"/>
  <c r="C89" i="1"/>
  <c r="C86" i="1"/>
  <c r="C83" i="1"/>
  <c r="C91" i="1"/>
  <c r="C88" i="1"/>
  <c r="C85" i="1"/>
  <c r="C82" i="1"/>
  <c r="C90" i="1"/>
  <c r="C87" i="1"/>
  <c r="C84" i="1"/>
  <c r="C81" i="1"/>
  <c r="C80" i="1"/>
  <c r="C79" i="1"/>
  <c r="C78" i="1"/>
  <c r="C77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J71" i="1"/>
  <c r="H71" i="1"/>
  <c r="G71" i="1"/>
  <c r="F71" i="1"/>
  <c r="J70" i="1"/>
  <c r="H70" i="1"/>
  <c r="G70" i="1"/>
  <c r="F70" i="1"/>
  <c r="J69" i="1"/>
  <c r="H69" i="1"/>
  <c r="G69" i="1"/>
  <c r="F69" i="1"/>
  <c r="J68" i="1"/>
  <c r="H68" i="1"/>
  <c r="G68" i="1"/>
  <c r="F68" i="1"/>
  <c r="J67" i="1"/>
  <c r="H67" i="1"/>
  <c r="G67" i="1"/>
  <c r="F67" i="1"/>
  <c r="J66" i="1"/>
  <c r="H66" i="1"/>
  <c r="G66" i="1"/>
  <c r="F66" i="1"/>
  <c r="J65" i="1"/>
  <c r="H65" i="1"/>
  <c r="G65" i="1"/>
  <c r="F65" i="1"/>
  <c r="J64" i="1"/>
  <c r="H64" i="1"/>
  <c r="G64" i="1"/>
  <c r="F64" i="1"/>
  <c r="J63" i="1"/>
  <c r="H63" i="1"/>
  <c r="G63" i="1"/>
  <c r="F63" i="1"/>
  <c r="J62" i="1"/>
  <c r="H62" i="1"/>
  <c r="G62" i="1"/>
  <c r="F62" i="1"/>
  <c r="J61" i="1"/>
  <c r="H61" i="1"/>
  <c r="G61" i="1"/>
  <c r="F61" i="1"/>
  <c r="J60" i="1"/>
  <c r="H60" i="1"/>
  <c r="G60" i="1"/>
  <c r="F60" i="1"/>
  <c r="J59" i="1"/>
  <c r="H59" i="1"/>
  <c r="G59" i="1"/>
  <c r="F59" i="1"/>
  <c r="J58" i="1"/>
  <c r="H58" i="1"/>
  <c r="G58" i="1"/>
  <c r="F58" i="1"/>
  <c r="J57" i="1"/>
  <c r="H57" i="1"/>
  <c r="G57" i="1"/>
  <c r="F57" i="1"/>
  <c r="J56" i="1"/>
  <c r="H56" i="1"/>
  <c r="G56" i="1"/>
  <c r="F56" i="1"/>
  <c r="L25" i="1"/>
  <c r="M25" i="1"/>
  <c r="N25" i="1"/>
  <c r="O25" i="1"/>
  <c r="P25" i="1"/>
  <c r="Q25" i="1"/>
  <c r="S25" i="1"/>
  <c r="L26" i="1"/>
  <c r="M26" i="1"/>
  <c r="N26" i="1"/>
  <c r="O26" i="1"/>
  <c r="P26" i="1"/>
  <c r="Q26" i="1"/>
  <c r="S26" i="1"/>
  <c r="L27" i="1"/>
  <c r="M27" i="1"/>
  <c r="N27" i="1"/>
  <c r="O27" i="1"/>
  <c r="P27" i="1"/>
  <c r="Q27" i="1"/>
  <c r="S27" i="1"/>
  <c r="M24" i="1"/>
  <c r="N24" i="1"/>
  <c r="O24" i="1"/>
  <c r="P24" i="1"/>
  <c r="Q24" i="1"/>
  <c r="S24" i="1"/>
  <c r="L24" i="1"/>
  <c r="T87" i="1" l="1"/>
  <c r="T24" i="1"/>
  <c r="T26" i="1"/>
  <c r="T27" i="1"/>
  <c r="T25" i="1"/>
  <c r="M46" i="2"/>
  <c r="M52" i="2"/>
  <c r="M58" i="2"/>
  <c r="M64" i="2"/>
  <c r="M70" i="2"/>
  <c r="M76" i="2"/>
  <c r="M82" i="2"/>
  <c r="M88" i="2"/>
  <c r="M43" i="2"/>
  <c r="M49" i="2"/>
  <c r="M55" i="2"/>
  <c r="M61" i="2"/>
  <c r="M67" i="2"/>
  <c r="M73" i="2"/>
  <c r="M79" i="2"/>
  <c r="T78" i="1"/>
  <c r="T91" i="1"/>
  <c r="R59" i="1" l="1"/>
  <c r="S59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8" i="1"/>
  <c r="R58" i="1"/>
  <c r="S57" i="1"/>
  <c r="R57" i="1"/>
  <c r="S56" i="1"/>
  <c r="R56" i="1"/>
  <c r="T58" i="1" l="1"/>
  <c r="T63" i="1"/>
  <c r="T67" i="1"/>
  <c r="T71" i="1"/>
  <c r="T57" i="1"/>
  <c r="T62" i="1"/>
  <c r="T66" i="1"/>
  <c r="T70" i="1"/>
  <c r="T59" i="1"/>
  <c r="T56" i="1"/>
  <c r="T61" i="1"/>
  <c r="T65" i="1"/>
  <c r="T69" i="1"/>
  <c r="T60" i="1"/>
  <c r="T64" i="1"/>
  <c r="T68" i="1"/>
  <c r="D36" i="1" l="1"/>
  <c r="E36" i="1"/>
  <c r="R36" i="1" s="1"/>
  <c r="F36" i="1"/>
  <c r="G36" i="1"/>
  <c r="H36" i="1"/>
  <c r="J36" i="1"/>
  <c r="S36" i="1" s="1"/>
  <c r="T36" i="1" s="1"/>
  <c r="D37" i="1"/>
  <c r="E37" i="1"/>
  <c r="R37" i="1" s="1"/>
  <c r="F37" i="1"/>
  <c r="G37" i="1"/>
  <c r="H37" i="1"/>
  <c r="J37" i="1"/>
  <c r="S37" i="1" s="1"/>
  <c r="T37" i="1" s="1"/>
  <c r="D38" i="1"/>
  <c r="E38" i="1"/>
  <c r="R38" i="1" s="1"/>
  <c r="F38" i="1"/>
  <c r="G38" i="1"/>
  <c r="H38" i="1"/>
  <c r="J38" i="1"/>
  <c r="S38" i="1" s="1"/>
  <c r="T38" i="1" s="1"/>
  <c r="D39" i="1"/>
  <c r="E39" i="1"/>
  <c r="R39" i="1" s="1"/>
  <c r="F39" i="1"/>
  <c r="G39" i="1"/>
  <c r="H39" i="1"/>
  <c r="J39" i="1"/>
  <c r="S39" i="1" s="1"/>
  <c r="T39" i="1" s="1"/>
  <c r="D40" i="1"/>
  <c r="E40" i="1"/>
  <c r="R40" i="1" s="1"/>
  <c r="F40" i="1"/>
  <c r="G40" i="1"/>
  <c r="H40" i="1"/>
  <c r="J40" i="1"/>
  <c r="S40" i="1" s="1"/>
  <c r="T40" i="1" s="1"/>
  <c r="D41" i="1"/>
  <c r="E41" i="1"/>
  <c r="R41" i="1" s="1"/>
  <c r="F41" i="1"/>
  <c r="G41" i="1"/>
  <c r="H41" i="1"/>
  <c r="J41" i="1"/>
  <c r="S41" i="1" s="1"/>
  <c r="T41" i="1" s="1"/>
  <c r="D42" i="1"/>
  <c r="E42" i="1"/>
  <c r="R42" i="1" s="1"/>
  <c r="F42" i="1"/>
  <c r="G42" i="1"/>
  <c r="H42" i="1"/>
  <c r="J42" i="1"/>
  <c r="S42" i="1" s="1"/>
  <c r="T42" i="1" s="1"/>
  <c r="D43" i="1"/>
  <c r="E43" i="1"/>
  <c r="R43" i="1" s="1"/>
  <c r="F43" i="1"/>
  <c r="G43" i="1"/>
  <c r="H43" i="1"/>
  <c r="J43" i="1"/>
  <c r="S43" i="1" s="1"/>
  <c r="T43" i="1" s="1"/>
  <c r="D44" i="1"/>
  <c r="E44" i="1"/>
  <c r="R44" i="1" s="1"/>
  <c r="F44" i="1"/>
  <c r="G44" i="1"/>
  <c r="H44" i="1"/>
  <c r="J44" i="1"/>
  <c r="S44" i="1" s="1"/>
  <c r="T44" i="1" s="1"/>
  <c r="D45" i="1"/>
  <c r="E45" i="1"/>
  <c r="R45" i="1" s="1"/>
  <c r="F45" i="1"/>
  <c r="G45" i="1"/>
  <c r="H45" i="1"/>
  <c r="J45" i="1"/>
  <c r="S45" i="1" s="1"/>
  <c r="T45" i="1" s="1"/>
  <c r="D46" i="1"/>
  <c r="E46" i="1"/>
  <c r="R46" i="1" s="1"/>
  <c r="F46" i="1"/>
  <c r="G46" i="1"/>
  <c r="H46" i="1"/>
  <c r="J46" i="1"/>
  <c r="S46" i="1" s="1"/>
  <c r="T46" i="1" s="1"/>
  <c r="D47" i="1"/>
  <c r="E47" i="1"/>
  <c r="R47" i="1" s="1"/>
  <c r="F47" i="1"/>
  <c r="G47" i="1"/>
  <c r="H47" i="1"/>
  <c r="J47" i="1"/>
  <c r="S47" i="1" s="1"/>
  <c r="D48" i="1"/>
  <c r="E48" i="1"/>
  <c r="R48" i="1" s="1"/>
  <c r="F48" i="1"/>
  <c r="G48" i="1"/>
  <c r="H48" i="1"/>
  <c r="J48" i="1"/>
  <c r="S48" i="1" s="1"/>
  <c r="T48" i="1" s="1"/>
  <c r="D49" i="1"/>
  <c r="E49" i="1"/>
  <c r="R49" i="1" s="1"/>
  <c r="F49" i="1"/>
  <c r="G49" i="1"/>
  <c r="H49" i="1"/>
  <c r="J49" i="1"/>
  <c r="S49" i="1" s="1"/>
  <c r="T49" i="1" s="1"/>
  <c r="D50" i="1"/>
  <c r="E50" i="1"/>
  <c r="R50" i="1" s="1"/>
  <c r="F50" i="1"/>
  <c r="G50" i="1"/>
  <c r="H50" i="1"/>
  <c r="J50" i="1"/>
  <c r="S50" i="1" s="1"/>
  <c r="T50" i="1" s="1"/>
  <c r="D51" i="1"/>
  <c r="E51" i="1"/>
  <c r="R51" i="1" s="1"/>
  <c r="F51" i="1"/>
  <c r="G51" i="1"/>
  <c r="H51" i="1"/>
  <c r="J51" i="1"/>
  <c r="S51" i="1" s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T51" i="1" l="1"/>
  <c r="T47" i="1"/>
</calcChain>
</file>

<file path=xl/sharedStrings.xml><?xml version="1.0" encoding="utf-8"?>
<sst xmlns="http://schemas.openxmlformats.org/spreadsheetml/2006/main" count="1756" uniqueCount="85">
  <si>
    <t>CF3-C-C-I.out:</t>
  </si>
  <si>
    <t>CF3-C-C-I_only.out:</t>
  </si>
  <si>
    <t>CH2CH3-C-C-I.out:</t>
  </si>
  <si>
    <t>CH2CH3-C-C-I_only.out:</t>
  </si>
  <si>
    <t>CH3-C-C-I.out:</t>
  </si>
  <si>
    <t>CH3-C-C-I_only.out:</t>
  </si>
  <si>
    <t>CH3-N3.out:</t>
  </si>
  <si>
    <t>H-N3.out:</t>
  </si>
  <si>
    <t>MePh-N3.out:</t>
  </si>
  <si>
    <t>Ph-C-C-I.out:</t>
  </si>
  <si>
    <t>Ph-C-C-I_only.out:</t>
  </si>
  <si>
    <t>Ph-N3.out: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</si>
  <si>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</si>
  <si>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</si>
  <si>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</si>
  <si>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</si>
  <si>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</si>
  <si>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</si>
  <si>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</si>
  <si>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</si>
  <si>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</si>
  <si>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</si>
  <si>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</si>
  <si>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</si>
  <si>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</si>
  <si>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</si>
  <si>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</si>
  <si>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N</t>
  </si>
  <si>
    <t>CuNH3_2</t>
  </si>
  <si>
    <t>Cv</t>
  </si>
  <si>
    <t>Cp</t>
  </si>
  <si>
    <t>S</t>
  </si>
  <si>
    <t>sol. Energy</t>
  </si>
  <si>
    <t>uncatalyzed, separated reactants</t>
  </si>
  <si>
    <t>pre-reactional complexes</t>
  </si>
  <si>
    <t>formation of Cu-iodoalkyne pi complex</t>
  </si>
  <si>
    <t>increase in barrier (uncatalyzed) vs. Pre-reactional complex</t>
  </si>
  <si>
    <t>electronic energy change  vs. Pre-reactional complex</t>
  </si>
  <si>
    <t>increase in barrier (catalyzed) vs. Pre-reactional complex</t>
  </si>
  <si>
    <t>separated azide, Cu(NH3)2 and iodoalkyne</t>
  </si>
  <si>
    <t>separated azide and Cu-iodoalkyne pi-complex</t>
  </si>
  <si>
    <t>separated azide and iodoalkyne</t>
  </si>
  <si>
    <t>pre-reactional complexes without catalyst</t>
  </si>
  <si>
    <t>G correction</t>
  </si>
  <si>
    <t>S (cal)</t>
  </si>
  <si>
    <t>solution energy</t>
  </si>
  <si>
    <t>barrier increase</t>
  </si>
  <si>
    <t xml:space="preserve">entropy contribuion to the barrier increase </t>
  </si>
  <si>
    <t>electronic contribution to the barrier increase</t>
  </si>
  <si>
    <t>Cv, H and S contributions  to the barrier increase</t>
  </si>
  <si>
    <t>uncatalyzed pre-reactional complex + Cu(NH3)2</t>
  </si>
  <si>
    <t xml:space="preserve">uncatalyzed pre-reactional complex + Cu(NH3)2  </t>
  </si>
  <si>
    <t>sol.energy</t>
  </si>
  <si>
    <t>pre-reactional complexes catalyzed</t>
  </si>
  <si>
    <t>DeltaG</t>
  </si>
  <si>
    <t>DeltaH</t>
  </si>
  <si>
    <t>Delta (electronic + solvation) energy</t>
  </si>
  <si>
    <t>enthapy contribution</t>
  </si>
  <si>
    <t>entropy contribution</t>
  </si>
  <si>
    <t>4-iodotriazole_synthesis_initiated_by_attack_of_the_azide_distal_nitrogen</t>
  </si>
  <si>
    <t>5-iodotriazole_synthesis_initiated_by_attack_of_the_azide_distal_nitrogen</t>
  </si>
  <si>
    <t>Uncatalyzed_synthesis_of_4-iodotriazoles</t>
  </si>
  <si>
    <t>Uncatalyzed_synthesis_of_5-iodotriazoles</t>
  </si>
  <si>
    <t>4-iodotriazole_synthesis_initiated_by_attack_of_the_azide_proximal_nitrogen</t>
  </si>
  <si>
    <t>5-iodotriazole_synthesis_initiated_by_attack_of_the_azide_proximal_nitrogen</t>
  </si>
  <si>
    <t>Concerted_mechanism_of_synthesis_of_4-iodotriazoles</t>
  </si>
  <si>
    <t>Concerted_mechanism_of_synthesis_of_5-iodotriazoles</t>
  </si>
  <si>
    <t>Delta sol energy</t>
  </si>
  <si>
    <t>Delta free energy in solution (w/ vib, rot, trans contribs to Delta G)</t>
  </si>
  <si>
    <t>catalyzed</t>
  </si>
  <si>
    <t>non-catalyzed</t>
  </si>
  <si>
    <t>CuNH3_2_HN3</t>
  </si>
  <si>
    <t>CuNH3_2_MeN3</t>
  </si>
  <si>
    <t>CuNH3_2_PhN3</t>
  </si>
  <si>
    <t>CuNH3_2_MePhN3</t>
  </si>
  <si>
    <t>proximal</t>
  </si>
  <si>
    <t>distal</t>
  </si>
  <si>
    <t>Delta G</t>
  </si>
  <si>
    <t>CuNH3_2_NO2PhN3</t>
  </si>
  <si>
    <t>NO2PhN3</t>
  </si>
  <si>
    <t>change in vibrational/etc. contributions to DeltaG   vs. Pre-reactional complex</t>
  </si>
  <si>
    <t>formation of Cu+-azide complexes</t>
  </si>
  <si>
    <t>Uncatalyzed reaction</t>
  </si>
  <si>
    <t>Catalyzed reaction. Energies relative to infinitely-separated azide and Cu-iodoalkyne</t>
  </si>
  <si>
    <t>Catalyzed reaction. Energies relative to infinitely-separated azide , iodoalkyne and Cu+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</si>
</sst>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33" borderId="0" xfId="0" applyFill="1"/>
    <xf numFmtId="0" fontId="0" fillId="0" borderId="0" xfId="0" applyAlignment="1">
      <alignment horizontal="center" vertical="center" wrapText="1"/>
    </xf>
    <xf numFmtId="2" fontId="0" fillId="33" borderId="0" xfId="0" applyNumberFormat="1" applyFill="1"/>
    <xf numFmtId="2" fontId="0" fillId="0" borderId="0" xfId="0" applyNumberFormat="1"/>
    <xf numFmtId="0" fontId="0" fillId="0" borderId="0" xfId="0" applyAlignment="1">
      <alignment wrapText="1"/>
    </xf>
    <xf numFmtId="0" fontId="16" fillId="33" borderId="0" xfId="0" applyFont="1" applyFill="1"/>
    <xf numFmtId="0" fontId="16" fillId="0" borderId="0" xfId="0" applyFont="1"/>
    <xf numFmtId="0" fontId="0" fillId="0" borderId="0" xfId="0" applyFont="1"/>
    <xf numFmtId="0" fontId="0" fillId="0" borderId="10" xfId="0" applyBorder="1"/>
    <xf numFmtId="0" fontId="0" fillId="0" borderId="11" xfId="0" applyBorder="1"/>
    <xf numFmtId="0" fontId="0" fillId="33" borderId="11" xfId="0" applyFill="1" applyBorder="1"/>
    <xf numFmtId="2" fontId="0" fillId="33" borderId="11" xfId="0" applyNumberFormat="1" applyFill="1" applyBorder="1"/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3" xfId="0" applyBorder="1"/>
    <xf numFmtId="0" fontId="0" fillId="0" borderId="0" xfId="0" applyBorder="1"/>
    <xf numFmtId="0" fontId="0" fillId="33" borderId="0" xfId="0" applyFill="1" applyBorder="1"/>
    <xf numFmtId="2" fontId="0" fillId="33" borderId="0" xfId="0" applyNumberFormat="1" applyFill="1" applyBorder="1"/>
    <xf numFmtId="0" fontId="0" fillId="0" borderId="0" xfId="0" applyFont="1" applyBorder="1"/>
    <xf numFmtId="0" fontId="16" fillId="0" borderId="14" xfId="0" applyFont="1" applyBorder="1"/>
    <xf numFmtId="0" fontId="0" fillId="0" borderId="15" xfId="0" applyBorder="1"/>
    <xf numFmtId="0" fontId="0" fillId="0" borderId="16" xfId="0" applyBorder="1"/>
    <xf numFmtId="0" fontId="0" fillId="33" borderId="16" xfId="0" applyFill="1" applyBorder="1"/>
    <xf numFmtId="2" fontId="0" fillId="33" borderId="16" xfId="0" applyNumberFormat="1" applyFill="1" applyBorder="1"/>
    <xf numFmtId="0" fontId="0" fillId="0" borderId="16" xfId="0" applyFont="1" applyBorder="1"/>
    <xf numFmtId="0" fontId="16" fillId="0" borderId="17" xfId="0" applyFont="1" applyBorder="1"/>
    <xf numFmtId="0" fontId="0" fillId="0" borderId="11" xfId="0" applyFont="1" applyBorder="1" applyAlignment="1">
      <alignment wrapText="1"/>
    </xf>
    <xf numFmtId="2" fontId="0" fillId="0" borderId="0" xfId="0" applyNumberFormat="1" applyBorder="1"/>
    <xf numFmtId="0" fontId="18" fillId="0" borderId="0" xfId="0" applyFont="1"/>
    <xf numFmtId="0" fontId="16" fillId="0" borderId="0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ont="1" applyFill="1" applyBorder="1"/>
    <xf numFmtId="0" fontId="16" fillId="0" borderId="0" xfId="0" applyFont="1" applyFill="1" applyBorder="1"/>
    <xf numFmtId="0" fontId="0" fillId="0" borderId="0" xfId="0" applyFill="1"/>
    <xf numFmtId="0" fontId="18" fillId="0" borderId="0" xfId="0" applyFont="1" applyFill="1" applyBorder="1"/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H-N3'!$D$2</c:f>
              <c:strCache>
                <c:ptCount val="1"/>
                <c:pt idx="0">
                  <c:v>catalyzed</c:v>
                </c:pt>
              </c:strCache>
            </c:strRef>
          </c:tx>
          <c:marker>
            <c:symbol val="none"/>
          </c:marker>
          <c:xVal>
            <c:numRef>
              <c:f>'graphs H-N3'!$C$3:$C$10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-4.0819999999948777</c:v>
                </c:pt>
                <c:pt idx="3">
                  <c:v>-4.0819999999948777</c:v>
                </c:pt>
                <c:pt idx="4">
                  <c:v>0.26999999990221113</c:v>
                </c:pt>
                <c:pt idx="5">
                  <c:v>0.26999999990221113</c:v>
                </c:pt>
                <c:pt idx="6">
                  <c:v>19.804999999934807</c:v>
                </c:pt>
                <c:pt idx="7">
                  <c:v>19.804999999934807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'graphs H-N3'!$E$2</c:f>
              <c:strCache>
                <c:ptCount val="1"/>
                <c:pt idx="0">
                  <c:v>non-catalyzed</c:v>
                </c:pt>
              </c:strCache>
            </c:strRef>
          </c:tx>
          <c:marker>
            <c:symbol val="none"/>
          </c:marker>
          <c:xVal>
            <c:numRef>
              <c:f>'graphs H-N3'!$C$3:$C$10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8.5430000000051223</c:v>
                </c:pt>
                <c:pt idx="5">
                  <c:v>8.5430000000051223</c:v>
                </c:pt>
                <c:pt idx="6">
                  <c:v>25.203000000008615</c:v>
                </c:pt>
                <c:pt idx="7">
                  <c:v>25.203000000008615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96320"/>
        <c:axId val="176702208"/>
      </c:scatterChart>
      <c:valAx>
        <c:axId val="176696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6702208"/>
        <c:crosses val="autoZero"/>
        <c:crossBetween val="midCat"/>
      </c:valAx>
      <c:valAx>
        <c:axId val="17670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6696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Ph-N3'!$C$11:$C$18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Ph-N3'!$D$11:$D$18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-6.203999999910593</c:v>
                </c:pt>
                <c:pt idx="3">
                  <c:v>-6.203999999910593</c:v>
                </c:pt>
                <c:pt idx="4">
                  <c:v>0.74700000009033829</c:v>
                </c:pt>
                <c:pt idx="5">
                  <c:v>0.74700000009033829</c:v>
                </c:pt>
                <c:pt idx="6">
                  <c:v>18.12300000002142</c:v>
                </c:pt>
                <c:pt idx="7">
                  <c:v>18.12300000002142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Ph-N3'!$C$11:$C$18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Ph-N3'!$E$11:$E$18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12.816999999980908</c:v>
                </c:pt>
                <c:pt idx="5">
                  <c:v>12.816999999980908</c:v>
                </c:pt>
                <c:pt idx="6">
                  <c:v>22.533000000054017</c:v>
                </c:pt>
                <c:pt idx="7">
                  <c:v>22.533000000054017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66656"/>
        <c:axId val="178568192"/>
      </c:scatterChart>
      <c:valAx>
        <c:axId val="178566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568192"/>
        <c:crosses val="autoZero"/>
        <c:crossBetween val="midCat"/>
      </c:valAx>
      <c:valAx>
        <c:axId val="178568192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566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Ph-N3'!$C$19:$C$26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Ph-N3'!$D$19:$D$26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-4.0329999999376014</c:v>
                </c:pt>
                <c:pt idx="3">
                  <c:v>-4.0329999999376014</c:v>
                </c:pt>
                <c:pt idx="4">
                  <c:v>5.4000000000232831</c:v>
                </c:pt>
                <c:pt idx="5">
                  <c:v>5.4000000000232831</c:v>
                </c:pt>
                <c:pt idx="6">
                  <c:v>21.570999999996275</c:v>
                </c:pt>
                <c:pt idx="7">
                  <c:v>21.570999999996275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Ph-N3'!$C$19:$C$26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Ph-N3'!$E$19:$E$26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12.478999999992084</c:v>
                </c:pt>
                <c:pt idx="5">
                  <c:v>12.478999999992084</c:v>
                </c:pt>
                <c:pt idx="6">
                  <c:v>24.996999999973923</c:v>
                </c:pt>
                <c:pt idx="7">
                  <c:v>24.996999999973923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80864"/>
        <c:axId val="178664576"/>
      </c:scatterChart>
      <c:valAx>
        <c:axId val="178580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664576"/>
        <c:crosses val="autoZero"/>
        <c:crossBetween val="midCat"/>
      </c:valAx>
      <c:valAx>
        <c:axId val="178664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580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Ph-N3'!$C$27:$C$34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Ph-N3'!$D$27:$D$34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-1.7809999999590218</c:v>
                </c:pt>
                <c:pt idx="3">
                  <c:v>-1.7809999999590218</c:v>
                </c:pt>
                <c:pt idx="4">
                  <c:v>8.2870000000111759</c:v>
                </c:pt>
                <c:pt idx="5">
                  <c:v>8.2870000000111759</c:v>
                </c:pt>
                <c:pt idx="6">
                  <c:v>22.26300000003539</c:v>
                </c:pt>
                <c:pt idx="7">
                  <c:v>22.26300000003539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Ph-N3'!$C$27:$C$34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12.716000000014901</c:v>
                </c:pt>
                <c:pt idx="5">
                  <c:v>12.716000000014901</c:v>
                </c:pt>
                <c:pt idx="6">
                  <c:v>28.259000000020023</c:v>
                </c:pt>
                <c:pt idx="7">
                  <c:v>28.259000000020023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93632"/>
        <c:axId val="178695168"/>
      </c:scatterChart>
      <c:valAx>
        <c:axId val="17869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695168"/>
        <c:crosses val="autoZero"/>
        <c:crossBetween val="midCat"/>
      </c:valAx>
      <c:valAx>
        <c:axId val="178695168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69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MePh-N3'!$D$2</c:f>
              <c:strCache>
                <c:ptCount val="1"/>
                <c:pt idx="0">
                  <c:v>catalyzed</c:v>
                </c:pt>
              </c:strCache>
            </c:strRef>
          </c:tx>
          <c:marker>
            <c:symbol val="none"/>
          </c:marker>
          <c:xVal>
            <c:numRef>
              <c:f>'graphs MePh-N3'!$C$3:$C$10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-4.0820000000530854</c:v>
                </c:pt>
                <c:pt idx="3">
                  <c:v>-4.0820000000530854</c:v>
                </c:pt>
                <c:pt idx="4">
                  <c:v>5.6129999998956919</c:v>
                </c:pt>
                <c:pt idx="5">
                  <c:v>5.6129999998956919</c:v>
                </c:pt>
                <c:pt idx="6">
                  <c:v>23.934000000008382</c:v>
                </c:pt>
                <c:pt idx="7">
                  <c:v>23.934000000008382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'graphs MePh-N3'!$E$2</c:f>
              <c:strCache>
                <c:ptCount val="1"/>
                <c:pt idx="0">
                  <c:v>non-catalyzed</c:v>
                </c:pt>
              </c:strCache>
            </c:strRef>
          </c:tx>
          <c:marker>
            <c:symbol val="none"/>
          </c:marker>
          <c:xVal>
            <c:numRef>
              <c:f>'graphs MePh-N3'!$C$3:$C$10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8.9770000000135042</c:v>
                </c:pt>
                <c:pt idx="5">
                  <c:v>8.9770000000135042</c:v>
                </c:pt>
                <c:pt idx="6">
                  <c:v>25.180000000051223</c:v>
                </c:pt>
                <c:pt idx="7">
                  <c:v>25.180000000051223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85760"/>
        <c:axId val="176887296"/>
      </c:scatterChart>
      <c:valAx>
        <c:axId val="176885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6887296"/>
        <c:crosses val="autoZero"/>
        <c:crossBetween val="midCat"/>
      </c:valAx>
      <c:valAx>
        <c:axId val="176887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6885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MePh-N3'!$C$11:$C$18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MePh-N3'!$D$11:$D$18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-6.2040000000270084</c:v>
                </c:pt>
                <c:pt idx="3">
                  <c:v>-6.2040000000270084</c:v>
                </c:pt>
                <c:pt idx="4">
                  <c:v>1.7699999999022111</c:v>
                </c:pt>
                <c:pt idx="5">
                  <c:v>1.7699999999022111</c:v>
                </c:pt>
                <c:pt idx="6">
                  <c:v>16.97199999995064</c:v>
                </c:pt>
                <c:pt idx="7">
                  <c:v>16.97199999995064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MePh-N3'!$C$11:$C$18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MePh-N3'!$E$11:$E$18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10.778999999864027</c:v>
                </c:pt>
                <c:pt idx="5">
                  <c:v>10.778999999864027</c:v>
                </c:pt>
                <c:pt idx="6">
                  <c:v>22.726999999955297</c:v>
                </c:pt>
                <c:pt idx="7">
                  <c:v>22.726999999955297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96864"/>
        <c:axId val="176598400"/>
      </c:scatterChart>
      <c:valAx>
        <c:axId val="17659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6598400"/>
        <c:crosses val="autoZero"/>
        <c:crossBetween val="midCat"/>
      </c:valAx>
      <c:valAx>
        <c:axId val="176598400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6596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MePh-N3'!$C$19:$C$26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MePh-N3'!$D$19:$D$26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-4.0329999999376014</c:v>
                </c:pt>
                <c:pt idx="3">
                  <c:v>-4.0329999999376014</c:v>
                </c:pt>
                <c:pt idx="4">
                  <c:v>5.8639999999431893</c:v>
                </c:pt>
                <c:pt idx="5">
                  <c:v>5.8639999999431893</c:v>
                </c:pt>
                <c:pt idx="6">
                  <c:v>21.288000000058673</c:v>
                </c:pt>
                <c:pt idx="7">
                  <c:v>21.288000000058673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MePh-N3'!$C$19:$C$26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MePh-N3'!$E$19:$E$26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13.897999999986496</c:v>
                </c:pt>
                <c:pt idx="5">
                  <c:v>13.897999999986496</c:v>
                </c:pt>
                <c:pt idx="6">
                  <c:v>25.688999999954831</c:v>
                </c:pt>
                <c:pt idx="7">
                  <c:v>25.688999999954831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26720"/>
        <c:axId val="176928256"/>
      </c:scatterChart>
      <c:valAx>
        <c:axId val="17692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6928256"/>
        <c:crosses val="autoZero"/>
        <c:crossBetween val="midCat"/>
      </c:valAx>
      <c:valAx>
        <c:axId val="176928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6926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MePh-N3'!$C$27:$C$34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MePh-N3'!$D$27:$D$34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-1.7809999999590218</c:v>
                </c:pt>
                <c:pt idx="3">
                  <c:v>-1.7809999999590218</c:v>
                </c:pt>
                <c:pt idx="4">
                  <c:v>7.3770000000949949</c:v>
                </c:pt>
                <c:pt idx="5">
                  <c:v>7.3770000000949949</c:v>
                </c:pt>
                <c:pt idx="6">
                  <c:v>22.394000000087544</c:v>
                </c:pt>
                <c:pt idx="7">
                  <c:v>22.394000000087544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MePh-N3'!$C$27:$C$34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MePh-N3'!$E$27:$E$34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16.589999999967404</c:v>
                </c:pt>
                <c:pt idx="5">
                  <c:v>16.589999999967404</c:v>
                </c:pt>
                <c:pt idx="6">
                  <c:v>27.34499999997206</c:v>
                </c:pt>
                <c:pt idx="7">
                  <c:v>27.34499999997206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30880"/>
        <c:axId val="178732416"/>
      </c:scatterChart>
      <c:valAx>
        <c:axId val="17873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732416"/>
        <c:crosses val="autoZero"/>
        <c:crossBetween val="midCat"/>
      </c:valAx>
      <c:valAx>
        <c:axId val="178732416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730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H-N3'!$C$11:$C$18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H-N3'!$D$11:$D$18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-6.2040000000270084</c:v>
                </c:pt>
                <c:pt idx="3">
                  <c:v>-6.2040000000270084</c:v>
                </c:pt>
                <c:pt idx="4">
                  <c:v>-0.38300000003073364</c:v>
                </c:pt>
                <c:pt idx="5">
                  <c:v>-0.38300000003073364</c:v>
                </c:pt>
                <c:pt idx="6">
                  <c:v>14.48499999998603</c:v>
                </c:pt>
                <c:pt idx="7">
                  <c:v>14.48499999998603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H-N3'!$C$11:$C$18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H-N3'!$E$11:$E$18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12.085000000020955</c:v>
                </c:pt>
                <c:pt idx="5">
                  <c:v>12.085000000020955</c:v>
                </c:pt>
                <c:pt idx="6">
                  <c:v>21.958999999973457</c:v>
                </c:pt>
                <c:pt idx="7">
                  <c:v>21.958999999973457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96928"/>
        <c:axId val="177998464"/>
      </c:scatterChart>
      <c:valAx>
        <c:axId val="177996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7998464"/>
        <c:crosses val="autoZero"/>
        <c:crossBetween val="midCat"/>
      </c:valAx>
      <c:valAx>
        <c:axId val="177998464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7996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H-N3'!$C$19:$C$26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H-N3'!$D$19:$D$26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-4.0329999999376014</c:v>
                </c:pt>
                <c:pt idx="3">
                  <c:v>-4.0329999999376014</c:v>
                </c:pt>
                <c:pt idx="4">
                  <c:v>-0.66799999994691461</c:v>
                </c:pt>
                <c:pt idx="5">
                  <c:v>-0.66799999994691461</c:v>
                </c:pt>
                <c:pt idx="6">
                  <c:v>20.172000000020489</c:v>
                </c:pt>
                <c:pt idx="7">
                  <c:v>20.172000000020489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H-N3'!$C$19:$C$26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H-N3'!$E$19:$E$26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6.8289999999979045</c:v>
                </c:pt>
                <c:pt idx="5">
                  <c:v>6.8289999999979045</c:v>
                </c:pt>
                <c:pt idx="6">
                  <c:v>25.298000000009779</c:v>
                </c:pt>
                <c:pt idx="7">
                  <c:v>25.298000000009779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11136"/>
        <c:axId val="178021120"/>
      </c:scatterChart>
      <c:valAx>
        <c:axId val="178011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021120"/>
        <c:crosses val="autoZero"/>
        <c:crossBetween val="midCat"/>
      </c:valAx>
      <c:valAx>
        <c:axId val="178021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01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H-N3'!$C$27:$C$34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H-N3'!$D$27:$D$34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-1.7810000000172295</c:v>
                </c:pt>
                <c:pt idx="3">
                  <c:v>-1.7810000000172295</c:v>
                </c:pt>
                <c:pt idx="4">
                  <c:v>2.5669999999809079</c:v>
                </c:pt>
                <c:pt idx="5">
                  <c:v>2.5669999999809079</c:v>
                </c:pt>
                <c:pt idx="6">
                  <c:v>19.536000000021886</c:v>
                </c:pt>
                <c:pt idx="7">
                  <c:v>19.536000000021886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H-N3'!$C$27:$C$34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H-N3'!$E$27:$E$34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8.029999999969732</c:v>
                </c:pt>
                <c:pt idx="5">
                  <c:v>8.029999999969732</c:v>
                </c:pt>
                <c:pt idx="6">
                  <c:v>26.058000000019092</c:v>
                </c:pt>
                <c:pt idx="7">
                  <c:v>26.058000000019092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58368"/>
        <c:axId val="178059904"/>
      </c:scatterChart>
      <c:valAx>
        <c:axId val="178058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059904"/>
        <c:crosses val="autoZero"/>
        <c:crossBetween val="midCat"/>
      </c:valAx>
      <c:valAx>
        <c:axId val="178059904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05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CH3-N3'!$D$2</c:f>
              <c:strCache>
                <c:ptCount val="1"/>
                <c:pt idx="0">
                  <c:v>catalyzed</c:v>
                </c:pt>
              </c:strCache>
            </c:strRef>
          </c:tx>
          <c:marker>
            <c:symbol val="none"/>
          </c:marker>
          <c:xVal>
            <c:numRef>
              <c:f>'graphs CH3-N3'!$C$3:$C$10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-4.0819999999366701</c:v>
                </c:pt>
                <c:pt idx="3">
                  <c:v>-4.0819999999366701</c:v>
                </c:pt>
                <c:pt idx="4">
                  <c:v>1.6099999999860302</c:v>
                </c:pt>
                <c:pt idx="5">
                  <c:v>1.6099999999860302</c:v>
                </c:pt>
                <c:pt idx="6">
                  <c:v>19.218999999982771</c:v>
                </c:pt>
                <c:pt idx="7">
                  <c:v>19.218999999982771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'graphs CH3-N3'!$E$2</c:f>
              <c:strCache>
                <c:ptCount val="1"/>
                <c:pt idx="0">
                  <c:v>non-catalyzed</c:v>
                </c:pt>
              </c:strCache>
            </c:strRef>
          </c:tx>
          <c:marker>
            <c:symbol val="none"/>
          </c:marker>
          <c:xVal>
            <c:numRef>
              <c:f>'graphs CH3-N3'!$C$3:$C$10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8.75700000001234</c:v>
                </c:pt>
                <c:pt idx="5">
                  <c:v>8.75700000001234</c:v>
                </c:pt>
                <c:pt idx="6">
                  <c:v>24.657999999995809</c:v>
                </c:pt>
                <c:pt idx="7">
                  <c:v>24.657999999995809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27552"/>
        <c:axId val="178329088"/>
      </c:scatterChart>
      <c:valAx>
        <c:axId val="178327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329088"/>
        <c:crosses val="autoZero"/>
        <c:crossBetween val="midCat"/>
      </c:valAx>
      <c:valAx>
        <c:axId val="178329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327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CH3-N3'!$C$11:$C$18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CH3-N3'!$D$11:$D$18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-6.2040000000270084</c:v>
                </c:pt>
                <c:pt idx="3">
                  <c:v>-6.2040000000270084</c:v>
                </c:pt>
                <c:pt idx="4">
                  <c:v>-1.5439999999944121</c:v>
                </c:pt>
                <c:pt idx="5">
                  <c:v>-1.5439999999944121</c:v>
                </c:pt>
                <c:pt idx="6">
                  <c:v>13.90500000002794</c:v>
                </c:pt>
                <c:pt idx="7">
                  <c:v>13.90500000002794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CH3-N3'!$C$11:$C$18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CH3-N3'!$E$11:$E$18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11.809000000008382</c:v>
                </c:pt>
                <c:pt idx="5">
                  <c:v>11.809000000008382</c:v>
                </c:pt>
                <c:pt idx="6">
                  <c:v>21.060000000055879</c:v>
                </c:pt>
                <c:pt idx="7">
                  <c:v>21.060000000055879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54048"/>
        <c:axId val="178355584"/>
      </c:scatterChart>
      <c:valAx>
        <c:axId val="178354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355584"/>
        <c:crosses val="autoZero"/>
        <c:crossBetween val="midCat"/>
      </c:valAx>
      <c:valAx>
        <c:axId val="178355584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354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CH3-N3'!$C$19:$C$26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CH3-N3'!$D$19:$D$26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-4.032999999995809</c:v>
                </c:pt>
                <c:pt idx="3">
                  <c:v>-4.032999999995809</c:v>
                </c:pt>
                <c:pt idx="4">
                  <c:v>2.3149999999441206</c:v>
                </c:pt>
                <c:pt idx="5">
                  <c:v>2.3149999999441206</c:v>
                </c:pt>
                <c:pt idx="6">
                  <c:v>20.036999999952968</c:v>
                </c:pt>
                <c:pt idx="7">
                  <c:v>20.036999999952968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CH3-N3'!$C$19:$C$26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CH3-N3'!$E$19:$E$26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9.6929999999993015</c:v>
                </c:pt>
                <c:pt idx="5">
                  <c:v>9.6929999999993015</c:v>
                </c:pt>
                <c:pt idx="6">
                  <c:v>25.010999999969499</c:v>
                </c:pt>
                <c:pt idx="7">
                  <c:v>25.010999999969499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58624"/>
        <c:axId val="178460160"/>
      </c:scatterChart>
      <c:valAx>
        <c:axId val="178458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460160"/>
        <c:crosses val="autoZero"/>
        <c:crossBetween val="midCat"/>
      </c:valAx>
      <c:valAx>
        <c:axId val="178460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458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'graphs CH3-N3'!$C$27:$C$34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CH3-N3'!$D$27:$D$34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-1.7810000000172295</c:v>
                </c:pt>
                <c:pt idx="3">
                  <c:v>-1.7810000000172295</c:v>
                </c:pt>
                <c:pt idx="4">
                  <c:v>5.0059999999939464</c:v>
                </c:pt>
                <c:pt idx="5">
                  <c:v>5.0059999999939464</c:v>
                </c:pt>
                <c:pt idx="6">
                  <c:v>18.913999999989755</c:v>
                </c:pt>
                <c:pt idx="7">
                  <c:v>18.913999999989755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'graphs CH3-N3'!$C$27:$C$34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CH3-N3'!$E$27:$E$34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10.509000000020023</c:v>
                </c:pt>
                <c:pt idx="5">
                  <c:v>10.509000000020023</c:v>
                </c:pt>
                <c:pt idx="6">
                  <c:v>25.062000000034459</c:v>
                </c:pt>
                <c:pt idx="7">
                  <c:v>25.062000000034459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88832"/>
        <c:axId val="178490368"/>
      </c:scatterChart>
      <c:valAx>
        <c:axId val="178488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490368"/>
        <c:crosses val="autoZero"/>
        <c:crossBetween val="midCat"/>
      </c:valAx>
      <c:valAx>
        <c:axId val="178490368"/>
        <c:scaling>
          <c:orientation val="minMax"/>
          <c:max val="3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48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7925950745518"/>
          <c:y val="4.6542969257555675E-2"/>
          <c:w val="0.55539993671003896"/>
          <c:h val="0.91681505158389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Ph-N3'!$D$2</c:f>
              <c:strCache>
                <c:ptCount val="1"/>
                <c:pt idx="0">
                  <c:v>catalyzed</c:v>
                </c:pt>
              </c:strCache>
            </c:strRef>
          </c:tx>
          <c:marker>
            <c:symbol val="none"/>
          </c:marker>
          <c:xVal>
            <c:numRef>
              <c:f>'graphs Ph-N3'!$C$3:$C$10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-4.0820000000530854</c:v>
                </c:pt>
                <c:pt idx="3">
                  <c:v>-4.0820000000530854</c:v>
                </c:pt>
                <c:pt idx="4">
                  <c:v>7.0839999999734573</c:v>
                </c:pt>
                <c:pt idx="5">
                  <c:v>7.0839999999734573</c:v>
                </c:pt>
                <c:pt idx="6">
                  <c:v>24.299999999988358</c:v>
                </c:pt>
                <c:pt idx="7">
                  <c:v>24.299999999988358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'graphs Ph-N3'!$E$2</c:f>
              <c:strCache>
                <c:ptCount val="1"/>
                <c:pt idx="0">
                  <c:v>non-catalyzed</c:v>
                </c:pt>
              </c:strCache>
            </c:strRef>
          </c:tx>
          <c:marker>
            <c:symbol val="none"/>
          </c:marker>
          <c:xVal>
            <c:numRef>
              <c:f>'graphs Ph-N3'!$C$3:$C$10</c:f>
              <c:numCache>
                <c:formatCode>General</c:formatCode>
                <c:ptCount val="8"/>
                <c:pt idx="0">
                  <c:v>0</c:v>
                </c:pt>
                <c:pt idx="1">
                  <c:v>0.7</c:v>
                </c:pt>
                <c:pt idx="2">
                  <c:v>1</c:v>
                </c:pt>
                <c:pt idx="3">
                  <c:v>1.7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3.7</c:v>
                </c:pt>
              </c:numCache>
            </c:numRef>
          </c:xVal>
          <c:yVal>
            <c:numRef>
              <c:f>'graphs Ph-N3'!$E$3:$E$10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10.710000000079162</c:v>
                </c:pt>
                <c:pt idx="5">
                  <c:v>10.710000000079162</c:v>
                </c:pt>
                <c:pt idx="6">
                  <c:v>24.845000000030268</c:v>
                </c:pt>
                <c:pt idx="7">
                  <c:v>24.845000000030268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15328"/>
        <c:axId val="178541696"/>
      </c:scatterChart>
      <c:valAx>
        <c:axId val="178515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541696"/>
        <c:crosses val="autoZero"/>
        <c:crossBetween val="midCat"/>
      </c:valAx>
      <c:valAx>
        <c:axId val="178541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pt-PT" sz="1400"/>
                  <a:t>Relative energy (kcal.mol-1)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crossAx val="178515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254000</xdr:rowOff>
    </xdr:from>
    <xdr:to>
      <xdr:col>20</xdr:col>
      <xdr:colOff>219075</xdr:colOff>
      <xdr:row>14</xdr:row>
      <xdr:rowOff>53975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285750</xdr:colOff>
      <xdr:row>0</xdr:row>
      <xdr:rowOff>260350</xdr:rowOff>
    </xdr:from>
    <xdr:to>
      <xdr:col>29</xdr:col>
      <xdr:colOff>171450</xdr:colOff>
      <xdr:row>14</xdr:row>
      <xdr:rowOff>60325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14</xdr:row>
      <xdr:rowOff>133350</xdr:rowOff>
    </xdr:from>
    <xdr:to>
      <xdr:col>20</xdr:col>
      <xdr:colOff>225425</xdr:colOff>
      <xdr:row>34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285750</xdr:colOff>
      <xdr:row>14</xdr:row>
      <xdr:rowOff>146050</xdr:rowOff>
    </xdr:from>
    <xdr:to>
      <xdr:col>29</xdr:col>
      <xdr:colOff>171450</xdr:colOff>
      <xdr:row>34</xdr:row>
      <xdr:rowOff>184150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227239</xdr:colOff>
      <xdr:row>0</xdr:row>
      <xdr:rowOff>288471</xdr:rowOff>
    </xdr:from>
    <xdr:to>
      <xdr:col>20</xdr:col>
      <xdr:colOff>91167</xdr:colOff>
      <xdr:row>14</xdr:row>
      <xdr:rowOff>88446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349703</xdr:colOff>
      <xdr:row>0</xdr:row>
      <xdr:rowOff>258536</xdr:rowOff>
    </xdr:from>
    <xdr:to>
      <xdr:col>29</xdr:col>
      <xdr:colOff>243114</xdr:colOff>
      <xdr:row>14</xdr:row>
      <xdr:rowOff>58511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15</xdr:row>
      <xdr:rowOff>63500</xdr:rowOff>
    </xdr:from>
    <xdr:to>
      <xdr:col>20</xdr:col>
      <xdr:colOff>276225</xdr:colOff>
      <xdr:row>35</xdr:row>
      <xdr:rowOff>101600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381000</xdr:colOff>
      <xdr:row>15</xdr:row>
      <xdr:rowOff>6350</xdr:rowOff>
    </xdr:from>
    <xdr:to>
      <xdr:col>29</xdr:col>
      <xdr:colOff>285750</xdr:colOff>
      <xdr:row>35</xdr:row>
      <xdr:rowOff>44450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172811</xdr:colOff>
      <xdr:row>0</xdr:row>
      <xdr:rowOff>329293</xdr:rowOff>
    </xdr:from>
    <xdr:to>
      <xdr:col>20</xdr:col>
      <xdr:colOff>36739</xdr:colOff>
      <xdr:row>14</xdr:row>
      <xdr:rowOff>129268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209550</xdr:colOff>
      <xdr:row>0</xdr:row>
      <xdr:rowOff>330654</xdr:rowOff>
    </xdr:from>
    <xdr:to>
      <xdr:col>29</xdr:col>
      <xdr:colOff>95250</xdr:colOff>
      <xdr:row>14</xdr:row>
      <xdr:rowOff>130629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204106</xdr:colOff>
      <xdr:row>15</xdr:row>
      <xdr:rowOff>122464</xdr:rowOff>
    </xdr:from>
    <xdr:to>
      <xdr:col>20</xdr:col>
      <xdr:colOff>65313</xdr:colOff>
      <xdr:row>35</xdr:row>
      <xdr:rowOff>160564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202746</xdr:colOff>
      <xdr:row>15</xdr:row>
      <xdr:rowOff>92529</xdr:rowOff>
    </xdr:from>
    <xdr:to>
      <xdr:col>29</xdr:col>
      <xdr:colOff>85725</xdr:colOff>
      <xdr:row>35</xdr:row>
      <xdr:rowOff>130629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358775</xdr:colOff>
      <xdr:row>0</xdr:row>
      <xdr:rowOff>295275</xdr:rowOff>
    </xdr:from>
    <xdr:to>
      <xdr:col>20</xdr:col>
      <xdr:colOff>295275</xdr:colOff>
      <xdr:row>14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393700</xdr:colOff>
      <xdr:row>0</xdr:row>
      <xdr:rowOff>307975</xdr:rowOff>
    </xdr:from>
    <xdr:to>
      <xdr:col>29</xdr:col>
      <xdr:colOff>298450</xdr:colOff>
      <xdr:row>14</xdr:row>
      <xdr:rowOff>107950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381000</xdr:colOff>
      <xdr:row>14</xdr:row>
      <xdr:rowOff>111125</xdr:rowOff>
    </xdr:from>
    <xdr:to>
      <xdr:col>20</xdr:col>
      <xdr:colOff>323850</xdr:colOff>
      <xdr:row>34</xdr:row>
      <xdr:rowOff>149225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419100</xdr:colOff>
      <xdr:row>14</xdr:row>
      <xdr:rowOff>104775</xdr:rowOff>
    </xdr:from>
    <xdr:to>
      <xdr:col>29</xdr:col>
      <xdr:colOff>323850</xdr:colOff>
      <xdr:row>34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topLeftCell="A20" workbookViewId="0">
      <selection activeCell="A33" sqref="A33"/>
    </sheetView>
  </sheetViews>
  <sheetFormatPr defaultRowHeight="15" x14ac:dyDescent="0.25"/>
  <cols>
    <col min="1" max="1" width="44.85546875" bestFit="1" customWidth="1"/>
    <col min="2" max="2" width="8.85546875" bestFit="1" customWidth="1"/>
    <col min="3" max="3" width="15.28515625" hidden="1" customWidth="1"/>
    <col min="4" max="9" width="9.140625" hidden="1" customWidth="1"/>
    <col min="10" max="10" width="10.7109375" hidden="1" customWidth="1"/>
    <col min="11" max="11" width="0" hidden="1" customWidth="1"/>
    <col min="12" max="12" width="26.7109375" customWidth="1"/>
    <col min="14" max="14" width="10.7109375" bestFit="1" customWidth="1"/>
    <col min="15" max="15" width="10.28515625" bestFit="1" customWidth="1"/>
    <col min="16" max="16" width="12" bestFit="1" customWidth="1"/>
    <col min="18" max="18" width="23.5703125" bestFit="1" customWidth="1"/>
    <col min="19" max="19" width="15.5703125" customWidth="1"/>
    <col min="20" max="20" width="13.28515625" customWidth="1"/>
  </cols>
  <sheetData>
    <row r="1" spans="1:12" x14ac:dyDescent="0.25">
      <c r="L1" s="1" t="s">
        <v>81</v>
      </c>
    </row>
    <row r="2" spans="1:12" x14ac:dyDescent="0.25">
      <c r="C2" t="s">
        <v>16</v>
      </c>
      <c r="D2" t="s">
        <v>19</v>
      </c>
      <c r="E2" t="s">
        <v>18</v>
      </c>
      <c r="F2" t="s">
        <v>29</v>
      </c>
      <c r="G2" t="s">
        <v>30</v>
      </c>
      <c r="H2" t="s">
        <v>31</v>
      </c>
      <c r="J2" t="s">
        <v>32</v>
      </c>
      <c r="L2" s="6" t="s">
        <v>77</v>
      </c>
    </row>
    <row r="4" spans="1:12" x14ac:dyDescent="0.25">
      <c r="A4" t="s">
        <v>28</v>
      </c>
      <c r="C4">
        <v>52.351999999999997</v>
      </c>
      <c r="D4">
        <v>52.944000000000003</v>
      </c>
      <c r="E4">
        <v>30.968</v>
      </c>
      <c r="F4">
        <v>17.928999999999998</v>
      </c>
      <c r="G4">
        <v>19.916</v>
      </c>
      <c r="H4">
        <v>73.707999999999998</v>
      </c>
      <c r="J4">
        <v>-193594.41</v>
      </c>
    </row>
    <row r="5" spans="1:12" x14ac:dyDescent="0.25">
      <c r="A5" t="s">
        <v>6</v>
      </c>
      <c r="C5">
        <v>33.781999999999996</v>
      </c>
      <c r="D5">
        <v>34.375</v>
      </c>
      <c r="E5">
        <v>14.208</v>
      </c>
      <c r="F5">
        <v>13.215</v>
      </c>
      <c r="G5">
        <v>15.202</v>
      </c>
      <c r="H5">
        <v>67.638999999999996</v>
      </c>
      <c r="J5">
        <v>-127988.8</v>
      </c>
    </row>
    <row r="6" spans="1:12" x14ac:dyDescent="0.25">
      <c r="A6" t="s">
        <v>7</v>
      </c>
      <c r="C6">
        <v>15.129</v>
      </c>
      <c r="D6">
        <v>15.721</v>
      </c>
      <c r="E6">
        <v>-1.3580000000000001</v>
      </c>
      <c r="F6">
        <v>8.6349999999999998</v>
      </c>
      <c r="G6">
        <v>10.622</v>
      </c>
      <c r="H6">
        <v>57.281999999999996</v>
      </c>
      <c r="J6">
        <v>-103350.74</v>
      </c>
    </row>
    <row r="7" spans="1:12" x14ac:dyDescent="0.25">
      <c r="A7" t="s">
        <v>8</v>
      </c>
      <c r="C7">
        <v>86.049000000000007</v>
      </c>
      <c r="D7">
        <v>86.641999999999996</v>
      </c>
      <c r="E7">
        <v>58.798999999999999</v>
      </c>
      <c r="F7">
        <v>33.222999999999999</v>
      </c>
      <c r="G7">
        <v>35.21</v>
      </c>
      <c r="H7">
        <v>93.385999999999996</v>
      </c>
      <c r="J7">
        <v>-272864.8</v>
      </c>
    </row>
    <row r="8" spans="1:12" x14ac:dyDescent="0.25">
      <c r="A8" t="s">
        <v>11</v>
      </c>
      <c r="C8">
        <v>67.908000000000001</v>
      </c>
      <c r="D8">
        <v>68.501000000000005</v>
      </c>
      <c r="E8">
        <v>43.271999999999998</v>
      </c>
      <c r="F8">
        <v>27.135000000000002</v>
      </c>
      <c r="G8">
        <v>29.122</v>
      </c>
      <c r="H8">
        <v>84.614999999999995</v>
      </c>
      <c r="J8">
        <v>-248219.31</v>
      </c>
    </row>
    <row r="9" spans="1:12" x14ac:dyDescent="0.25">
      <c r="A9" t="s">
        <v>79</v>
      </c>
      <c r="C9">
        <v>70.927999999999997</v>
      </c>
      <c r="D9">
        <v>71.52</v>
      </c>
      <c r="E9">
        <v>42.02</v>
      </c>
      <c r="F9">
        <v>35.805</v>
      </c>
      <c r="G9">
        <v>37.792000000000002</v>
      </c>
      <c r="H9">
        <v>98.941999999999993</v>
      </c>
      <c r="J9">
        <v>-376509.1</v>
      </c>
    </row>
    <row r="10" spans="1:12" x14ac:dyDescent="0.25">
      <c r="A10" t="s">
        <v>78</v>
      </c>
      <c r="B10" t="s">
        <v>75</v>
      </c>
      <c r="C10">
        <v>122.762</v>
      </c>
      <c r="D10">
        <v>123.355</v>
      </c>
      <c r="E10">
        <v>84.042000000000002</v>
      </c>
      <c r="F10">
        <v>54.319000000000003</v>
      </c>
      <c r="G10">
        <v>56.305999999999997</v>
      </c>
      <c r="H10">
        <v>131.85400000000001</v>
      </c>
      <c r="J10">
        <v>-570103.04000000004</v>
      </c>
      <c r="L10" s="7">
        <f>J10+E10-J$4-E$4-E$9-J$9</f>
        <v>11.523999999975786</v>
      </c>
    </row>
    <row r="11" spans="1:12" x14ac:dyDescent="0.25">
      <c r="A11" t="s">
        <v>78</v>
      </c>
      <c r="B11" t="s">
        <v>76</v>
      </c>
      <c r="C11">
        <v>124.846</v>
      </c>
      <c r="D11">
        <v>125.43899999999999</v>
      </c>
      <c r="E11">
        <v>82.957999999999998</v>
      </c>
      <c r="F11">
        <v>59.703000000000003</v>
      </c>
      <c r="G11">
        <v>61.691000000000003</v>
      </c>
      <c r="H11">
        <v>142.47999999999999</v>
      </c>
      <c r="J11">
        <v>-570109.11</v>
      </c>
      <c r="L11" s="7">
        <f>J11+E11-J$4-E$4-E$9-J$9</f>
        <v>4.3699999999953434</v>
      </c>
    </row>
    <row r="12" spans="1:12" x14ac:dyDescent="0.25">
      <c r="A12" t="s">
        <v>71</v>
      </c>
      <c r="B12" t="s">
        <v>75</v>
      </c>
      <c r="C12">
        <v>67.974999999999994</v>
      </c>
      <c r="D12">
        <v>68.566999999999993</v>
      </c>
      <c r="E12">
        <v>40.018000000000001</v>
      </c>
      <c r="F12">
        <v>28.686</v>
      </c>
      <c r="G12">
        <v>30.672999999999998</v>
      </c>
      <c r="H12">
        <v>95.754000000000005</v>
      </c>
      <c r="J12">
        <v>-296947.68</v>
      </c>
      <c r="L12" s="7">
        <f>J12+E12-J$4-E$4-E$6-J$6</f>
        <v>7.8779999999969732</v>
      </c>
    </row>
    <row r="13" spans="1:12" x14ac:dyDescent="0.25">
      <c r="A13" t="s">
        <v>71</v>
      </c>
      <c r="B13" t="s">
        <v>76</v>
      </c>
      <c r="C13">
        <v>70.349000000000004</v>
      </c>
      <c r="D13">
        <v>70.941999999999993</v>
      </c>
      <c r="E13">
        <v>43.094000000000001</v>
      </c>
      <c r="F13">
        <v>27.361000000000001</v>
      </c>
      <c r="G13">
        <v>29.349</v>
      </c>
      <c r="H13">
        <v>93.403000000000006</v>
      </c>
      <c r="J13">
        <v>-296951.11</v>
      </c>
      <c r="L13" s="7">
        <f>J13+E13-J$4-E$4-E$6-J$6</f>
        <v>7.5240000000048894</v>
      </c>
    </row>
    <row r="14" spans="1:12" x14ac:dyDescent="0.25">
      <c r="A14" t="s">
        <v>72</v>
      </c>
      <c r="B14" t="s">
        <v>75</v>
      </c>
      <c r="C14">
        <v>86.488</v>
      </c>
      <c r="D14">
        <v>87.081000000000003</v>
      </c>
      <c r="E14">
        <v>55.527000000000001</v>
      </c>
      <c r="F14">
        <v>33.619</v>
      </c>
      <c r="G14">
        <v>35.606000000000002</v>
      </c>
      <c r="H14">
        <v>105.831</v>
      </c>
      <c r="J14">
        <v>-321584.39</v>
      </c>
      <c r="L14" s="7">
        <f>J14+E14-J$4-E$4-E$5-J$5</f>
        <v>9.1710000000020955</v>
      </c>
    </row>
    <row r="15" spans="1:12" x14ac:dyDescent="0.25">
      <c r="A15" t="s">
        <v>72</v>
      </c>
      <c r="B15" t="s">
        <v>76</v>
      </c>
      <c r="C15">
        <v>87.221000000000004</v>
      </c>
      <c r="D15">
        <v>87.813000000000002</v>
      </c>
      <c r="E15">
        <v>55.707000000000001</v>
      </c>
      <c r="F15">
        <v>35.037999999999997</v>
      </c>
      <c r="G15">
        <v>37.024999999999999</v>
      </c>
      <c r="H15">
        <v>107.684</v>
      </c>
      <c r="J15">
        <v>-321590.57</v>
      </c>
      <c r="L15" s="7">
        <f>J15+E15-J$4-E$4-E$5-J$5</f>
        <v>3.1710000000020955</v>
      </c>
    </row>
    <row r="16" spans="1:12" x14ac:dyDescent="0.25">
      <c r="A16" t="s">
        <v>74</v>
      </c>
      <c r="B16" t="s">
        <v>76</v>
      </c>
      <c r="C16">
        <v>139.35300000000001</v>
      </c>
      <c r="D16">
        <v>139.94499999999999</v>
      </c>
      <c r="E16">
        <v>101.083</v>
      </c>
      <c r="F16">
        <v>55.11</v>
      </c>
      <c r="G16">
        <v>57.097000000000001</v>
      </c>
      <c r="H16">
        <v>130.34299999999999</v>
      </c>
      <c r="J16">
        <v>-466465.06</v>
      </c>
      <c r="L16" s="7">
        <f>J16+E16-J$4-E$4-E$7-J$7</f>
        <v>5.4659999999566935</v>
      </c>
    </row>
    <row r="17" spans="1:20" x14ac:dyDescent="0.25">
      <c r="A17" t="s">
        <v>74</v>
      </c>
      <c r="B17" t="s">
        <v>75</v>
      </c>
      <c r="C17">
        <v>139.80000000000001</v>
      </c>
      <c r="D17">
        <v>140.393</v>
      </c>
      <c r="E17">
        <v>99.078000000000003</v>
      </c>
      <c r="F17">
        <v>57.38</v>
      </c>
      <c r="G17">
        <v>59.366999999999997</v>
      </c>
      <c r="H17">
        <v>138.56899999999999</v>
      </c>
      <c r="J17">
        <v>-466461.16</v>
      </c>
      <c r="L17" s="7">
        <f>J17+E17-J$4-E$4-E$7-J$7</f>
        <v>7.36099999997532</v>
      </c>
    </row>
    <row r="18" spans="1:20" x14ac:dyDescent="0.25">
      <c r="A18" t="s">
        <v>73</v>
      </c>
      <c r="B18" t="s">
        <v>76</v>
      </c>
      <c r="C18">
        <v>121.355</v>
      </c>
      <c r="D18">
        <v>121.94799999999999</v>
      </c>
      <c r="E18">
        <v>85.834999999999994</v>
      </c>
      <c r="F18">
        <v>48.938000000000002</v>
      </c>
      <c r="G18">
        <v>50.926000000000002</v>
      </c>
      <c r="H18">
        <v>121.122</v>
      </c>
      <c r="J18">
        <v>-441819.28</v>
      </c>
      <c r="L18" s="7">
        <f>J18+E18-J$4-E$4-E$8-J$8</f>
        <v>6.0350000000034925</v>
      </c>
    </row>
    <row r="19" spans="1:20" x14ac:dyDescent="0.25">
      <c r="A19" t="s">
        <v>73</v>
      </c>
      <c r="B19" t="s">
        <v>75</v>
      </c>
      <c r="C19">
        <v>119.822</v>
      </c>
      <c r="D19">
        <v>120.414</v>
      </c>
      <c r="E19">
        <v>85.548000000000002</v>
      </c>
      <c r="F19">
        <v>45.649000000000001</v>
      </c>
      <c r="G19">
        <v>47.636000000000003</v>
      </c>
      <c r="H19">
        <v>116.941</v>
      </c>
      <c r="J19">
        <v>-441814.08</v>
      </c>
      <c r="L19" s="7">
        <f>J19+E19-J$4-E$4-E$8-J$8</f>
        <v>10.948000000003958</v>
      </c>
    </row>
    <row r="20" spans="1:20" x14ac:dyDescent="0.25">
      <c r="A20" t="s">
        <v>1</v>
      </c>
      <c r="C20">
        <v>18.876999999999999</v>
      </c>
      <c r="D20">
        <v>19.469000000000001</v>
      </c>
      <c r="E20">
        <v>-7.0650000000000004</v>
      </c>
      <c r="F20">
        <v>22.542000000000002</v>
      </c>
      <c r="G20">
        <v>24.53</v>
      </c>
      <c r="H20">
        <v>88.994</v>
      </c>
      <c r="J20">
        <v>-266691.87</v>
      </c>
    </row>
    <row r="21" spans="1:20" x14ac:dyDescent="0.25">
      <c r="A21" t="s">
        <v>3</v>
      </c>
      <c r="C21">
        <v>50.514000000000003</v>
      </c>
      <c r="D21">
        <v>51.106000000000002</v>
      </c>
      <c r="E21">
        <v>26.138999999999999</v>
      </c>
      <c r="F21">
        <v>20.751999999999999</v>
      </c>
      <c r="G21">
        <v>22.74</v>
      </c>
      <c r="H21">
        <v>83.74</v>
      </c>
      <c r="J21">
        <v>-104572.51</v>
      </c>
      <c r="L21" s="1"/>
      <c r="M21" s="1" t="s">
        <v>35</v>
      </c>
      <c r="N21" s="1"/>
      <c r="O21" s="1"/>
      <c r="P21" s="1"/>
      <c r="Q21" s="1"/>
      <c r="R21" s="1"/>
      <c r="S21" s="1"/>
    </row>
    <row r="22" spans="1:20" x14ac:dyDescent="0.25">
      <c r="A22" t="s">
        <v>5</v>
      </c>
      <c r="C22">
        <v>31.959</v>
      </c>
      <c r="D22">
        <v>32.552</v>
      </c>
      <c r="E22">
        <v>9.9640000000000004</v>
      </c>
      <c r="F22">
        <v>15.984999999999999</v>
      </c>
      <c r="G22">
        <v>17.972000000000001</v>
      </c>
      <c r="H22">
        <v>75.759</v>
      </c>
      <c r="J22">
        <v>-79929.83</v>
      </c>
      <c r="L22" s="1"/>
      <c r="M22" s="1"/>
      <c r="N22" s="1"/>
      <c r="O22" s="1"/>
      <c r="P22" s="1"/>
      <c r="Q22" s="1"/>
      <c r="R22" s="1"/>
      <c r="S22" s="1"/>
    </row>
    <row r="23" spans="1:20" x14ac:dyDescent="0.25">
      <c r="A23" t="s">
        <v>10</v>
      </c>
      <c r="C23">
        <v>66.424999999999997</v>
      </c>
      <c r="D23">
        <v>67.016999999999996</v>
      </c>
      <c r="E23">
        <v>38.737000000000002</v>
      </c>
      <c r="F23">
        <v>29.585999999999999</v>
      </c>
      <c r="G23">
        <v>31.573</v>
      </c>
      <c r="H23">
        <v>94.852000000000004</v>
      </c>
      <c r="J23">
        <v>-200157.47</v>
      </c>
      <c r="L23" s="1" t="s">
        <v>16</v>
      </c>
      <c r="M23" s="1" t="s">
        <v>19</v>
      </c>
      <c r="N23" s="1" t="s">
        <v>18</v>
      </c>
      <c r="O23" s="1" t="s">
        <v>29</v>
      </c>
      <c r="P23" s="1" t="s">
        <v>30</v>
      </c>
      <c r="Q23" s="1" t="s">
        <v>31</v>
      </c>
      <c r="R23" s="1"/>
      <c r="S23" s="1" t="s">
        <v>32</v>
      </c>
      <c r="T23" s="6" t="s">
        <v>77</v>
      </c>
    </row>
    <row r="24" spans="1:20" x14ac:dyDescent="0.25">
      <c r="A24" t="s">
        <v>0</v>
      </c>
      <c r="C24">
        <v>72.055000000000007</v>
      </c>
      <c r="D24">
        <v>72.647000000000006</v>
      </c>
      <c r="E24">
        <v>36.069000000000003</v>
      </c>
      <c r="F24">
        <v>44.110999999999997</v>
      </c>
      <c r="G24">
        <v>46.098999999999997</v>
      </c>
      <c r="H24">
        <v>122.68300000000001</v>
      </c>
      <c r="J24">
        <v>-460304.65</v>
      </c>
      <c r="L24" s="1">
        <f t="shared" ref="L24:Q24" si="0">C24-C20-C$4</f>
        <v>0.82600000000001472</v>
      </c>
      <c r="M24" s="1">
        <f t="shared" si="0"/>
        <v>0.23400000000000176</v>
      </c>
      <c r="N24" s="1">
        <f t="shared" si="0"/>
        <v>12.166</v>
      </c>
      <c r="O24" s="1">
        <f t="shared" si="0"/>
        <v>3.639999999999997</v>
      </c>
      <c r="P24" s="1">
        <f t="shared" si="0"/>
        <v>1.6529999999999951</v>
      </c>
      <c r="Q24" s="1">
        <f t="shared" si="0"/>
        <v>-40.018999999999991</v>
      </c>
      <c r="R24" s="1"/>
      <c r="S24" s="1">
        <f>J24-J20-J$4</f>
        <v>-18.370000000024447</v>
      </c>
      <c r="T24" s="6">
        <f>S24+N24</f>
        <v>-6.2040000000244468</v>
      </c>
    </row>
    <row r="25" spans="1:20" x14ac:dyDescent="0.25">
      <c r="A25" t="s">
        <v>2</v>
      </c>
      <c r="C25">
        <v>102.855</v>
      </c>
      <c r="D25">
        <v>103.44799999999999</v>
      </c>
      <c r="E25">
        <v>68.953999999999994</v>
      </c>
      <c r="F25">
        <v>40.834000000000003</v>
      </c>
      <c r="G25">
        <v>42.820999999999998</v>
      </c>
      <c r="H25">
        <v>115.693</v>
      </c>
      <c r="J25">
        <v>-298182.8</v>
      </c>
      <c r="L25" s="1">
        <f t="shared" ref="L25:Q27" si="1">C25-C21-C$4</f>
        <v>-1.099999999999568E-2</v>
      </c>
      <c r="M25" s="1">
        <f t="shared" si="1"/>
        <v>-0.60200000000001097</v>
      </c>
      <c r="N25" s="1">
        <f t="shared" si="1"/>
        <v>11.846999999999998</v>
      </c>
      <c r="O25" s="1">
        <f t="shared" si="1"/>
        <v>2.1530000000000058</v>
      </c>
      <c r="P25" s="1">
        <f t="shared" si="1"/>
        <v>0.16499999999999915</v>
      </c>
      <c r="Q25" s="1">
        <f t="shared" si="1"/>
        <v>-41.754999999999995</v>
      </c>
      <c r="R25" s="1"/>
      <c r="S25" s="1">
        <f>J25-J21-J$4</f>
        <v>-15.879999999975553</v>
      </c>
      <c r="T25" s="6">
        <f t="shared" ref="T25:T27" si="2">S25+N25</f>
        <v>-4.032999999975555</v>
      </c>
    </row>
    <row r="26" spans="1:20" x14ac:dyDescent="0.25">
      <c r="A26" t="s">
        <v>4</v>
      </c>
      <c r="C26">
        <v>85.709000000000003</v>
      </c>
      <c r="D26">
        <v>86.302000000000007</v>
      </c>
      <c r="E26">
        <v>51.85</v>
      </c>
      <c r="F26">
        <v>39.734000000000002</v>
      </c>
      <c r="G26">
        <v>41.720999999999997</v>
      </c>
      <c r="H26">
        <v>115.55200000000001</v>
      </c>
      <c r="J26">
        <v>-273539.24</v>
      </c>
      <c r="L26" s="1">
        <f t="shared" si="1"/>
        <v>1.3980000000000032</v>
      </c>
      <c r="M26" s="1">
        <f t="shared" si="1"/>
        <v>0.80600000000000449</v>
      </c>
      <c r="N26" s="1">
        <f t="shared" si="1"/>
        <v>10.918000000000003</v>
      </c>
      <c r="O26" s="1">
        <f t="shared" si="1"/>
        <v>5.8200000000000038</v>
      </c>
      <c r="P26" s="1">
        <f t="shared" si="1"/>
        <v>3.8329999999999949</v>
      </c>
      <c r="Q26" s="1">
        <f t="shared" si="1"/>
        <v>-33.914999999999992</v>
      </c>
      <c r="R26" s="1"/>
      <c r="S26" s="1">
        <f>J26-J22-J$4</f>
        <v>-14.999999999970896</v>
      </c>
      <c r="T26" s="6">
        <f t="shared" si="2"/>
        <v>-4.0819999999708934</v>
      </c>
    </row>
    <row r="27" spans="1:20" x14ac:dyDescent="0.25">
      <c r="A27" t="s">
        <v>9</v>
      </c>
      <c r="C27">
        <v>120.182</v>
      </c>
      <c r="D27">
        <v>120.774</v>
      </c>
      <c r="E27">
        <v>81.864000000000004</v>
      </c>
      <c r="F27">
        <v>53.375</v>
      </c>
      <c r="G27">
        <v>55.362000000000002</v>
      </c>
      <c r="H27">
        <v>130.505</v>
      </c>
      <c r="J27">
        <v>-393765.82</v>
      </c>
      <c r="L27" s="1">
        <f t="shared" si="1"/>
        <v>1.4050000000000082</v>
      </c>
      <c r="M27" s="1">
        <f t="shared" si="1"/>
        <v>0.81300000000000239</v>
      </c>
      <c r="N27" s="1">
        <f t="shared" si="1"/>
        <v>12.159000000000002</v>
      </c>
      <c r="O27" s="1">
        <f t="shared" si="1"/>
        <v>5.860000000000003</v>
      </c>
      <c r="P27" s="1">
        <f t="shared" si="1"/>
        <v>3.8730000000000011</v>
      </c>
      <c r="Q27" s="1">
        <f t="shared" si="1"/>
        <v>-38.055000000000007</v>
      </c>
      <c r="R27" s="1"/>
      <c r="S27" s="1">
        <f>J27-J23-J$4</f>
        <v>-13.940000000002328</v>
      </c>
      <c r="T27" s="6">
        <f t="shared" si="2"/>
        <v>-1.7810000000023258</v>
      </c>
    </row>
    <row r="33" spans="1:22" ht="46.5" x14ac:dyDescent="0.7">
      <c r="A33" s="30" t="s">
        <v>82</v>
      </c>
    </row>
    <row r="34" spans="1:22" ht="15.75" thickBot="1" x14ac:dyDescent="0.3"/>
    <row r="35" spans="1:22" ht="90" x14ac:dyDescent="0.25">
      <c r="A35" s="9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 t="s">
        <v>34</v>
      </c>
      <c r="M35" s="11" t="s">
        <v>18</v>
      </c>
      <c r="N35" s="11" t="s">
        <v>31</v>
      </c>
      <c r="O35" s="12" t="s">
        <v>32</v>
      </c>
      <c r="P35" s="10"/>
      <c r="Q35" s="10"/>
      <c r="R35" s="13" t="s">
        <v>80</v>
      </c>
      <c r="S35" s="14" t="s">
        <v>37</v>
      </c>
      <c r="T35" s="15" t="s">
        <v>36</v>
      </c>
      <c r="U35" s="5"/>
      <c r="V35" s="5"/>
    </row>
    <row r="36" spans="1:22" x14ac:dyDescent="0.25">
      <c r="A36" s="16" t="s">
        <v>41</v>
      </c>
      <c r="B36" s="17" t="s">
        <v>12</v>
      </c>
      <c r="C36" s="17">
        <f>C$6+C22</f>
        <v>47.088000000000001</v>
      </c>
      <c r="D36" s="17">
        <f>D$6+D22</f>
        <v>48.272999999999996</v>
      </c>
      <c r="E36" s="17">
        <f>E$6+E22</f>
        <v>8.6059999999999999</v>
      </c>
      <c r="F36" s="17">
        <f>F$6+F22</f>
        <v>24.619999999999997</v>
      </c>
      <c r="G36" s="17">
        <f>G$6+G22</f>
        <v>28.594000000000001</v>
      </c>
      <c r="H36" s="17">
        <f>H$6+H22</f>
        <v>133.041</v>
      </c>
      <c r="I36" s="17"/>
      <c r="J36" s="17">
        <f>J$6+J22</f>
        <v>-183280.57</v>
      </c>
      <c r="K36" s="17" t="s">
        <v>12</v>
      </c>
      <c r="L36" s="18"/>
      <c r="M36" s="18">
        <v>15.369</v>
      </c>
      <c r="N36" s="18">
        <v>114.562</v>
      </c>
      <c r="O36" s="19">
        <v>-183278.79</v>
      </c>
      <c r="P36" s="17"/>
      <c r="Q36" s="17"/>
      <c r="R36" s="20">
        <f>M36-E36</f>
        <v>6.7629999999999999</v>
      </c>
      <c r="S36" s="17">
        <f t="shared" ref="S36:S51" si="3">O36-J36</f>
        <v>1.7799999999988358</v>
      </c>
      <c r="T36" s="21">
        <f>S36+R36</f>
        <v>8.5429999999988357</v>
      </c>
    </row>
    <row r="37" spans="1:22" x14ac:dyDescent="0.25">
      <c r="A37" s="16" t="s">
        <v>41</v>
      </c>
      <c r="B37" s="17" t="s">
        <v>13</v>
      </c>
      <c r="C37" s="17">
        <f>C$5+C22</f>
        <v>65.741</v>
      </c>
      <c r="D37" s="17">
        <f>D$5+D22</f>
        <v>66.926999999999992</v>
      </c>
      <c r="E37" s="17">
        <f>E$5+E22</f>
        <v>24.172000000000001</v>
      </c>
      <c r="F37" s="17">
        <f>F$5+F22</f>
        <v>29.2</v>
      </c>
      <c r="G37" s="17">
        <f>G$5+G22</f>
        <v>33.173999999999999</v>
      </c>
      <c r="H37" s="17">
        <f>H$5+H22</f>
        <v>143.398</v>
      </c>
      <c r="I37" s="17"/>
      <c r="J37" s="17">
        <f>J$5+J22</f>
        <v>-207918.63</v>
      </c>
      <c r="K37" s="17" t="s">
        <v>13</v>
      </c>
      <c r="L37" s="18"/>
      <c r="M37" s="18">
        <v>33.889000000000003</v>
      </c>
      <c r="N37" s="18">
        <v>113.22799999999999</v>
      </c>
      <c r="O37" s="19">
        <v>-207919.59</v>
      </c>
      <c r="P37" s="17"/>
      <c r="Q37" s="17"/>
      <c r="R37" s="20">
        <f t="shared" ref="R37:R51" si="4">M37-E37</f>
        <v>9.7170000000000023</v>
      </c>
      <c r="S37" s="17">
        <f t="shared" si="3"/>
        <v>-0.95999999999185093</v>
      </c>
      <c r="T37" s="21">
        <f t="shared" ref="T37:T51" si="5">S37+R37</f>
        <v>8.7570000000081514</v>
      </c>
    </row>
    <row r="38" spans="1:22" x14ac:dyDescent="0.25">
      <c r="A38" s="16" t="s">
        <v>41</v>
      </c>
      <c r="B38" s="17" t="s">
        <v>14</v>
      </c>
      <c r="C38" s="17">
        <f>C22+C$8</f>
        <v>99.867000000000004</v>
      </c>
      <c r="D38" s="17">
        <f>D22+D$8</f>
        <v>101.053</v>
      </c>
      <c r="E38" s="17">
        <f>E22+E$8</f>
        <v>53.235999999999997</v>
      </c>
      <c r="F38" s="17">
        <f>F22+F$8</f>
        <v>43.120000000000005</v>
      </c>
      <c r="G38" s="17">
        <f>G22+G$8</f>
        <v>47.094000000000001</v>
      </c>
      <c r="H38" s="17">
        <f>H22+H$8</f>
        <v>160.374</v>
      </c>
      <c r="I38" s="17"/>
      <c r="J38" s="17">
        <f>J22+J$8</f>
        <v>-328149.14</v>
      </c>
      <c r="K38" s="17" t="s">
        <v>14</v>
      </c>
      <c r="L38" s="18"/>
      <c r="M38" s="18">
        <v>61.655999999999999</v>
      </c>
      <c r="N38" s="18">
        <v>134.16300000000001</v>
      </c>
      <c r="O38" s="19">
        <v>-328146.84999999998</v>
      </c>
      <c r="P38" s="17"/>
      <c r="Q38" s="17"/>
      <c r="R38" s="20">
        <f t="shared" si="4"/>
        <v>8.4200000000000017</v>
      </c>
      <c r="S38" s="17">
        <f t="shared" si="3"/>
        <v>2.2900000000372529</v>
      </c>
      <c r="T38" s="21">
        <f t="shared" si="5"/>
        <v>10.710000000037255</v>
      </c>
    </row>
    <row r="39" spans="1:22" x14ac:dyDescent="0.25">
      <c r="A39" s="16" t="s">
        <v>41</v>
      </c>
      <c r="B39" s="17" t="s">
        <v>15</v>
      </c>
      <c r="C39" s="17">
        <f>C22+C$7</f>
        <v>118.00800000000001</v>
      </c>
      <c r="D39" s="17">
        <f>D22+D$7</f>
        <v>119.19399999999999</v>
      </c>
      <c r="E39" s="17">
        <f>E22+E$7</f>
        <v>68.763000000000005</v>
      </c>
      <c r="F39" s="17">
        <f>F22+F$7</f>
        <v>49.207999999999998</v>
      </c>
      <c r="G39" s="17">
        <f>G22+G$7</f>
        <v>53.182000000000002</v>
      </c>
      <c r="H39" s="17">
        <f>H22+H$7</f>
        <v>169.14499999999998</v>
      </c>
      <c r="I39" s="17"/>
      <c r="J39" s="17">
        <f>J22+J$7</f>
        <v>-352794.63</v>
      </c>
      <c r="K39" s="17" t="s">
        <v>15</v>
      </c>
      <c r="L39" s="18"/>
      <c r="M39" s="18">
        <v>76.31</v>
      </c>
      <c r="N39" s="18">
        <v>147.60400000000001</v>
      </c>
      <c r="O39" s="19">
        <v>-352793.2</v>
      </c>
      <c r="P39" s="17"/>
      <c r="Q39" s="17"/>
      <c r="R39" s="20">
        <f t="shared" si="4"/>
        <v>7.546999999999997</v>
      </c>
      <c r="S39" s="17">
        <f t="shared" si="3"/>
        <v>1.4299999999930151</v>
      </c>
      <c r="T39" s="21">
        <f t="shared" si="5"/>
        <v>8.9769999999930121</v>
      </c>
    </row>
    <row r="40" spans="1:22" x14ac:dyDescent="0.25">
      <c r="A40" s="16" t="s">
        <v>41</v>
      </c>
      <c r="B40" s="17" t="s">
        <v>16</v>
      </c>
      <c r="C40" s="17">
        <f>C20+C$6</f>
        <v>34.006</v>
      </c>
      <c r="D40" s="17">
        <f>D20+D$6</f>
        <v>35.19</v>
      </c>
      <c r="E40" s="17">
        <f>E20+E$6</f>
        <v>-8.423</v>
      </c>
      <c r="F40" s="17">
        <f>F20+F$6</f>
        <v>31.177</v>
      </c>
      <c r="G40" s="17">
        <f>G20+G$6</f>
        <v>35.152000000000001</v>
      </c>
      <c r="H40" s="17">
        <f>H20+H$6</f>
        <v>146.27600000000001</v>
      </c>
      <c r="I40" s="17"/>
      <c r="J40" s="17">
        <f>J20+J$6</f>
        <v>-370042.61</v>
      </c>
      <c r="K40" s="17" t="s">
        <v>16</v>
      </c>
      <c r="L40" s="18"/>
      <c r="M40" s="18">
        <v>2.1019999999999999</v>
      </c>
      <c r="N40" s="18">
        <v>111.06699999999999</v>
      </c>
      <c r="O40" s="19">
        <v>-370041.05</v>
      </c>
      <c r="P40" s="17"/>
      <c r="Q40" s="17"/>
      <c r="R40" s="20">
        <f t="shared" si="4"/>
        <v>10.525</v>
      </c>
      <c r="S40" s="17">
        <f t="shared" si="3"/>
        <v>1.5599999999976717</v>
      </c>
      <c r="T40" s="21">
        <f t="shared" si="5"/>
        <v>12.084999999997672</v>
      </c>
    </row>
    <row r="41" spans="1:22" x14ac:dyDescent="0.25">
      <c r="A41" s="16" t="s">
        <v>41</v>
      </c>
      <c r="B41" s="17" t="s">
        <v>17</v>
      </c>
      <c r="C41" s="17">
        <f>C$6+C21</f>
        <v>65.643000000000001</v>
      </c>
      <c r="D41" s="17">
        <f>D$6+D21</f>
        <v>66.826999999999998</v>
      </c>
      <c r="E41" s="17">
        <f>E$6+E21</f>
        <v>24.780999999999999</v>
      </c>
      <c r="F41" s="17">
        <f>F$6+F21</f>
        <v>29.387</v>
      </c>
      <c r="G41" s="17">
        <f>G$6+G21</f>
        <v>33.361999999999995</v>
      </c>
      <c r="H41" s="17">
        <f>H$6+H21</f>
        <v>141.02199999999999</v>
      </c>
      <c r="I41" s="17"/>
      <c r="J41" s="17">
        <f>J$6+J21</f>
        <v>-207923.25</v>
      </c>
      <c r="K41" s="17" t="s">
        <v>17</v>
      </c>
      <c r="L41" s="18"/>
      <c r="M41" s="18">
        <v>36.340000000000003</v>
      </c>
      <c r="N41" s="18">
        <v>102.727</v>
      </c>
      <c r="O41" s="19">
        <v>-207927.98</v>
      </c>
      <c r="P41" s="17"/>
      <c r="Q41" s="17"/>
      <c r="R41" s="20">
        <f t="shared" si="4"/>
        <v>11.559000000000005</v>
      </c>
      <c r="S41" s="17">
        <f t="shared" si="3"/>
        <v>-4.7300000000104774</v>
      </c>
      <c r="T41" s="21">
        <f t="shared" si="5"/>
        <v>6.8289999999895272</v>
      </c>
    </row>
    <row r="42" spans="1:22" x14ac:dyDescent="0.25">
      <c r="A42" s="16" t="s">
        <v>41</v>
      </c>
      <c r="B42" s="17" t="s">
        <v>18</v>
      </c>
      <c r="C42" s="17">
        <f>C$6+C23</f>
        <v>81.554000000000002</v>
      </c>
      <c r="D42" s="17">
        <f>D$6+D23</f>
        <v>82.738</v>
      </c>
      <c r="E42" s="17">
        <f>E$6+E23</f>
        <v>37.379000000000005</v>
      </c>
      <c r="F42" s="17">
        <f>F$6+F23</f>
        <v>38.220999999999997</v>
      </c>
      <c r="G42" s="17">
        <f>G$6+G23</f>
        <v>42.195</v>
      </c>
      <c r="H42" s="17">
        <f>H$6+H23</f>
        <v>152.13400000000001</v>
      </c>
      <c r="I42" s="17"/>
      <c r="J42" s="17">
        <f>J$6+J23</f>
        <v>-303508.21000000002</v>
      </c>
      <c r="K42" s="17" t="s">
        <v>18</v>
      </c>
      <c r="L42" s="18"/>
      <c r="M42" s="18">
        <v>47.899000000000001</v>
      </c>
      <c r="N42" s="18">
        <v>119.369</v>
      </c>
      <c r="O42" s="19">
        <v>-303510.7</v>
      </c>
      <c r="P42" s="17"/>
      <c r="Q42" s="17"/>
      <c r="R42" s="20">
        <f t="shared" si="4"/>
        <v>10.519999999999996</v>
      </c>
      <c r="S42" s="17">
        <f t="shared" si="3"/>
        <v>-2.4899999999906868</v>
      </c>
      <c r="T42" s="21">
        <f t="shared" si="5"/>
        <v>8.0300000000093092</v>
      </c>
    </row>
    <row r="43" spans="1:22" x14ac:dyDescent="0.25">
      <c r="A43" s="16" t="s">
        <v>41</v>
      </c>
      <c r="B43" s="17" t="s">
        <v>19</v>
      </c>
      <c r="C43" s="17">
        <f>C20+C$5</f>
        <v>52.658999999999992</v>
      </c>
      <c r="D43" s="17">
        <f>D20+D$5</f>
        <v>53.844000000000001</v>
      </c>
      <c r="E43" s="17">
        <f>E20+E$5</f>
        <v>7.1429999999999998</v>
      </c>
      <c r="F43" s="17">
        <f>F20+F$5</f>
        <v>35.757000000000005</v>
      </c>
      <c r="G43" s="17">
        <f>G20+G$5</f>
        <v>39.731999999999999</v>
      </c>
      <c r="H43" s="17">
        <f>H20+H$5</f>
        <v>156.63299999999998</v>
      </c>
      <c r="I43" s="17"/>
      <c r="J43" s="17">
        <f>J20+J$5</f>
        <v>-394680.67</v>
      </c>
      <c r="K43" s="17" t="s">
        <v>19</v>
      </c>
      <c r="L43" s="18"/>
      <c r="M43" s="18">
        <v>16.981999999999999</v>
      </c>
      <c r="N43" s="18">
        <v>125.804</v>
      </c>
      <c r="O43" s="19">
        <v>-394678.7</v>
      </c>
      <c r="P43" s="17"/>
      <c r="Q43" s="17"/>
      <c r="R43" s="20">
        <f t="shared" si="4"/>
        <v>9.8389999999999986</v>
      </c>
      <c r="S43" s="17">
        <f t="shared" si="3"/>
        <v>1.9699999999720603</v>
      </c>
      <c r="T43" s="21">
        <f t="shared" si="5"/>
        <v>11.808999999972059</v>
      </c>
    </row>
    <row r="44" spans="1:22" x14ac:dyDescent="0.25">
      <c r="A44" s="16" t="s">
        <v>41</v>
      </c>
      <c r="B44" s="17" t="s">
        <v>20</v>
      </c>
      <c r="C44" s="17">
        <f>C21+C$5</f>
        <v>84.295999999999992</v>
      </c>
      <c r="D44" s="17">
        <f>D21+D$5</f>
        <v>85.480999999999995</v>
      </c>
      <c r="E44" s="17">
        <f>E21+E$5</f>
        <v>40.347000000000001</v>
      </c>
      <c r="F44" s="17">
        <f>F21+F$5</f>
        <v>33.966999999999999</v>
      </c>
      <c r="G44" s="17">
        <f>G21+G$5</f>
        <v>37.942</v>
      </c>
      <c r="H44" s="17">
        <f>H21+H$5</f>
        <v>151.37899999999999</v>
      </c>
      <c r="I44" s="17"/>
      <c r="J44" s="17">
        <f>J21+J$5</f>
        <v>-232561.31</v>
      </c>
      <c r="K44" s="17" t="s">
        <v>20</v>
      </c>
      <c r="L44" s="18"/>
      <c r="M44" s="18">
        <v>49.66</v>
      </c>
      <c r="N44" s="18">
        <v>124.512</v>
      </c>
      <c r="O44" s="19">
        <v>-232560.93</v>
      </c>
      <c r="P44" s="17"/>
      <c r="Q44" s="17"/>
      <c r="R44" s="20">
        <f t="shared" si="4"/>
        <v>9.3129999999999953</v>
      </c>
      <c r="S44" s="17">
        <f t="shared" si="3"/>
        <v>0.38000000000465661</v>
      </c>
      <c r="T44" s="21">
        <f t="shared" si="5"/>
        <v>9.6930000000046519</v>
      </c>
    </row>
    <row r="45" spans="1:22" x14ac:dyDescent="0.25">
      <c r="A45" s="16" t="s">
        <v>41</v>
      </c>
      <c r="B45" s="17" t="s">
        <v>21</v>
      </c>
      <c r="C45" s="17">
        <f>C23+C$5</f>
        <v>100.20699999999999</v>
      </c>
      <c r="D45" s="17">
        <f>D23+D$5</f>
        <v>101.392</v>
      </c>
      <c r="E45" s="17">
        <f>E23+E$5</f>
        <v>52.945</v>
      </c>
      <c r="F45" s="17">
        <f>F23+F$5</f>
        <v>42.801000000000002</v>
      </c>
      <c r="G45" s="17">
        <f>G23+G$5</f>
        <v>46.774999999999999</v>
      </c>
      <c r="H45" s="17">
        <f>H23+H$5</f>
        <v>162.49099999999999</v>
      </c>
      <c r="I45" s="17"/>
      <c r="J45" s="17">
        <f>J23+J$5</f>
        <v>-328146.27</v>
      </c>
      <c r="K45" s="17" t="s">
        <v>21</v>
      </c>
      <c r="L45" s="18"/>
      <c r="M45" s="18">
        <v>62.344000000000001</v>
      </c>
      <c r="N45" s="18">
        <v>135.43299999999999</v>
      </c>
      <c r="O45" s="19">
        <v>-328145.15999999997</v>
      </c>
      <c r="P45" s="17"/>
      <c r="Q45" s="17"/>
      <c r="R45" s="20">
        <f t="shared" si="4"/>
        <v>9.3990000000000009</v>
      </c>
      <c r="S45" s="17">
        <f t="shared" si="3"/>
        <v>1.1100000000442378</v>
      </c>
      <c r="T45" s="21">
        <f t="shared" si="5"/>
        <v>10.509000000044239</v>
      </c>
    </row>
    <row r="46" spans="1:22" x14ac:dyDescent="0.25">
      <c r="A46" s="16" t="s">
        <v>41</v>
      </c>
      <c r="B46" s="17" t="s">
        <v>22</v>
      </c>
      <c r="C46" s="17">
        <f>C20+C$8</f>
        <v>86.784999999999997</v>
      </c>
      <c r="D46" s="17">
        <f>D20+D$8</f>
        <v>87.97</v>
      </c>
      <c r="E46" s="17">
        <f>E20+E$8</f>
        <v>36.207000000000001</v>
      </c>
      <c r="F46" s="17">
        <f>F20+F$8</f>
        <v>49.677000000000007</v>
      </c>
      <c r="G46" s="17">
        <f>G20+G$8</f>
        <v>53.652000000000001</v>
      </c>
      <c r="H46" s="17">
        <f>H20+H$8</f>
        <v>173.60899999999998</v>
      </c>
      <c r="I46" s="17"/>
      <c r="J46" s="17">
        <f>J20+J$8</f>
        <v>-514911.18</v>
      </c>
      <c r="K46" s="17" t="s">
        <v>22</v>
      </c>
      <c r="L46" s="18"/>
      <c r="M46" s="18">
        <v>47.213999999999999</v>
      </c>
      <c r="N46" s="18">
        <v>138.81700000000001</v>
      </c>
      <c r="O46" s="19">
        <v>-514909.37</v>
      </c>
      <c r="P46" s="17"/>
      <c r="Q46" s="17"/>
      <c r="R46" s="20">
        <f t="shared" si="4"/>
        <v>11.006999999999998</v>
      </c>
      <c r="S46" s="17">
        <f t="shared" si="3"/>
        <v>1.8099999999976717</v>
      </c>
      <c r="T46" s="21">
        <f t="shared" si="5"/>
        <v>12.81699999999767</v>
      </c>
    </row>
    <row r="47" spans="1:22" x14ac:dyDescent="0.25">
      <c r="A47" s="16" t="s">
        <v>41</v>
      </c>
      <c r="B47" s="17" t="s">
        <v>23</v>
      </c>
      <c r="C47" s="17">
        <f>C21+C$8</f>
        <v>118.422</v>
      </c>
      <c r="D47" s="17">
        <f>D21+D$8</f>
        <v>119.607</v>
      </c>
      <c r="E47" s="17">
        <f>E21+E$8</f>
        <v>69.411000000000001</v>
      </c>
      <c r="F47" s="17">
        <f>F21+F$8</f>
        <v>47.887</v>
      </c>
      <c r="G47" s="17">
        <f>G21+G$8</f>
        <v>51.861999999999995</v>
      </c>
      <c r="H47" s="17">
        <f>H21+H$8</f>
        <v>168.35499999999999</v>
      </c>
      <c r="I47" s="17"/>
      <c r="J47" s="17">
        <f>J21+J$8</f>
        <v>-352791.82</v>
      </c>
      <c r="K47" s="17" t="s">
        <v>23</v>
      </c>
      <c r="L47" s="18"/>
      <c r="M47" s="18">
        <v>79.290000000000006</v>
      </c>
      <c r="N47" s="18">
        <v>137.09100000000001</v>
      </c>
      <c r="O47" s="19">
        <v>-352789.22</v>
      </c>
      <c r="P47" s="17"/>
      <c r="Q47" s="17"/>
      <c r="R47" s="20">
        <f t="shared" si="4"/>
        <v>9.8790000000000049</v>
      </c>
      <c r="S47" s="17">
        <f t="shared" si="3"/>
        <v>2.6000000000349246</v>
      </c>
      <c r="T47" s="21">
        <f t="shared" si="5"/>
        <v>12.479000000034929</v>
      </c>
    </row>
    <row r="48" spans="1:22" x14ac:dyDescent="0.25">
      <c r="A48" s="16" t="s">
        <v>41</v>
      </c>
      <c r="B48" s="17" t="s">
        <v>24</v>
      </c>
      <c r="C48" s="17">
        <f>C23+C$8</f>
        <v>134.333</v>
      </c>
      <c r="D48" s="17">
        <f>D23+D$8</f>
        <v>135.518</v>
      </c>
      <c r="E48" s="17">
        <f>E23+E$8</f>
        <v>82.009</v>
      </c>
      <c r="F48" s="17">
        <f>F23+F$8</f>
        <v>56.721000000000004</v>
      </c>
      <c r="G48" s="17">
        <f>G23+G$8</f>
        <v>60.695</v>
      </c>
      <c r="H48" s="17">
        <f>H23+H$8</f>
        <v>179.46699999999998</v>
      </c>
      <c r="I48" s="17"/>
      <c r="J48" s="17">
        <f>J23+J$8</f>
        <v>-448376.78</v>
      </c>
      <c r="K48" s="17" t="s">
        <v>24</v>
      </c>
      <c r="L48" s="18"/>
      <c r="M48" s="18">
        <v>91.144999999999996</v>
      </c>
      <c r="N48" s="18">
        <v>153.07499999999999</v>
      </c>
      <c r="O48" s="19">
        <v>-448373.2</v>
      </c>
      <c r="P48" s="17"/>
      <c r="Q48" s="17"/>
      <c r="R48" s="20">
        <f t="shared" si="4"/>
        <v>9.1359999999999957</v>
      </c>
      <c r="S48" s="17">
        <f t="shared" si="3"/>
        <v>3.5800000000162981</v>
      </c>
      <c r="T48" s="21">
        <f t="shared" si="5"/>
        <v>12.716000000016294</v>
      </c>
    </row>
    <row r="49" spans="1:24" x14ac:dyDescent="0.25">
      <c r="A49" s="16" t="s">
        <v>41</v>
      </c>
      <c r="B49" s="17" t="s">
        <v>27</v>
      </c>
      <c r="C49" s="17">
        <f>C$7+C20</f>
        <v>104.926</v>
      </c>
      <c r="D49" s="17">
        <f>D$7+D20</f>
        <v>106.11099999999999</v>
      </c>
      <c r="E49" s="17">
        <f>E$7+E20</f>
        <v>51.734000000000002</v>
      </c>
      <c r="F49" s="17">
        <f>F$7+F20</f>
        <v>55.765000000000001</v>
      </c>
      <c r="G49" s="17">
        <f>G$7+G20</f>
        <v>59.74</v>
      </c>
      <c r="H49" s="17">
        <f>H$7+H20</f>
        <v>182.38</v>
      </c>
      <c r="I49" s="17"/>
      <c r="J49" s="17">
        <f>J$7+J20</f>
        <v>-539556.66999999993</v>
      </c>
      <c r="K49" s="17" t="s">
        <v>27</v>
      </c>
      <c r="L49" s="18"/>
      <c r="M49" s="18">
        <v>60.792999999999999</v>
      </c>
      <c r="N49" s="18">
        <v>156.04300000000001</v>
      </c>
      <c r="O49" s="19">
        <v>-539554.94999999995</v>
      </c>
      <c r="P49" s="17"/>
      <c r="Q49" s="17"/>
      <c r="R49" s="20">
        <f t="shared" si="4"/>
        <v>9.0589999999999975</v>
      </c>
      <c r="S49" s="17">
        <f t="shared" si="3"/>
        <v>1.7199999999720603</v>
      </c>
      <c r="T49" s="21">
        <f t="shared" si="5"/>
        <v>10.778999999972058</v>
      </c>
    </row>
    <row r="50" spans="1:24" x14ac:dyDescent="0.25">
      <c r="A50" s="16" t="s">
        <v>41</v>
      </c>
      <c r="B50" s="17" t="s">
        <v>25</v>
      </c>
      <c r="C50" s="17">
        <f>C$7+C21</f>
        <v>136.56300000000002</v>
      </c>
      <c r="D50" s="17">
        <f>D$7+D21</f>
        <v>137.74799999999999</v>
      </c>
      <c r="E50" s="17">
        <f>E$7+E21</f>
        <v>84.938000000000002</v>
      </c>
      <c r="F50" s="17">
        <f>F$7+F21</f>
        <v>53.974999999999994</v>
      </c>
      <c r="G50" s="17">
        <f>G$7+G21</f>
        <v>57.95</v>
      </c>
      <c r="H50" s="17">
        <f>H$7+H21</f>
        <v>177.12599999999998</v>
      </c>
      <c r="I50" s="17"/>
      <c r="J50" s="17">
        <f>J$7+J21</f>
        <v>-377437.31</v>
      </c>
      <c r="K50" s="17" t="s">
        <v>25</v>
      </c>
      <c r="L50" s="18"/>
      <c r="M50" s="18">
        <v>96.156000000000006</v>
      </c>
      <c r="N50" s="18">
        <v>139.34899999999999</v>
      </c>
      <c r="O50" s="19">
        <v>-377434.63</v>
      </c>
      <c r="P50" s="17"/>
      <c r="Q50" s="17"/>
      <c r="R50" s="20">
        <f t="shared" si="4"/>
        <v>11.218000000000004</v>
      </c>
      <c r="S50" s="17">
        <f t="shared" si="3"/>
        <v>2.6799999999930151</v>
      </c>
      <c r="T50" s="21">
        <f t="shared" si="5"/>
        <v>13.897999999993019</v>
      </c>
    </row>
    <row r="51" spans="1:24" ht="15.75" thickBot="1" x14ac:dyDescent="0.3">
      <c r="A51" s="22" t="s">
        <v>41</v>
      </c>
      <c r="B51" s="23" t="s">
        <v>26</v>
      </c>
      <c r="C51" s="23">
        <f>C$7+C23</f>
        <v>152.47399999999999</v>
      </c>
      <c r="D51" s="23">
        <f>D$7+D23</f>
        <v>153.65899999999999</v>
      </c>
      <c r="E51" s="23">
        <f>E$7+E23</f>
        <v>97.536000000000001</v>
      </c>
      <c r="F51" s="23">
        <f>F$7+F23</f>
        <v>62.808999999999997</v>
      </c>
      <c r="G51" s="23">
        <f>G$7+G23</f>
        <v>66.783000000000001</v>
      </c>
      <c r="H51" s="23">
        <f>H$7+H23</f>
        <v>188.238</v>
      </c>
      <c r="I51" s="23"/>
      <c r="J51" s="23">
        <f>J$7+J23</f>
        <v>-473022.27</v>
      </c>
      <c r="K51" s="23" t="s">
        <v>26</v>
      </c>
      <c r="L51" s="24"/>
      <c r="M51" s="24">
        <v>109.376</v>
      </c>
      <c r="N51" s="24">
        <v>148.32</v>
      </c>
      <c r="O51" s="25">
        <v>-473017.52</v>
      </c>
      <c r="P51" s="23"/>
      <c r="Q51" s="23"/>
      <c r="R51" s="26">
        <f t="shared" si="4"/>
        <v>11.840000000000003</v>
      </c>
      <c r="S51" s="23">
        <f t="shared" si="3"/>
        <v>4.75</v>
      </c>
      <c r="T51" s="27">
        <f t="shared" si="5"/>
        <v>16.590000000000003</v>
      </c>
    </row>
    <row r="52" spans="1:24" s="36" customForma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2"/>
      <c r="Q52" s="32"/>
      <c r="R52" s="34"/>
      <c r="S52" s="32"/>
      <c r="T52" s="35"/>
    </row>
    <row r="53" spans="1:24" s="36" customFormat="1" ht="46.5" x14ac:dyDescent="0.7">
      <c r="A53" s="37" t="s">
        <v>83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O53" s="33"/>
      <c r="P53" s="32"/>
      <c r="Q53" s="32"/>
      <c r="R53" s="34"/>
      <c r="S53" s="32"/>
      <c r="T53" s="35"/>
    </row>
    <row r="54" spans="1:24" ht="15.75" thickBot="1" x14ac:dyDescent="0.3">
      <c r="O54" s="4"/>
      <c r="R54" s="8"/>
    </row>
    <row r="55" spans="1:24" ht="90" x14ac:dyDescent="0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 t="s">
        <v>34</v>
      </c>
      <c r="M55" s="11" t="s">
        <v>18</v>
      </c>
      <c r="N55" s="11" t="s">
        <v>31</v>
      </c>
      <c r="O55" s="12" t="s">
        <v>32</v>
      </c>
      <c r="P55" s="10"/>
      <c r="Q55" s="10"/>
      <c r="R55" s="28" t="s">
        <v>80</v>
      </c>
      <c r="S55" s="14" t="s">
        <v>37</v>
      </c>
      <c r="T55" s="15" t="s">
        <v>38</v>
      </c>
      <c r="U55" s="5"/>
      <c r="V55" s="5"/>
      <c r="W55" s="5"/>
      <c r="X55" s="5"/>
    </row>
    <row r="56" spans="1:24" x14ac:dyDescent="0.25">
      <c r="A56" s="16" t="s">
        <v>40</v>
      </c>
      <c r="B56" s="17" t="s">
        <v>12</v>
      </c>
      <c r="C56" s="17">
        <f>C$6+C$26</f>
        <v>100.83800000000001</v>
      </c>
      <c r="D56" s="17">
        <f>D$6+D$26</f>
        <v>102.02300000000001</v>
      </c>
      <c r="E56" s="17">
        <f>E$6+E$26</f>
        <v>50.492000000000004</v>
      </c>
      <c r="F56" s="17">
        <f>F6+F26</f>
        <v>48.369</v>
      </c>
      <c r="G56" s="17">
        <f>G6+G26</f>
        <v>52.342999999999996</v>
      </c>
      <c r="H56" s="17">
        <f>H6+H26</f>
        <v>172.834</v>
      </c>
      <c r="I56" s="17"/>
      <c r="J56" s="17">
        <f>J6+J26</f>
        <v>-376889.98</v>
      </c>
      <c r="K56" s="17" t="s">
        <v>12</v>
      </c>
      <c r="L56" s="18"/>
      <c r="M56" s="18">
        <v>60.893999999999998</v>
      </c>
      <c r="N56" s="18">
        <v>139.75299999999999</v>
      </c>
      <c r="O56" s="19">
        <v>-376896.03</v>
      </c>
      <c r="P56" s="17"/>
      <c r="Q56" s="29"/>
      <c r="R56" s="20">
        <f t="shared" ref="R56:R71" si="6">M56-E56</f>
        <v>10.401999999999994</v>
      </c>
      <c r="S56" s="17">
        <f t="shared" ref="S56:S71" si="7">O56-J56</f>
        <v>-6.0500000000465661</v>
      </c>
      <c r="T56" s="21">
        <f>S56+R56</f>
        <v>4.3519999999534278</v>
      </c>
    </row>
    <row r="57" spans="1:24" x14ac:dyDescent="0.25">
      <c r="A57" s="16" t="s">
        <v>40</v>
      </c>
      <c r="B57" s="17" t="s">
        <v>13</v>
      </c>
      <c r="C57" s="17">
        <f>C$5+C$26</f>
        <v>119.491</v>
      </c>
      <c r="D57" s="17">
        <f>D$5+D$26</f>
        <v>120.67700000000001</v>
      </c>
      <c r="E57" s="17">
        <f>E$5+E$26</f>
        <v>66.058000000000007</v>
      </c>
      <c r="F57" s="17">
        <f>F5+F26</f>
        <v>52.948999999999998</v>
      </c>
      <c r="G57" s="17">
        <f>G5+G26</f>
        <v>56.922999999999995</v>
      </c>
      <c r="H57" s="17">
        <f>H5+H26</f>
        <v>183.191</v>
      </c>
      <c r="I57" s="17"/>
      <c r="J57" s="17">
        <f>J5+J26</f>
        <v>-401528.04</v>
      </c>
      <c r="K57" s="17" t="s">
        <v>13</v>
      </c>
      <c r="L57" s="18"/>
      <c r="M57" s="18">
        <v>78.17</v>
      </c>
      <c r="N57" s="18">
        <v>142.34200000000001</v>
      </c>
      <c r="O57" s="19">
        <v>-401534.46</v>
      </c>
      <c r="P57" s="17"/>
      <c r="Q57" s="17"/>
      <c r="R57" s="20">
        <f t="shared" si="6"/>
        <v>12.111999999999995</v>
      </c>
      <c r="S57" s="17">
        <f t="shared" si="7"/>
        <v>-6.4200000000419095</v>
      </c>
      <c r="T57" s="21">
        <f t="shared" ref="T57:T71" si="8">S57+R57</f>
        <v>5.6919999999580853</v>
      </c>
    </row>
    <row r="58" spans="1:24" x14ac:dyDescent="0.25">
      <c r="A58" s="16" t="s">
        <v>40</v>
      </c>
      <c r="B58" s="17" t="s">
        <v>14</v>
      </c>
      <c r="C58" s="17">
        <f>C$26+C$8</f>
        <v>153.61700000000002</v>
      </c>
      <c r="D58" s="17">
        <f>D$26+D$8</f>
        <v>154.803</v>
      </c>
      <c r="E58" s="17">
        <f>E$26+E$8</f>
        <v>95.122</v>
      </c>
      <c r="F58" s="17">
        <f>F26+F8</f>
        <v>66.869</v>
      </c>
      <c r="G58" s="17">
        <f>G26+G8</f>
        <v>70.842999999999989</v>
      </c>
      <c r="H58" s="17">
        <f>H26+H8</f>
        <v>200.167</v>
      </c>
      <c r="I58" s="17"/>
      <c r="J58" s="17">
        <f>J26+J8</f>
        <v>-521758.55</v>
      </c>
      <c r="K58" s="17" t="s">
        <v>14</v>
      </c>
      <c r="L58" s="18"/>
      <c r="M58" s="18">
        <v>108.36799999999999</v>
      </c>
      <c r="N58" s="18">
        <v>153.726</v>
      </c>
      <c r="O58" s="19">
        <v>-521760.63</v>
      </c>
      <c r="P58" s="17"/>
      <c r="Q58" s="17"/>
      <c r="R58" s="20">
        <f t="shared" si="6"/>
        <v>13.245999999999995</v>
      </c>
      <c r="S58" s="17">
        <f t="shared" si="7"/>
        <v>-2.0800000000162981</v>
      </c>
      <c r="T58" s="21">
        <f t="shared" si="8"/>
        <v>11.165999999983697</v>
      </c>
    </row>
    <row r="59" spans="1:24" x14ac:dyDescent="0.25">
      <c r="A59" s="16" t="s">
        <v>40</v>
      </c>
      <c r="B59" s="17" t="s">
        <v>15</v>
      </c>
      <c r="C59" s="17">
        <f>C$26+C$7</f>
        <v>171.75800000000001</v>
      </c>
      <c r="D59" s="17">
        <f>D$26+D$7</f>
        <v>172.94400000000002</v>
      </c>
      <c r="E59" s="17">
        <f>E$26+E$7</f>
        <v>110.649</v>
      </c>
      <c r="F59" s="17">
        <f>F26+F7</f>
        <v>72.956999999999994</v>
      </c>
      <c r="G59" s="17">
        <f>G26+G7</f>
        <v>76.930999999999997</v>
      </c>
      <c r="H59" s="17">
        <f>H26+H7</f>
        <v>208.93799999999999</v>
      </c>
      <c r="I59" s="17"/>
      <c r="J59" s="17">
        <f>J26+J7</f>
        <v>-546404.04</v>
      </c>
      <c r="K59" s="17" t="s">
        <v>15</v>
      </c>
      <c r="L59" s="18"/>
      <c r="M59" s="18">
        <v>123.614</v>
      </c>
      <c r="N59" s="18">
        <v>164.59700000000001</v>
      </c>
      <c r="O59" s="19">
        <v>-546407.31000000006</v>
      </c>
      <c r="P59" s="17"/>
      <c r="Q59" s="17"/>
      <c r="R59" s="20">
        <f t="shared" si="6"/>
        <v>12.965000000000003</v>
      </c>
      <c r="S59" s="17">
        <f t="shared" si="7"/>
        <v>-3.2700000000186265</v>
      </c>
      <c r="T59" s="21">
        <f t="shared" si="8"/>
        <v>9.694999999981377</v>
      </c>
    </row>
    <row r="60" spans="1:24" x14ac:dyDescent="0.25">
      <c r="A60" s="16" t="s">
        <v>40</v>
      </c>
      <c r="B60" s="17" t="s">
        <v>16</v>
      </c>
      <c r="C60" s="17">
        <f>C$24+C$6</f>
        <v>87.184000000000012</v>
      </c>
      <c r="D60" s="17">
        <f>D$24+D$6</f>
        <v>88.368000000000009</v>
      </c>
      <c r="E60" s="17">
        <f>E$24+E$6</f>
        <v>34.711000000000006</v>
      </c>
      <c r="F60" s="17">
        <f>F24+F6</f>
        <v>52.745999999999995</v>
      </c>
      <c r="G60" s="17">
        <f>G24+G6</f>
        <v>56.720999999999997</v>
      </c>
      <c r="H60" s="17">
        <f>H24+H6</f>
        <v>179.965</v>
      </c>
      <c r="I60" s="17"/>
      <c r="J60" s="17">
        <f>J24+J6</f>
        <v>-563655.39</v>
      </c>
      <c r="K60" s="17" t="s">
        <v>16</v>
      </c>
      <c r="L60" s="18"/>
      <c r="M60" s="18">
        <v>45.692</v>
      </c>
      <c r="N60" s="18">
        <v>147.739</v>
      </c>
      <c r="O60" s="19">
        <v>-563660.55000000005</v>
      </c>
      <c r="P60" s="17"/>
      <c r="Q60" s="17"/>
      <c r="R60" s="20">
        <f t="shared" si="6"/>
        <v>10.980999999999995</v>
      </c>
      <c r="S60" s="17">
        <f t="shared" si="7"/>
        <v>-5.1600000000325963</v>
      </c>
      <c r="T60" s="21">
        <f t="shared" si="8"/>
        <v>5.8209999999673983</v>
      </c>
    </row>
    <row r="61" spans="1:24" x14ac:dyDescent="0.25">
      <c r="A61" s="16" t="s">
        <v>40</v>
      </c>
      <c r="B61" s="17" t="s">
        <v>17</v>
      </c>
      <c r="C61" s="17">
        <f>C$6+C$25</f>
        <v>117.98400000000001</v>
      </c>
      <c r="D61" s="17">
        <f>D$6+D$25</f>
        <v>119.169</v>
      </c>
      <c r="E61" s="17">
        <f>E$6+E$25</f>
        <v>67.595999999999989</v>
      </c>
      <c r="F61" s="17">
        <f>F6+F25</f>
        <v>49.469000000000001</v>
      </c>
      <c r="G61" s="17">
        <f>G6+G25</f>
        <v>53.442999999999998</v>
      </c>
      <c r="H61" s="17">
        <f>H6+H25</f>
        <v>172.97499999999999</v>
      </c>
      <c r="I61" s="17"/>
      <c r="J61" s="17">
        <f>J6+J25</f>
        <v>-401533.54</v>
      </c>
      <c r="K61" s="17" t="s">
        <v>17</v>
      </c>
      <c r="L61" s="18"/>
      <c r="M61" s="18">
        <v>80.230999999999995</v>
      </c>
      <c r="N61" s="18">
        <v>135.465</v>
      </c>
      <c r="O61" s="19">
        <v>-401542.81</v>
      </c>
      <c r="P61" s="17"/>
      <c r="Q61" s="17"/>
      <c r="R61" s="20">
        <f t="shared" si="6"/>
        <v>12.635000000000005</v>
      </c>
      <c r="S61" s="17">
        <f t="shared" si="7"/>
        <v>-9.2700000000186265</v>
      </c>
      <c r="T61" s="21">
        <f t="shared" si="8"/>
        <v>3.3649999999813787</v>
      </c>
    </row>
    <row r="62" spans="1:24" x14ac:dyDescent="0.25">
      <c r="A62" s="16" t="s">
        <v>40</v>
      </c>
      <c r="B62" s="17" t="s">
        <v>18</v>
      </c>
      <c r="C62" s="17">
        <f>C$6+C$27</f>
        <v>135.31100000000001</v>
      </c>
      <c r="D62" s="17">
        <f>D$6+D$27</f>
        <v>136.495</v>
      </c>
      <c r="E62" s="17">
        <f>E$6+E$27</f>
        <v>80.506</v>
      </c>
      <c r="F62" s="17">
        <f>F6+F27</f>
        <v>62.01</v>
      </c>
      <c r="G62" s="17">
        <f>G6+G27</f>
        <v>65.984000000000009</v>
      </c>
      <c r="H62" s="17">
        <f>H6+H27</f>
        <v>187.78699999999998</v>
      </c>
      <c r="I62" s="17"/>
      <c r="J62" s="17">
        <f>J6+J27</f>
        <v>-497116.56</v>
      </c>
      <c r="K62" s="17" t="s">
        <v>18</v>
      </c>
      <c r="L62" s="18"/>
      <c r="M62" s="18">
        <v>93.754000000000005</v>
      </c>
      <c r="N62" s="18">
        <v>144.227</v>
      </c>
      <c r="O62" s="19">
        <v>-497125.46</v>
      </c>
      <c r="P62" s="17"/>
      <c r="Q62" s="17"/>
      <c r="R62" s="20">
        <f t="shared" si="6"/>
        <v>13.248000000000005</v>
      </c>
      <c r="S62" s="17">
        <f t="shared" si="7"/>
        <v>-8.9000000000232831</v>
      </c>
      <c r="T62" s="21">
        <f t="shared" si="8"/>
        <v>4.3479999999767216</v>
      </c>
    </row>
    <row r="63" spans="1:24" x14ac:dyDescent="0.25">
      <c r="A63" s="16" t="s">
        <v>40</v>
      </c>
      <c r="B63" s="17" t="s">
        <v>19</v>
      </c>
      <c r="C63" s="17">
        <f>C$24+C$5</f>
        <v>105.837</v>
      </c>
      <c r="D63" s="17">
        <f>D$24+D$5</f>
        <v>107.02200000000001</v>
      </c>
      <c r="E63" s="17">
        <f>E$24+E$5</f>
        <v>50.277000000000001</v>
      </c>
      <c r="F63" s="17">
        <f>F24+F5</f>
        <v>57.325999999999993</v>
      </c>
      <c r="G63" s="17">
        <f>G24+G5</f>
        <v>61.300999999999995</v>
      </c>
      <c r="H63" s="17">
        <f>H24+H5</f>
        <v>190.322</v>
      </c>
      <c r="I63" s="17"/>
      <c r="J63" s="17">
        <f>J24+J5</f>
        <v>-588293.45000000007</v>
      </c>
      <c r="K63" s="17" t="s">
        <v>19</v>
      </c>
      <c r="L63" s="18"/>
      <c r="M63" s="18">
        <v>62.106999999999999</v>
      </c>
      <c r="N63" s="18">
        <v>156.03299999999999</v>
      </c>
      <c r="O63" s="19">
        <v>-588300.62</v>
      </c>
      <c r="P63" s="17"/>
      <c r="Q63" s="17"/>
      <c r="R63" s="20">
        <f t="shared" si="6"/>
        <v>11.829999999999998</v>
      </c>
      <c r="S63" s="17">
        <f t="shared" si="7"/>
        <v>-7.1699999999254942</v>
      </c>
      <c r="T63" s="21">
        <f t="shared" si="8"/>
        <v>4.6600000000745041</v>
      </c>
    </row>
    <row r="64" spans="1:24" x14ac:dyDescent="0.25">
      <c r="A64" s="16" t="s">
        <v>40</v>
      </c>
      <c r="B64" s="17" t="s">
        <v>20</v>
      </c>
      <c r="C64" s="17">
        <f>C$25+C$5</f>
        <v>136.637</v>
      </c>
      <c r="D64" s="17">
        <f>D$25+D$5</f>
        <v>137.82299999999998</v>
      </c>
      <c r="E64" s="17">
        <f>E$25+E$5</f>
        <v>83.161999999999992</v>
      </c>
      <c r="F64" s="17">
        <f>F25+F5</f>
        <v>54.049000000000007</v>
      </c>
      <c r="G64" s="17">
        <f>G25+G5</f>
        <v>58.022999999999996</v>
      </c>
      <c r="H64" s="17">
        <f>H25+H5</f>
        <v>183.33199999999999</v>
      </c>
      <c r="I64" s="17"/>
      <c r="J64" s="17">
        <f>J25+J5</f>
        <v>-426171.6</v>
      </c>
      <c r="K64" s="17" t="s">
        <v>20</v>
      </c>
      <c r="L64" s="18"/>
      <c r="M64" s="18">
        <v>94.91</v>
      </c>
      <c r="N64" s="18">
        <v>148.50800000000001</v>
      </c>
      <c r="O64" s="19">
        <v>-426177</v>
      </c>
      <c r="P64" s="17"/>
      <c r="Q64" s="17"/>
      <c r="R64" s="20">
        <f t="shared" si="6"/>
        <v>11.748000000000005</v>
      </c>
      <c r="S64" s="17">
        <f t="shared" si="7"/>
        <v>-5.4000000000232831</v>
      </c>
      <c r="T64" s="21">
        <f t="shared" si="8"/>
        <v>6.3479999999767216</v>
      </c>
    </row>
    <row r="65" spans="1:25" x14ac:dyDescent="0.25">
      <c r="A65" s="16" t="s">
        <v>40</v>
      </c>
      <c r="B65" s="17" t="s">
        <v>21</v>
      </c>
      <c r="C65" s="17">
        <f>C$27+C$5</f>
        <v>153.964</v>
      </c>
      <c r="D65" s="17">
        <f>D$27+D$5</f>
        <v>155.149</v>
      </c>
      <c r="E65" s="17">
        <f>E$27+E$5</f>
        <v>96.072000000000003</v>
      </c>
      <c r="F65" s="17">
        <f>F27+F5</f>
        <v>66.59</v>
      </c>
      <c r="G65" s="17">
        <f>G27+G5</f>
        <v>70.564000000000007</v>
      </c>
      <c r="H65" s="17">
        <f>H27+H5</f>
        <v>198.14400000000001</v>
      </c>
      <c r="I65" s="17"/>
      <c r="J65" s="17">
        <f>J27+J5</f>
        <v>-521754.62</v>
      </c>
      <c r="K65" s="17" t="s">
        <v>21</v>
      </c>
      <c r="L65" s="18"/>
      <c r="M65" s="18">
        <v>109.40900000000001</v>
      </c>
      <c r="N65" s="18">
        <v>153.75899999999999</v>
      </c>
      <c r="O65" s="19">
        <v>-521761.17</v>
      </c>
      <c r="P65" s="17"/>
      <c r="Q65" s="17"/>
      <c r="R65" s="20">
        <f t="shared" si="6"/>
        <v>13.337000000000003</v>
      </c>
      <c r="S65" s="17">
        <f t="shared" si="7"/>
        <v>-6.5499999999883585</v>
      </c>
      <c r="T65" s="21">
        <f t="shared" si="8"/>
        <v>6.7870000000116448</v>
      </c>
    </row>
    <row r="66" spans="1:25" x14ac:dyDescent="0.25">
      <c r="A66" s="16" t="s">
        <v>40</v>
      </c>
      <c r="B66" s="17" t="s">
        <v>22</v>
      </c>
      <c r="C66" s="17">
        <f>C$24+C$8</f>
        <v>139.96300000000002</v>
      </c>
      <c r="D66" s="17">
        <f>D$24+D$8</f>
        <v>141.14800000000002</v>
      </c>
      <c r="E66" s="17">
        <f>E$24+E$8</f>
        <v>79.341000000000008</v>
      </c>
      <c r="F66" s="17">
        <f>F24+F8</f>
        <v>71.245999999999995</v>
      </c>
      <c r="G66" s="17">
        <f>G24+G8</f>
        <v>75.221000000000004</v>
      </c>
      <c r="H66" s="17">
        <f>H24+H8</f>
        <v>207.298</v>
      </c>
      <c r="I66" s="17"/>
      <c r="J66" s="17">
        <f>J24+J8</f>
        <v>-708523.96</v>
      </c>
      <c r="K66" s="17" t="s">
        <v>22</v>
      </c>
      <c r="L66" s="18"/>
      <c r="M66" s="18">
        <v>93.171999999999997</v>
      </c>
      <c r="N66" s="18">
        <v>163.48099999999999</v>
      </c>
      <c r="O66" s="19">
        <v>-708530.84</v>
      </c>
      <c r="P66" s="17"/>
      <c r="Q66" s="17"/>
      <c r="R66" s="20">
        <f t="shared" si="6"/>
        <v>13.830999999999989</v>
      </c>
      <c r="S66" s="17">
        <f t="shared" si="7"/>
        <v>-6.8800000000046566</v>
      </c>
      <c r="T66" s="21">
        <f t="shared" si="8"/>
        <v>6.9509999999953322</v>
      </c>
    </row>
    <row r="67" spans="1:25" x14ac:dyDescent="0.25">
      <c r="A67" s="16" t="s">
        <v>40</v>
      </c>
      <c r="B67" s="17" t="s">
        <v>23</v>
      </c>
      <c r="C67" s="17">
        <f>C$25+C$8</f>
        <v>170.76300000000001</v>
      </c>
      <c r="D67" s="17">
        <f>D$25+D$8</f>
        <v>171.94900000000001</v>
      </c>
      <c r="E67" s="17">
        <f>E$25+E$8</f>
        <v>112.226</v>
      </c>
      <c r="F67" s="17">
        <f>F25+F8</f>
        <v>67.969000000000008</v>
      </c>
      <c r="G67" s="17">
        <f>G25+G8</f>
        <v>71.942999999999998</v>
      </c>
      <c r="H67" s="17">
        <f>H25+H8</f>
        <v>200.30799999999999</v>
      </c>
      <c r="I67" s="17"/>
      <c r="J67" s="17">
        <f>J25+J8</f>
        <v>-546402.11</v>
      </c>
      <c r="K67" s="17" t="s">
        <v>23</v>
      </c>
      <c r="L67" s="18"/>
      <c r="M67" s="18">
        <v>124.229</v>
      </c>
      <c r="N67" s="18">
        <v>166.72900000000001</v>
      </c>
      <c r="O67" s="19">
        <v>-546404.68000000005</v>
      </c>
      <c r="P67" s="17"/>
      <c r="Q67" s="17"/>
      <c r="R67" s="20">
        <f t="shared" si="6"/>
        <v>12.003</v>
      </c>
      <c r="S67" s="17">
        <f t="shared" si="7"/>
        <v>-2.5700000000651926</v>
      </c>
      <c r="T67" s="21">
        <f t="shared" si="8"/>
        <v>9.4329999999348075</v>
      </c>
    </row>
    <row r="68" spans="1:25" x14ac:dyDescent="0.25">
      <c r="A68" s="16" t="s">
        <v>40</v>
      </c>
      <c r="B68" s="17" t="s">
        <v>24</v>
      </c>
      <c r="C68" s="17">
        <f>C$27+C$8</f>
        <v>188.09</v>
      </c>
      <c r="D68" s="17">
        <f>D$27+D$8</f>
        <v>189.27500000000001</v>
      </c>
      <c r="E68" s="17">
        <f>E$27+E$8</f>
        <v>125.136</v>
      </c>
      <c r="F68" s="17">
        <f>F27+F8</f>
        <v>80.510000000000005</v>
      </c>
      <c r="G68" s="17">
        <f>G27+G8</f>
        <v>84.484000000000009</v>
      </c>
      <c r="H68" s="17">
        <f>H27+H8</f>
        <v>215.12</v>
      </c>
      <c r="I68" s="17"/>
      <c r="J68" s="17">
        <f>J27+J8</f>
        <v>-641985.13</v>
      </c>
      <c r="K68" s="17" t="s">
        <v>24</v>
      </c>
      <c r="L68" s="18"/>
      <c r="M68" s="18">
        <v>139.154</v>
      </c>
      <c r="N68" s="18">
        <v>167.964</v>
      </c>
      <c r="O68" s="19">
        <v>-641989.07999999996</v>
      </c>
      <c r="P68" s="17"/>
      <c r="Q68" s="17"/>
      <c r="R68" s="20">
        <f t="shared" si="6"/>
        <v>14.018000000000001</v>
      </c>
      <c r="S68" s="17">
        <f t="shared" si="7"/>
        <v>-3.9499999999534339</v>
      </c>
      <c r="T68" s="21">
        <f t="shared" si="8"/>
        <v>10.068000000046567</v>
      </c>
    </row>
    <row r="69" spans="1:25" x14ac:dyDescent="0.25">
      <c r="A69" s="16" t="s">
        <v>40</v>
      </c>
      <c r="B69" s="17" t="s">
        <v>27</v>
      </c>
      <c r="C69" s="17">
        <f>C$7+C$24</f>
        <v>158.10400000000001</v>
      </c>
      <c r="D69" s="17">
        <f>D$7+D$24</f>
        <v>159.28899999999999</v>
      </c>
      <c r="E69" s="17">
        <f>E$7+E$24</f>
        <v>94.867999999999995</v>
      </c>
      <c r="F69" s="17">
        <f>F7+F24</f>
        <v>77.334000000000003</v>
      </c>
      <c r="G69" s="17">
        <f>G7+G24</f>
        <v>81.308999999999997</v>
      </c>
      <c r="H69" s="17">
        <f>H7+H24</f>
        <v>216.06900000000002</v>
      </c>
      <c r="I69" s="17"/>
      <c r="J69" s="17">
        <f>J7+J24</f>
        <v>-733169.45</v>
      </c>
      <c r="K69" s="17" t="s">
        <v>27</v>
      </c>
      <c r="L69" s="18"/>
      <c r="M69" s="18">
        <v>106.932</v>
      </c>
      <c r="N69" s="18">
        <v>179.32599999999999</v>
      </c>
      <c r="O69" s="19">
        <v>-733173.54</v>
      </c>
      <c r="P69" s="17"/>
      <c r="Q69" s="17"/>
      <c r="R69" s="20">
        <f t="shared" si="6"/>
        <v>12.064000000000007</v>
      </c>
      <c r="S69" s="17">
        <f t="shared" si="7"/>
        <v>-4.090000000083819</v>
      </c>
      <c r="T69" s="21">
        <f t="shared" si="8"/>
        <v>7.9739999999161881</v>
      </c>
    </row>
    <row r="70" spans="1:25" x14ac:dyDescent="0.25">
      <c r="A70" s="16" t="s">
        <v>40</v>
      </c>
      <c r="B70" s="17" t="s">
        <v>25</v>
      </c>
      <c r="C70" s="17">
        <f>C$7+C$25</f>
        <v>188.904</v>
      </c>
      <c r="D70" s="17">
        <f>D$7+D$25</f>
        <v>190.08999999999997</v>
      </c>
      <c r="E70" s="17">
        <f>E$7+E$25</f>
        <v>127.75299999999999</v>
      </c>
      <c r="F70" s="17">
        <f>F7+F25</f>
        <v>74.057000000000002</v>
      </c>
      <c r="G70" s="17">
        <f>G7+G25</f>
        <v>78.031000000000006</v>
      </c>
      <c r="H70" s="17">
        <f>H7+H25</f>
        <v>209.07900000000001</v>
      </c>
      <c r="I70" s="17"/>
      <c r="J70" s="17">
        <f>J7+J25</f>
        <v>-571047.6</v>
      </c>
      <c r="K70" s="17" t="s">
        <v>25</v>
      </c>
      <c r="L70" s="18"/>
      <c r="M70" s="18">
        <v>141.32</v>
      </c>
      <c r="N70" s="18">
        <v>165.322</v>
      </c>
      <c r="O70" s="19">
        <v>-571051.27</v>
      </c>
      <c r="P70" s="17"/>
      <c r="Q70" s="17"/>
      <c r="R70" s="20">
        <f t="shared" si="6"/>
        <v>13.567000000000007</v>
      </c>
      <c r="S70" s="17">
        <f t="shared" si="7"/>
        <v>-3.6700000000419095</v>
      </c>
      <c r="T70" s="21">
        <f t="shared" si="8"/>
        <v>9.8969999999580978</v>
      </c>
    </row>
    <row r="71" spans="1:25" ht="15.75" thickBot="1" x14ac:dyDescent="0.3">
      <c r="A71" s="22" t="s">
        <v>40</v>
      </c>
      <c r="B71" s="23" t="s">
        <v>26</v>
      </c>
      <c r="C71" s="23">
        <f>C$7+C$27</f>
        <v>206.23099999999999</v>
      </c>
      <c r="D71" s="23">
        <f>D$7+D$27</f>
        <v>207.416</v>
      </c>
      <c r="E71" s="23">
        <f>E$7+E$27</f>
        <v>140.66300000000001</v>
      </c>
      <c r="F71" s="23">
        <f>F7+F27</f>
        <v>86.597999999999999</v>
      </c>
      <c r="G71" s="23">
        <f>G7+G27</f>
        <v>90.572000000000003</v>
      </c>
      <c r="H71" s="23">
        <f>H7+H27</f>
        <v>223.89099999999999</v>
      </c>
      <c r="I71" s="23"/>
      <c r="J71" s="23">
        <f>J7+J27</f>
        <v>-666630.62</v>
      </c>
      <c r="K71" s="23" t="s">
        <v>26</v>
      </c>
      <c r="L71" s="24"/>
      <c r="M71" s="24">
        <v>155.17099999999999</v>
      </c>
      <c r="N71" s="24">
        <v>172.62299999999999</v>
      </c>
      <c r="O71" s="25">
        <v>-666635.97</v>
      </c>
      <c r="P71" s="23"/>
      <c r="Q71" s="23"/>
      <c r="R71" s="26">
        <f t="shared" si="6"/>
        <v>14.507999999999981</v>
      </c>
      <c r="S71" s="23">
        <f t="shared" si="7"/>
        <v>-5.3499999999767169</v>
      </c>
      <c r="T71" s="27">
        <f t="shared" si="8"/>
        <v>9.1580000000232644</v>
      </c>
    </row>
    <row r="72" spans="1:2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32"/>
      <c r="M72" s="32"/>
      <c r="N72" s="32"/>
      <c r="O72" s="33"/>
      <c r="P72" s="17"/>
      <c r="Q72" s="17"/>
      <c r="R72" s="20"/>
      <c r="S72" s="17"/>
      <c r="T72" s="31"/>
    </row>
    <row r="73" spans="1:2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32"/>
      <c r="M73" s="32"/>
      <c r="N73" s="32"/>
      <c r="O73" s="33"/>
      <c r="P73" s="17"/>
      <c r="Q73" s="17"/>
      <c r="R73" s="20"/>
      <c r="S73" s="17"/>
      <c r="T73" s="31"/>
    </row>
    <row r="74" spans="1:25" ht="125.25" customHeight="1" x14ac:dyDescent="0.7">
      <c r="A74" s="37" t="s">
        <v>84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32"/>
      <c r="M74" s="32"/>
      <c r="O74" s="33"/>
      <c r="P74" s="17"/>
      <c r="Q74" s="17"/>
      <c r="R74" s="20"/>
      <c r="S74" s="17"/>
      <c r="T74" s="31"/>
    </row>
    <row r="75" spans="1:25" ht="15.75" thickBot="1" x14ac:dyDescent="0.3">
      <c r="O75" s="4"/>
      <c r="R75" s="8"/>
    </row>
    <row r="76" spans="1:25" ht="90" x14ac:dyDescent="0.2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 t="s">
        <v>34</v>
      </c>
      <c r="M76" s="11" t="s">
        <v>18</v>
      </c>
      <c r="N76" s="11" t="s">
        <v>31</v>
      </c>
      <c r="O76" s="12" t="s">
        <v>32</v>
      </c>
      <c r="P76" s="10"/>
      <c r="Q76" s="10"/>
      <c r="R76" s="28" t="s">
        <v>80</v>
      </c>
      <c r="S76" s="14" t="s">
        <v>37</v>
      </c>
      <c r="T76" s="15" t="s">
        <v>38</v>
      </c>
      <c r="U76" s="5"/>
      <c r="V76" s="5"/>
      <c r="W76" s="5"/>
      <c r="X76" s="5"/>
      <c r="Y76" s="5"/>
    </row>
    <row r="77" spans="1:25" x14ac:dyDescent="0.25">
      <c r="A77" s="16" t="s">
        <v>39</v>
      </c>
      <c r="B77" s="17" t="s">
        <v>12</v>
      </c>
      <c r="C77" s="17">
        <f>C$6+C$22+C$4</f>
        <v>99.44</v>
      </c>
      <c r="D77" s="17">
        <f>D$6+D$22+D$4</f>
        <v>101.217</v>
      </c>
      <c r="E77" s="17">
        <f>E$6+E$22+E$4</f>
        <v>39.573999999999998</v>
      </c>
      <c r="F77" s="17">
        <f>F$6+F$22+F$4</f>
        <v>42.548999999999992</v>
      </c>
      <c r="G77" s="17">
        <f>G$6+G$22+G$4</f>
        <v>48.510000000000005</v>
      </c>
      <c r="H77" s="17">
        <f>H$6+H$22+H$4</f>
        <v>206.749</v>
      </c>
      <c r="I77" s="17"/>
      <c r="J77" s="17">
        <f>J$6+J$22+J$4</f>
        <v>-376874.98</v>
      </c>
      <c r="K77" s="17"/>
      <c r="L77" s="18"/>
      <c r="M77" s="18">
        <v>60.893999999999998</v>
      </c>
      <c r="N77" s="18">
        <v>139.75299999999999</v>
      </c>
      <c r="O77" s="19">
        <v>-376896.03</v>
      </c>
      <c r="P77" s="17"/>
      <c r="Q77" s="17"/>
      <c r="R77" s="20">
        <f>M77-E77</f>
        <v>21.32</v>
      </c>
      <c r="S77" s="17">
        <f t="shared" ref="S77:S92" si="9">O77-J77</f>
        <v>-21.050000000046566</v>
      </c>
      <c r="T77" s="21">
        <f>S77+R77</f>
        <v>0.26999999995343416</v>
      </c>
    </row>
    <row r="78" spans="1:25" x14ac:dyDescent="0.25">
      <c r="A78" s="16" t="s">
        <v>39</v>
      </c>
      <c r="B78" s="17" t="s">
        <v>13</v>
      </c>
      <c r="C78" s="17">
        <f>C$5+C$22+C$4</f>
        <v>118.09299999999999</v>
      </c>
      <c r="D78" s="17">
        <f>D$5+D$22+D$4</f>
        <v>119.871</v>
      </c>
      <c r="E78" s="17">
        <f>E$5+E$22+E$4</f>
        <v>55.14</v>
      </c>
      <c r="F78" s="17">
        <f>F$5+F$22+F$4</f>
        <v>47.128999999999998</v>
      </c>
      <c r="G78" s="17">
        <f>G$5+G$22+G$4</f>
        <v>53.09</v>
      </c>
      <c r="H78" s="17">
        <f>H$5+H$22+H$4</f>
        <v>217.10599999999999</v>
      </c>
      <c r="I78" s="17"/>
      <c r="J78" s="17">
        <f>J$5+J$22+J$4</f>
        <v>-401513.04000000004</v>
      </c>
      <c r="K78" s="17"/>
      <c r="L78" s="18"/>
      <c r="M78" s="18">
        <v>78.17</v>
      </c>
      <c r="N78" s="18">
        <v>142.34200000000001</v>
      </c>
      <c r="O78" s="19">
        <v>-401534.46</v>
      </c>
      <c r="P78" s="17"/>
      <c r="Q78" s="17"/>
      <c r="R78" s="20">
        <f t="shared" ref="R78:R92" si="10">M78-E78</f>
        <v>23.03</v>
      </c>
      <c r="S78" s="17">
        <f t="shared" si="9"/>
        <v>-21.419999999983702</v>
      </c>
      <c r="T78" s="21">
        <f t="shared" ref="T78:T92" si="11">S78+R78</f>
        <v>1.6100000000162993</v>
      </c>
    </row>
    <row r="79" spans="1:25" x14ac:dyDescent="0.25">
      <c r="A79" s="16" t="s">
        <v>39</v>
      </c>
      <c r="B79" s="17" t="s">
        <v>14</v>
      </c>
      <c r="C79" s="17">
        <f>C$22+C$4+C$8</f>
        <v>152.21899999999999</v>
      </c>
      <c r="D79" s="17">
        <f>D$22+D$4+D$8</f>
        <v>153.99700000000001</v>
      </c>
      <c r="E79" s="17">
        <f>E$22+E$4+E$8</f>
        <v>84.204000000000008</v>
      </c>
      <c r="F79" s="17">
        <f>F$22+F$4+F$8</f>
        <v>61.049000000000007</v>
      </c>
      <c r="G79" s="17">
        <f>G$22+G$4+G$8</f>
        <v>67.010000000000005</v>
      </c>
      <c r="H79" s="17">
        <f>H$22+H$4+H$8</f>
        <v>234.08199999999999</v>
      </c>
      <c r="I79" s="17"/>
      <c r="J79" s="17">
        <f>J$22+J$4+J$8</f>
        <v>-521743.55</v>
      </c>
      <c r="K79" s="17"/>
      <c r="L79" s="18"/>
      <c r="M79" s="18">
        <v>108.36799999999999</v>
      </c>
      <c r="N79" s="18">
        <v>153.726</v>
      </c>
      <c r="O79" s="19">
        <v>-521760.63</v>
      </c>
      <c r="P79" s="17"/>
      <c r="Q79" s="17"/>
      <c r="R79" s="20">
        <f t="shared" si="10"/>
        <v>24.163999999999987</v>
      </c>
      <c r="S79" s="17">
        <f t="shared" si="9"/>
        <v>-17.080000000016298</v>
      </c>
      <c r="T79" s="21">
        <f t="shared" si="11"/>
        <v>7.0839999999836891</v>
      </c>
    </row>
    <row r="80" spans="1:25" x14ac:dyDescent="0.25">
      <c r="A80" s="16" t="s">
        <v>39</v>
      </c>
      <c r="B80" s="17" t="s">
        <v>15</v>
      </c>
      <c r="C80" s="17">
        <f>C$22+C$4+C$7</f>
        <v>170.36</v>
      </c>
      <c r="D80" s="17">
        <f>D$22+D$4+D$7</f>
        <v>172.13800000000001</v>
      </c>
      <c r="E80" s="17">
        <f>E$22+E$4+E$7</f>
        <v>99.730999999999995</v>
      </c>
      <c r="F80" s="17">
        <f>F$22+F$4+F$7</f>
        <v>67.137</v>
      </c>
      <c r="G80" s="17">
        <f>G$22+G$4+G$7</f>
        <v>73.098000000000013</v>
      </c>
      <c r="H80" s="17">
        <f>H$22+H$4+H$7</f>
        <v>242.85299999999998</v>
      </c>
      <c r="I80" s="17"/>
      <c r="J80" s="17">
        <f>J$22+J$4+J$7</f>
        <v>-546389.04</v>
      </c>
      <c r="K80" s="17"/>
      <c r="L80" s="18"/>
      <c r="M80" s="18">
        <v>123.614</v>
      </c>
      <c r="N80" s="18">
        <v>164.59700000000001</v>
      </c>
      <c r="O80" s="19">
        <v>-546407.31000000006</v>
      </c>
      <c r="P80" s="17"/>
      <c r="Q80" s="17"/>
      <c r="R80" s="20">
        <f t="shared" si="10"/>
        <v>23.88300000000001</v>
      </c>
      <c r="S80" s="17">
        <f t="shared" si="9"/>
        <v>-18.270000000018626</v>
      </c>
      <c r="T80" s="21">
        <f t="shared" si="11"/>
        <v>5.6129999999813833</v>
      </c>
    </row>
    <row r="81" spans="1:20" x14ac:dyDescent="0.25">
      <c r="A81" s="16" t="s">
        <v>39</v>
      </c>
      <c r="B81" s="17" t="s">
        <v>16</v>
      </c>
      <c r="C81" s="17">
        <f>C$20+C$4+C$6</f>
        <v>86.358000000000004</v>
      </c>
      <c r="D81" s="17">
        <f>D$20+D$4+D$6</f>
        <v>88.134000000000015</v>
      </c>
      <c r="E81" s="17">
        <f>E$20+E$4+E$6</f>
        <v>22.544999999999998</v>
      </c>
      <c r="F81" s="17">
        <f>F$20+F$4+F$6</f>
        <v>49.106000000000002</v>
      </c>
      <c r="G81" s="17">
        <f>G$20+G$4+G$6</f>
        <v>55.067999999999998</v>
      </c>
      <c r="H81" s="17">
        <f>H$20+H$4+H$6</f>
        <v>219.98399999999998</v>
      </c>
      <c r="I81" s="17"/>
      <c r="J81" s="17">
        <f>J$20+J$4+J$6</f>
        <v>-563637.02</v>
      </c>
      <c r="K81" s="17"/>
      <c r="L81" s="18"/>
      <c r="M81" s="18">
        <v>45.692</v>
      </c>
      <c r="N81" s="18">
        <v>147.739</v>
      </c>
      <c r="O81" s="19">
        <v>-563660.55000000005</v>
      </c>
      <c r="P81" s="17"/>
      <c r="Q81" s="17"/>
      <c r="R81" s="20">
        <f t="shared" si="10"/>
        <v>23.147000000000002</v>
      </c>
      <c r="S81" s="17">
        <f t="shared" si="9"/>
        <v>-23.53000000002794</v>
      </c>
      <c r="T81" s="21">
        <f t="shared" si="11"/>
        <v>-0.38300000002793766</v>
      </c>
    </row>
    <row r="82" spans="1:20" x14ac:dyDescent="0.25">
      <c r="A82" s="16" t="s">
        <v>39</v>
      </c>
      <c r="B82" s="17" t="s">
        <v>17</v>
      </c>
      <c r="C82" s="17">
        <f>C$6+C$21+C$4</f>
        <v>117.995</v>
      </c>
      <c r="D82" s="17">
        <f>D$6+D$21+D$4</f>
        <v>119.771</v>
      </c>
      <c r="E82" s="17">
        <f>E$6+E$21+E$4</f>
        <v>55.748999999999995</v>
      </c>
      <c r="F82" s="17">
        <f>F$6+F$21+F$4</f>
        <v>47.316000000000003</v>
      </c>
      <c r="G82" s="17">
        <f>G$6+G$21+G$4</f>
        <v>53.277999999999992</v>
      </c>
      <c r="H82" s="17">
        <f>H$6+H$21+H$4</f>
        <v>214.73</v>
      </c>
      <c r="I82" s="17"/>
      <c r="J82" s="17">
        <f>J$6+J$21+J$4</f>
        <v>-401517.66000000003</v>
      </c>
      <c r="K82" s="17"/>
      <c r="L82" s="18"/>
      <c r="M82" s="18">
        <v>80.230999999999995</v>
      </c>
      <c r="N82" s="18">
        <v>135.465</v>
      </c>
      <c r="O82" s="19">
        <v>-401542.81</v>
      </c>
      <c r="P82" s="17"/>
      <c r="Q82" s="17"/>
      <c r="R82" s="20">
        <f t="shared" si="10"/>
        <v>24.481999999999999</v>
      </c>
      <c r="S82" s="17">
        <f t="shared" si="9"/>
        <v>-25.149999999965075</v>
      </c>
      <c r="T82" s="21">
        <f t="shared" si="11"/>
        <v>-0.66799999996507609</v>
      </c>
    </row>
    <row r="83" spans="1:20" x14ac:dyDescent="0.25">
      <c r="A83" s="16" t="s">
        <v>39</v>
      </c>
      <c r="B83" s="17" t="s">
        <v>18</v>
      </c>
      <c r="C83" s="17">
        <f>C$6+C$23+C$4</f>
        <v>133.90600000000001</v>
      </c>
      <c r="D83" s="17">
        <f>D$6+D$23+D$4</f>
        <v>135.68200000000002</v>
      </c>
      <c r="E83" s="17">
        <f>E$6+E$23+E$4</f>
        <v>68.347000000000008</v>
      </c>
      <c r="F83" s="17">
        <f>F$6+F$23+F$4</f>
        <v>56.149999999999991</v>
      </c>
      <c r="G83" s="17">
        <f>G$6+G$23+G$4</f>
        <v>62.111000000000004</v>
      </c>
      <c r="H83" s="17">
        <f>H$6+H$23+H$4</f>
        <v>225.84200000000001</v>
      </c>
      <c r="I83" s="17"/>
      <c r="J83" s="17">
        <f>J$6+J$23+J$4</f>
        <v>-497102.62</v>
      </c>
      <c r="K83" s="17"/>
      <c r="L83" s="18"/>
      <c r="M83" s="18">
        <v>93.754000000000005</v>
      </c>
      <c r="N83" s="18">
        <v>144.227</v>
      </c>
      <c r="O83" s="19">
        <v>-497125.46</v>
      </c>
      <c r="P83" s="17"/>
      <c r="Q83" s="17"/>
      <c r="R83" s="20">
        <f t="shared" si="10"/>
        <v>25.406999999999996</v>
      </c>
      <c r="S83" s="17">
        <f t="shared" si="9"/>
        <v>-22.840000000025611</v>
      </c>
      <c r="T83" s="21">
        <f t="shared" si="11"/>
        <v>2.5669999999743851</v>
      </c>
    </row>
    <row r="84" spans="1:20" x14ac:dyDescent="0.25">
      <c r="A84" s="16" t="s">
        <v>39</v>
      </c>
      <c r="B84" s="17" t="s">
        <v>19</v>
      </c>
      <c r="C84" s="17">
        <f>C$20+C$4+C$5</f>
        <v>105.011</v>
      </c>
      <c r="D84" s="17">
        <f>D$20+D$4+D$5</f>
        <v>106.78800000000001</v>
      </c>
      <c r="E84" s="17">
        <f>E$20+E$4+E$5</f>
        <v>38.110999999999997</v>
      </c>
      <c r="F84" s="17">
        <f>F$20+F$4+F$5</f>
        <v>53.686000000000007</v>
      </c>
      <c r="G84" s="17">
        <f>G$20+G$4+G$5</f>
        <v>59.647999999999996</v>
      </c>
      <c r="H84" s="17">
        <f>H$20+H$4+H$5</f>
        <v>230.34100000000001</v>
      </c>
      <c r="I84" s="17"/>
      <c r="J84" s="17">
        <f>J$20+J$4+J$5</f>
        <v>-588275.08000000007</v>
      </c>
      <c r="K84" s="17"/>
      <c r="L84" s="18"/>
      <c r="M84" s="18">
        <v>62.106999999999999</v>
      </c>
      <c r="N84" s="18">
        <v>156.03299999999999</v>
      </c>
      <c r="O84" s="19">
        <v>-588300.62</v>
      </c>
      <c r="P84" s="17"/>
      <c r="Q84" s="17"/>
      <c r="R84" s="20">
        <f t="shared" si="10"/>
        <v>23.996000000000002</v>
      </c>
      <c r="S84" s="17">
        <f t="shared" si="9"/>
        <v>-25.539999999920838</v>
      </c>
      <c r="T84" s="21">
        <f t="shared" si="11"/>
        <v>-1.5439999999208354</v>
      </c>
    </row>
    <row r="85" spans="1:20" x14ac:dyDescent="0.25">
      <c r="A85" s="16" t="s">
        <v>39</v>
      </c>
      <c r="B85" s="17" t="s">
        <v>20</v>
      </c>
      <c r="C85" s="17">
        <f>C$21+C$4+C$5</f>
        <v>136.648</v>
      </c>
      <c r="D85" s="17">
        <f>D$21+D$4+D$5</f>
        <v>138.42500000000001</v>
      </c>
      <c r="E85" s="17">
        <f>E$21+E$4+E$5</f>
        <v>71.314999999999998</v>
      </c>
      <c r="F85" s="17">
        <f>F$21+F$4+F$5</f>
        <v>51.896000000000001</v>
      </c>
      <c r="G85" s="17">
        <f>G$21+G$4+G$5</f>
        <v>57.857999999999997</v>
      </c>
      <c r="H85" s="17">
        <f>H$21+H$4+H$5</f>
        <v>225.08699999999999</v>
      </c>
      <c r="I85" s="17"/>
      <c r="J85" s="17">
        <f>J$21+J$4+J$5</f>
        <v>-426155.72</v>
      </c>
      <c r="K85" s="17"/>
      <c r="L85" s="18"/>
      <c r="M85" s="18">
        <v>94.91</v>
      </c>
      <c r="N85" s="18">
        <v>148.50800000000001</v>
      </c>
      <c r="O85" s="19">
        <v>-426177</v>
      </c>
      <c r="P85" s="17"/>
      <c r="Q85" s="17"/>
      <c r="R85" s="20">
        <f t="shared" si="10"/>
        <v>23.594999999999999</v>
      </c>
      <c r="S85" s="17">
        <f t="shared" si="9"/>
        <v>-21.28000000002794</v>
      </c>
      <c r="T85" s="21">
        <f t="shared" si="11"/>
        <v>2.3149999999720592</v>
      </c>
    </row>
    <row r="86" spans="1:20" x14ac:dyDescent="0.25">
      <c r="A86" s="16" t="s">
        <v>39</v>
      </c>
      <c r="B86" s="17" t="s">
        <v>21</v>
      </c>
      <c r="C86" s="17">
        <f>C$23+C$4+C$5</f>
        <v>152.55899999999997</v>
      </c>
      <c r="D86" s="17">
        <f>D$23+D$4+D$5</f>
        <v>154.33600000000001</v>
      </c>
      <c r="E86" s="17">
        <f>E$23+E$4+E$5</f>
        <v>83.912999999999997</v>
      </c>
      <c r="F86" s="17">
        <f>F$23+F$4+F$5</f>
        <v>60.730000000000004</v>
      </c>
      <c r="G86" s="17">
        <f>G$23+G$4+G$5</f>
        <v>66.691000000000003</v>
      </c>
      <c r="H86" s="17">
        <f>H$23+H$4+H$5</f>
        <v>236.19900000000001</v>
      </c>
      <c r="I86" s="17"/>
      <c r="J86" s="17">
        <f>J$23+J$4+J$5</f>
        <v>-521740.68</v>
      </c>
      <c r="K86" s="17"/>
      <c r="L86" s="18"/>
      <c r="M86" s="18">
        <v>109.40900000000001</v>
      </c>
      <c r="N86" s="18">
        <v>153.75899999999999</v>
      </c>
      <c r="O86" s="19">
        <v>-521761.17</v>
      </c>
      <c r="P86" s="17"/>
      <c r="Q86" s="17"/>
      <c r="R86" s="20">
        <f t="shared" si="10"/>
        <v>25.496000000000009</v>
      </c>
      <c r="S86" s="17">
        <f t="shared" si="9"/>
        <v>-20.489999999990687</v>
      </c>
      <c r="T86" s="21">
        <f t="shared" si="11"/>
        <v>5.0060000000093225</v>
      </c>
    </row>
    <row r="87" spans="1:20" x14ac:dyDescent="0.25">
      <c r="A87" s="16" t="s">
        <v>39</v>
      </c>
      <c r="B87" s="17" t="s">
        <v>22</v>
      </c>
      <c r="C87" s="17">
        <f>C$20+C$4+C$8</f>
        <v>139.137</v>
      </c>
      <c r="D87" s="17">
        <f>D$20+D$4+D$8</f>
        <v>140.91400000000002</v>
      </c>
      <c r="E87" s="17">
        <f>E$20+E$4+E$8</f>
        <v>67.174999999999997</v>
      </c>
      <c r="F87" s="17">
        <f>F$20+F$4+F$8</f>
        <v>67.606000000000009</v>
      </c>
      <c r="G87" s="17">
        <f>G$20+G$4+G$8</f>
        <v>73.567999999999998</v>
      </c>
      <c r="H87" s="17">
        <f>H$20+H$4+H$8</f>
        <v>247.31700000000001</v>
      </c>
      <c r="I87" s="17"/>
      <c r="J87" s="17">
        <f>J$20+J$4+J$8</f>
        <v>-708505.59000000008</v>
      </c>
      <c r="K87" s="17"/>
      <c r="L87" s="18"/>
      <c r="M87" s="18">
        <v>93.171999999999997</v>
      </c>
      <c r="N87" s="18">
        <v>163.48099999999999</v>
      </c>
      <c r="O87" s="19">
        <v>-708530.84</v>
      </c>
      <c r="P87" s="17"/>
      <c r="Q87" s="17"/>
      <c r="R87" s="20">
        <f t="shared" si="10"/>
        <v>25.997</v>
      </c>
      <c r="S87" s="17">
        <f t="shared" si="9"/>
        <v>-25.249999999883585</v>
      </c>
      <c r="T87" s="21">
        <f t="shared" si="11"/>
        <v>0.74700000011641521</v>
      </c>
    </row>
    <row r="88" spans="1:20" x14ac:dyDescent="0.25">
      <c r="A88" s="16" t="s">
        <v>39</v>
      </c>
      <c r="B88" s="17" t="s">
        <v>23</v>
      </c>
      <c r="C88" s="17">
        <f>C$21+C$4+C$8</f>
        <v>170.774</v>
      </c>
      <c r="D88" s="17">
        <f>D$21+D$4+D$8</f>
        <v>172.55100000000002</v>
      </c>
      <c r="E88" s="17">
        <f>E$21+E$4+E$8</f>
        <v>100.37899999999999</v>
      </c>
      <c r="F88" s="17">
        <f>F$21+F$4+F$8</f>
        <v>65.816000000000003</v>
      </c>
      <c r="G88" s="17">
        <f>G$21+G$4+G$8</f>
        <v>71.777999999999992</v>
      </c>
      <c r="H88" s="17">
        <f>H$21+H$4+H$8</f>
        <v>242.06299999999999</v>
      </c>
      <c r="I88" s="17"/>
      <c r="J88" s="17">
        <f>J$21+J$4+J$8</f>
        <v>-546386.23</v>
      </c>
      <c r="K88" s="17"/>
      <c r="L88" s="18"/>
      <c r="M88" s="18">
        <v>124.229</v>
      </c>
      <c r="N88" s="18">
        <v>166.72900000000001</v>
      </c>
      <c r="O88" s="19">
        <v>-546404.68000000005</v>
      </c>
      <c r="P88" s="17"/>
      <c r="Q88" s="17"/>
      <c r="R88" s="20">
        <f t="shared" si="10"/>
        <v>23.850000000000009</v>
      </c>
      <c r="S88" s="17">
        <f t="shared" si="9"/>
        <v>-18.450000000069849</v>
      </c>
      <c r="T88" s="21">
        <f t="shared" si="11"/>
        <v>5.3999999999301593</v>
      </c>
    </row>
    <row r="89" spans="1:20" x14ac:dyDescent="0.25">
      <c r="A89" s="16" t="s">
        <v>39</v>
      </c>
      <c r="B89" s="17" t="s">
        <v>24</v>
      </c>
      <c r="C89" s="17">
        <f>C$23+C$4+C$8</f>
        <v>186.685</v>
      </c>
      <c r="D89" s="17">
        <f>D$23+D$4+D$8</f>
        <v>188.46199999999999</v>
      </c>
      <c r="E89" s="17">
        <f>E$23+E$4+E$8</f>
        <v>112.977</v>
      </c>
      <c r="F89" s="17">
        <f>F$23+F$4+F$8</f>
        <v>74.650000000000006</v>
      </c>
      <c r="G89" s="17">
        <f>G$23+G$4+G$8</f>
        <v>80.611000000000004</v>
      </c>
      <c r="H89" s="17">
        <f>H$23+H$4+H$8</f>
        <v>253.17500000000001</v>
      </c>
      <c r="I89" s="17"/>
      <c r="J89" s="17">
        <f>J$23+J$4+J$8</f>
        <v>-641971.18999999994</v>
      </c>
      <c r="K89" s="17"/>
      <c r="L89" s="18"/>
      <c r="M89" s="18">
        <v>139.154</v>
      </c>
      <c r="N89" s="18">
        <v>167.964</v>
      </c>
      <c r="O89" s="19">
        <v>-641989.07999999996</v>
      </c>
      <c r="P89" s="17"/>
      <c r="Q89" s="17"/>
      <c r="R89" s="20">
        <f t="shared" si="10"/>
        <v>26.176999999999992</v>
      </c>
      <c r="S89" s="17">
        <f t="shared" si="9"/>
        <v>-17.89000000001397</v>
      </c>
      <c r="T89" s="21">
        <f t="shared" si="11"/>
        <v>8.2869999999860227</v>
      </c>
    </row>
    <row r="90" spans="1:20" x14ac:dyDescent="0.25">
      <c r="A90" s="16" t="s">
        <v>39</v>
      </c>
      <c r="B90" s="17" t="s">
        <v>27</v>
      </c>
      <c r="C90" s="17">
        <f>C$7+C$20+C$4</f>
        <v>157.27799999999999</v>
      </c>
      <c r="D90" s="17">
        <f>D$7+D$20+D$4</f>
        <v>159.05500000000001</v>
      </c>
      <c r="E90" s="17">
        <f>E$7+E$20+E$4</f>
        <v>82.701999999999998</v>
      </c>
      <c r="F90" s="17">
        <f>F$7+F$20+F$4</f>
        <v>73.694000000000003</v>
      </c>
      <c r="G90" s="17">
        <f>G$7+G$20+G$4</f>
        <v>79.656000000000006</v>
      </c>
      <c r="H90" s="17">
        <f>H$7+H$20+H$4</f>
        <v>256.08799999999997</v>
      </c>
      <c r="I90" s="17"/>
      <c r="J90" s="17">
        <f>J$7+J$20+J$4</f>
        <v>-733151.08</v>
      </c>
      <c r="K90" s="17"/>
      <c r="L90" s="18"/>
      <c r="M90" s="18">
        <v>106.932</v>
      </c>
      <c r="N90" s="18">
        <v>179.32599999999999</v>
      </c>
      <c r="O90" s="19">
        <v>-733173.54</v>
      </c>
      <c r="P90" s="17"/>
      <c r="Q90" s="17"/>
      <c r="R90" s="20">
        <f t="shared" si="10"/>
        <v>24.230000000000004</v>
      </c>
      <c r="S90" s="17">
        <f t="shared" si="9"/>
        <v>-22.460000000079162</v>
      </c>
      <c r="T90" s="21">
        <f t="shared" si="11"/>
        <v>1.7699999999208416</v>
      </c>
    </row>
    <row r="91" spans="1:20" x14ac:dyDescent="0.25">
      <c r="A91" s="16" t="s">
        <v>39</v>
      </c>
      <c r="B91" s="17" t="s">
        <v>25</v>
      </c>
      <c r="C91" s="17">
        <f>C$7+C$21+C$4</f>
        <v>188.91500000000002</v>
      </c>
      <c r="D91" s="17">
        <f>D$7+D$21+D$4</f>
        <v>190.69200000000001</v>
      </c>
      <c r="E91" s="17">
        <f>E$7+E$21+E$4</f>
        <v>115.90600000000001</v>
      </c>
      <c r="F91" s="17">
        <f>F$7+F$21+F$4</f>
        <v>71.903999999999996</v>
      </c>
      <c r="G91" s="17">
        <f>G$7+G$21+G$4</f>
        <v>77.866</v>
      </c>
      <c r="H91" s="17">
        <f>H$7+H$21+H$4</f>
        <v>250.83399999999997</v>
      </c>
      <c r="I91" s="17"/>
      <c r="J91" s="17">
        <f>J$7+J$21+J$4</f>
        <v>-571031.72</v>
      </c>
      <c r="K91" s="17"/>
      <c r="L91" s="18"/>
      <c r="M91" s="18">
        <v>141.32</v>
      </c>
      <c r="N91" s="18">
        <v>165.322</v>
      </c>
      <c r="O91" s="19">
        <v>-571051.27</v>
      </c>
      <c r="P91" s="17"/>
      <c r="Q91" s="17"/>
      <c r="R91" s="20">
        <f t="shared" si="10"/>
        <v>25.413999999999987</v>
      </c>
      <c r="S91" s="17">
        <f t="shared" si="9"/>
        <v>-19.550000000046566</v>
      </c>
      <c r="T91" s="21">
        <f t="shared" si="11"/>
        <v>5.8639999999534211</v>
      </c>
    </row>
    <row r="92" spans="1:20" ht="15.75" thickBot="1" x14ac:dyDescent="0.3">
      <c r="A92" s="22" t="s">
        <v>39</v>
      </c>
      <c r="B92" s="23" t="s">
        <v>26</v>
      </c>
      <c r="C92" s="23">
        <f>C$7+C$23+C$4</f>
        <v>204.82599999999999</v>
      </c>
      <c r="D92" s="23">
        <f>D$7+D$23+D$4</f>
        <v>206.60300000000001</v>
      </c>
      <c r="E92" s="23">
        <f>E$7+E$23+E$4</f>
        <v>128.50399999999999</v>
      </c>
      <c r="F92" s="23">
        <f>F$7+F$23+F$4</f>
        <v>80.738</v>
      </c>
      <c r="G92" s="23">
        <f>G$7+G$23+G$4</f>
        <v>86.698999999999998</v>
      </c>
      <c r="H92" s="23">
        <f>H$7+H$23+H$4</f>
        <v>261.94600000000003</v>
      </c>
      <c r="I92" s="23"/>
      <c r="J92" s="23">
        <f>J$7+J$23+J$4</f>
        <v>-666616.68000000005</v>
      </c>
      <c r="K92" s="23"/>
      <c r="L92" s="24"/>
      <c r="M92" s="24">
        <v>155.17099999999999</v>
      </c>
      <c r="N92" s="24">
        <v>172.62299999999999</v>
      </c>
      <c r="O92" s="25">
        <v>-666635.97</v>
      </c>
      <c r="P92" s="23"/>
      <c r="Q92" s="23"/>
      <c r="R92" s="26">
        <f t="shared" si="10"/>
        <v>26.667000000000002</v>
      </c>
      <c r="S92" s="23">
        <f t="shared" si="9"/>
        <v>-19.289999999920838</v>
      </c>
      <c r="T92" s="27">
        <f t="shared" si="11"/>
        <v>7.377000000079164</v>
      </c>
    </row>
    <row r="93" spans="1:20" x14ac:dyDescent="0.25">
      <c r="L93" s="1" t="s">
        <v>34</v>
      </c>
      <c r="M93" s="1" t="s">
        <v>18</v>
      </c>
      <c r="N93" s="1" t="s">
        <v>31</v>
      </c>
      <c r="O93" s="3" t="s">
        <v>32</v>
      </c>
    </row>
    <row r="94" spans="1:20" x14ac:dyDescent="0.25">
      <c r="A94" t="s">
        <v>51</v>
      </c>
      <c r="B94" t="s">
        <v>12</v>
      </c>
      <c r="E94">
        <f>E$4+M36</f>
        <v>46.337000000000003</v>
      </c>
      <c r="F94">
        <f>F$4+N36</f>
        <v>132.49099999999999</v>
      </c>
      <c r="J94" s="4">
        <f>O36+J$4</f>
        <v>-376873.2</v>
      </c>
      <c r="L94" s="1"/>
      <c r="M94" s="1">
        <v>60.893999999999998</v>
      </c>
      <c r="N94" s="1">
        <v>139.75299999999999</v>
      </c>
      <c r="O94" s="3">
        <v>-376896.03</v>
      </c>
    </row>
    <row r="95" spans="1:20" x14ac:dyDescent="0.25">
      <c r="A95" t="s">
        <v>51</v>
      </c>
      <c r="B95" t="s">
        <v>13</v>
      </c>
      <c r="E95">
        <f t="shared" ref="E95:F109" si="12">E$4+M37</f>
        <v>64.856999999999999</v>
      </c>
      <c r="F95">
        <f t="shared" si="12"/>
        <v>131.15699999999998</v>
      </c>
      <c r="J95" s="4">
        <f t="shared" ref="J95:J109" si="13">O37+J$4</f>
        <v>-401514</v>
      </c>
      <c r="L95" s="1"/>
      <c r="M95" s="1">
        <v>78.17</v>
      </c>
      <c r="N95" s="1">
        <v>142.34200000000001</v>
      </c>
      <c r="O95" s="3">
        <v>-401534.46</v>
      </c>
    </row>
    <row r="96" spans="1:20" x14ac:dyDescent="0.25">
      <c r="A96" t="s">
        <v>51</v>
      </c>
      <c r="B96" t="s">
        <v>14</v>
      </c>
      <c r="E96">
        <f t="shared" si="12"/>
        <v>92.623999999999995</v>
      </c>
      <c r="F96">
        <f t="shared" si="12"/>
        <v>152.09200000000001</v>
      </c>
      <c r="J96" s="4">
        <f t="shared" si="13"/>
        <v>-521741.26</v>
      </c>
      <c r="L96" s="1"/>
      <c r="M96" s="1">
        <v>108.36799999999999</v>
      </c>
      <c r="N96" s="1">
        <v>153.726</v>
      </c>
      <c r="O96" s="3">
        <v>-521760.63</v>
      </c>
    </row>
    <row r="97" spans="1:15" x14ac:dyDescent="0.25">
      <c r="A97" t="s">
        <v>50</v>
      </c>
      <c r="B97" t="s">
        <v>15</v>
      </c>
      <c r="E97">
        <f t="shared" si="12"/>
        <v>107.27800000000001</v>
      </c>
      <c r="F97">
        <f t="shared" si="12"/>
        <v>165.53300000000002</v>
      </c>
      <c r="J97" s="4">
        <f t="shared" si="13"/>
        <v>-546387.61</v>
      </c>
      <c r="L97" s="1"/>
      <c r="M97" s="1">
        <v>123.614</v>
      </c>
      <c r="N97" s="1">
        <v>164.59700000000001</v>
      </c>
      <c r="O97" s="3">
        <v>-546407.31000000006</v>
      </c>
    </row>
    <row r="98" spans="1:15" x14ac:dyDescent="0.25">
      <c r="A98" t="s">
        <v>50</v>
      </c>
      <c r="B98" t="s">
        <v>16</v>
      </c>
      <c r="E98">
        <f t="shared" si="12"/>
        <v>33.07</v>
      </c>
      <c r="F98">
        <f t="shared" si="12"/>
        <v>128.99599999999998</v>
      </c>
      <c r="J98" s="4">
        <f t="shared" si="13"/>
        <v>-563635.46</v>
      </c>
      <c r="L98" s="1"/>
      <c r="M98" s="1">
        <v>45.692</v>
      </c>
      <c r="N98" s="1">
        <v>147.739</v>
      </c>
      <c r="O98" s="3">
        <v>-563660.55000000005</v>
      </c>
    </row>
    <row r="99" spans="1:15" x14ac:dyDescent="0.25">
      <c r="A99" t="s">
        <v>50</v>
      </c>
      <c r="B99" t="s">
        <v>17</v>
      </c>
      <c r="E99">
        <f t="shared" si="12"/>
        <v>67.308000000000007</v>
      </c>
      <c r="F99">
        <f t="shared" si="12"/>
        <v>120.65600000000001</v>
      </c>
      <c r="J99" s="4">
        <f t="shared" si="13"/>
        <v>-401522.39</v>
      </c>
      <c r="L99" s="1"/>
      <c r="M99" s="1">
        <v>80.230999999999995</v>
      </c>
      <c r="N99" s="1">
        <v>135.465</v>
      </c>
      <c r="O99" s="3">
        <v>-401542.81</v>
      </c>
    </row>
    <row r="100" spans="1:15" x14ac:dyDescent="0.25">
      <c r="A100" t="s">
        <v>50</v>
      </c>
      <c r="B100" t="s">
        <v>18</v>
      </c>
      <c r="E100">
        <f t="shared" si="12"/>
        <v>78.867000000000004</v>
      </c>
      <c r="F100">
        <f t="shared" si="12"/>
        <v>137.298</v>
      </c>
      <c r="J100" s="4">
        <f t="shared" si="13"/>
        <v>-497105.11</v>
      </c>
      <c r="L100" s="1"/>
      <c r="M100" s="1">
        <v>93.754000000000005</v>
      </c>
      <c r="N100" s="1">
        <v>144.227</v>
      </c>
      <c r="O100" s="3">
        <v>-497125.46</v>
      </c>
    </row>
    <row r="101" spans="1:15" x14ac:dyDescent="0.25">
      <c r="A101" t="s">
        <v>50</v>
      </c>
      <c r="B101" t="s">
        <v>19</v>
      </c>
      <c r="E101">
        <f t="shared" si="12"/>
        <v>47.95</v>
      </c>
      <c r="F101">
        <f t="shared" si="12"/>
        <v>143.733</v>
      </c>
      <c r="J101" s="4">
        <f t="shared" si="13"/>
        <v>-588273.11</v>
      </c>
      <c r="L101" s="1"/>
      <c r="M101" s="1">
        <v>62.106999999999999</v>
      </c>
      <c r="N101" s="1">
        <v>156.03299999999999</v>
      </c>
      <c r="O101" s="3">
        <v>-588300.62</v>
      </c>
    </row>
    <row r="102" spans="1:15" x14ac:dyDescent="0.25">
      <c r="A102" t="s">
        <v>50</v>
      </c>
      <c r="B102" t="s">
        <v>20</v>
      </c>
      <c r="E102">
        <f t="shared" si="12"/>
        <v>80.628</v>
      </c>
      <c r="F102">
        <f t="shared" si="12"/>
        <v>142.441</v>
      </c>
      <c r="J102" s="4">
        <f t="shared" si="13"/>
        <v>-426155.33999999997</v>
      </c>
      <c r="L102" s="1"/>
      <c r="M102" s="1">
        <v>94.91</v>
      </c>
      <c r="N102" s="1">
        <v>148.50800000000001</v>
      </c>
      <c r="O102" s="3">
        <v>-426177</v>
      </c>
    </row>
    <row r="103" spans="1:15" x14ac:dyDescent="0.25">
      <c r="A103" t="s">
        <v>50</v>
      </c>
      <c r="B103" t="s">
        <v>21</v>
      </c>
      <c r="E103">
        <f t="shared" si="12"/>
        <v>93.311999999999998</v>
      </c>
      <c r="F103">
        <f t="shared" si="12"/>
        <v>153.36199999999999</v>
      </c>
      <c r="J103" s="4">
        <f t="shared" si="13"/>
        <v>-521739.56999999995</v>
      </c>
      <c r="L103" s="1"/>
      <c r="M103" s="1">
        <v>109.40900000000001</v>
      </c>
      <c r="N103" s="1">
        <v>153.75899999999999</v>
      </c>
      <c r="O103" s="3">
        <v>-521761.17</v>
      </c>
    </row>
    <row r="104" spans="1:15" x14ac:dyDescent="0.25">
      <c r="A104" t="s">
        <v>50</v>
      </c>
      <c r="B104" t="s">
        <v>22</v>
      </c>
      <c r="E104">
        <f t="shared" si="12"/>
        <v>78.182000000000002</v>
      </c>
      <c r="F104">
        <f t="shared" si="12"/>
        <v>156.74600000000001</v>
      </c>
      <c r="J104" s="4">
        <f t="shared" si="13"/>
        <v>-708503.78</v>
      </c>
      <c r="L104" s="1"/>
      <c r="M104" s="1">
        <v>93.171999999999997</v>
      </c>
      <c r="N104" s="1">
        <v>163.48099999999999</v>
      </c>
      <c r="O104" s="3">
        <v>-708530.84</v>
      </c>
    </row>
    <row r="105" spans="1:15" x14ac:dyDescent="0.25">
      <c r="A105" t="s">
        <v>50</v>
      </c>
      <c r="B105" t="s">
        <v>23</v>
      </c>
      <c r="E105">
        <f t="shared" si="12"/>
        <v>110.25800000000001</v>
      </c>
      <c r="F105">
        <f t="shared" si="12"/>
        <v>155.02000000000001</v>
      </c>
      <c r="J105" s="4">
        <f t="shared" si="13"/>
        <v>-546383.63</v>
      </c>
      <c r="L105" s="1"/>
      <c r="M105" s="1">
        <v>124.229</v>
      </c>
      <c r="N105" s="1">
        <v>166.72900000000001</v>
      </c>
      <c r="O105" s="3">
        <v>-546404.68000000005</v>
      </c>
    </row>
    <row r="106" spans="1:15" x14ac:dyDescent="0.25">
      <c r="A106" t="s">
        <v>50</v>
      </c>
      <c r="B106" t="s">
        <v>24</v>
      </c>
      <c r="E106">
        <f t="shared" si="12"/>
        <v>122.113</v>
      </c>
      <c r="F106">
        <f t="shared" si="12"/>
        <v>171.00399999999999</v>
      </c>
      <c r="J106" s="4">
        <f t="shared" si="13"/>
        <v>-641967.61</v>
      </c>
      <c r="L106" s="1"/>
      <c r="M106" s="1">
        <v>139.154</v>
      </c>
      <c r="N106" s="1">
        <v>167.964</v>
      </c>
      <c r="O106" s="3">
        <v>-641989.07999999996</v>
      </c>
    </row>
    <row r="107" spans="1:15" x14ac:dyDescent="0.25">
      <c r="A107" t="s">
        <v>50</v>
      </c>
      <c r="B107" t="s">
        <v>27</v>
      </c>
      <c r="E107">
        <f t="shared" si="12"/>
        <v>91.760999999999996</v>
      </c>
      <c r="F107">
        <f t="shared" si="12"/>
        <v>173.97200000000001</v>
      </c>
      <c r="J107" s="4">
        <f t="shared" si="13"/>
        <v>-733149.36</v>
      </c>
      <c r="L107" s="1"/>
      <c r="M107" s="1">
        <v>106.932</v>
      </c>
      <c r="N107" s="1">
        <v>179.32599999999999</v>
      </c>
      <c r="O107" s="3">
        <v>-733173.54</v>
      </c>
    </row>
    <row r="108" spans="1:15" x14ac:dyDescent="0.25">
      <c r="A108" t="s">
        <v>50</v>
      </c>
      <c r="B108" t="s">
        <v>25</v>
      </c>
      <c r="E108">
        <f t="shared" si="12"/>
        <v>127.12400000000001</v>
      </c>
      <c r="F108">
        <f t="shared" si="12"/>
        <v>157.27799999999999</v>
      </c>
      <c r="J108" s="4">
        <f t="shared" si="13"/>
        <v>-571029.04</v>
      </c>
      <c r="L108" s="1"/>
      <c r="M108" s="1">
        <v>141.32</v>
      </c>
      <c r="N108" s="1">
        <v>165.322</v>
      </c>
      <c r="O108" s="3">
        <v>-571051.27</v>
      </c>
    </row>
    <row r="109" spans="1:15" x14ac:dyDescent="0.25">
      <c r="A109" t="s">
        <v>50</v>
      </c>
      <c r="B109" t="s">
        <v>26</v>
      </c>
      <c r="E109">
        <f t="shared" si="12"/>
        <v>140.34399999999999</v>
      </c>
      <c r="F109">
        <f t="shared" si="12"/>
        <v>166.249</v>
      </c>
      <c r="J109" s="4">
        <f t="shared" si="13"/>
        <v>-666611.93000000005</v>
      </c>
      <c r="L109" s="1"/>
      <c r="M109" s="1">
        <v>155.17099999999999</v>
      </c>
      <c r="N109" s="1">
        <v>172.62299999999999</v>
      </c>
      <c r="O109" s="3">
        <v>-666635.97</v>
      </c>
    </row>
  </sheetData>
  <sortState ref="A8:V13">
    <sortCondition ref="A8:A13"/>
    <sortCondition ref="B8:B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H3" sqref="H3"/>
    </sheetView>
  </sheetViews>
  <sheetFormatPr defaultRowHeight="15" x14ac:dyDescent="0.25"/>
  <cols>
    <col min="2" max="2" width="43.5703125" bestFit="1" customWidth="1"/>
    <col min="5" max="5" width="15" bestFit="1" customWidth="1"/>
    <col min="8" max="8" width="14.85546875" bestFit="1" customWidth="1"/>
    <col min="9" max="9" width="13.28515625" customWidth="1"/>
    <col min="10" max="10" width="14.5703125" customWidth="1"/>
  </cols>
  <sheetData>
    <row r="1" spans="1:11" ht="60" x14ac:dyDescent="0.25">
      <c r="C1" t="s">
        <v>43</v>
      </c>
      <c r="D1" t="s">
        <v>44</v>
      </c>
      <c r="E1" t="s">
        <v>45</v>
      </c>
      <c r="H1" s="2" t="s">
        <v>49</v>
      </c>
      <c r="I1" s="2" t="s">
        <v>47</v>
      </c>
      <c r="J1" s="2" t="s">
        <v>48</v>
      </c>
      <c r="K1" s="2" t="s">
        <v>46</v>
      </c>
    </row>
    <row r="2" spans="1:11" x14ac:dyDescent="0.25">
      <c r="A2" t="s">
        <v>12</v>
      </c>
      <c r="B2" t="s">
        <v>41</v>
      </c>
      <c r="C2">
        <v>8.6059999999999999</v>
      </c>
      <c r="D2">
        <v>133.041</v>
      </c>
      <c r="E2">
        <v>-183280.57</v>
      </c>
      <c r="F2">
        <v>0</v>
      </c>
    </row>
    <row r="3" spans="1:11" x14ac:dyDescent="0.25">
      <c r="A3" t="s">
        <v>12</v>
      </c>
      <c r="B3" t="s">
        <v>42</v>
      </c>
      <c r="C3">
        <v>15.369</v>
      </c>
      <c r="D3">
        <v>114.562</v>
      </c>
      <c r="E3">
        <v>-183278.79</v>
      </c>
      <c r="F3">
        <v>1</v>
      </c>
      <c r="H3">
        <f>C3-C2</f>
        <v>6.7629999999999999</v>
      </c>
      <c r="I3">
        <f>-0.298*(D3-D2)</f>
        <v>5.5067419999999991</v>
      </c>
      <c r="J3">
        <f>E3-E2</f>
        <v>1.7799999999988358</v>
      </c>
      <c r="K3">
        <f>E3+C3-E2-C2</f>
        <v>8.5430000000048896</v>
      </c>
    </row>
    <row r="4" spans="1:11" x14ac:dyDescent="0.25">
      <c r="A4" t="s">
        <v>13</v>
      </c>
      <c r="B4" t="s">
        <v>41</v>
      </c>
      <c r="C4">
        <v>24.172000000000001</v>
      </c>
      <c r="D4">
        <v>143.398</v>
      </c>
      <c r="E4">
        <v>-207918.63</v>
      </c>
      <c r="F4">
        <v>0</v>
      </c>
    </row>
    <row r="5" spans="1:11" x14ac:dyDescent="0.25">
      <c r="A5" t="s">
        <v>13</v>
      </c>
      <c r="B5" t="s">
        <v>42</v>
      </c>
      <c r="C5">
        <v>33.889000000000003</v>
      </c>
      <c r="D5">
        <v>113.22799999999999</v>
      </c>
      <c r="E5">
        <v>-207919.59</v>
      </c>
      <c r="F5">
        <v>1</v>
      </c>
      <c r="H5">
        <f>C5-C4</f>
        <v>9.7170000000000023</v>
      </c>
      <c r="I5">
        <f>-0.298*(D5-D4)</f>
        <v>8.9906600000000001</v>
      </c>
      <c r="J5">
        <f>E5-E4</f>
        <v>-0.95999999999185093</v>
      </c>
      <c r="K5">
        <f>E5+C5-E4-C4</f>
        <v>8.7570000000037247</v>
      </c>
    </row>
    <row r="6" spans="1:11" x14ac:dyDescent="0.25">
      <c r="A6" t="s">
        <v>14</v>
      </c>
      <c r="B6" t="s">
        <v>41</v>
      </c>
      <c r="C6">
        <v>53.235999999999997</v>
      </c>
      <c r="D6">
        <v>160.374</v>
      </c>
      <c r="E6">
        <v>-328149.14</v>
      </c>
      <c r="F6">
        <v>0</v>
      </c>
    </row>
    <row r="7" spans="1:11" x14ac:dyDescent="0.25">
      <c r="A7" t="s">
        <v>14</v>
      </c>
      <c r="B7" t="s">
        <v>42</v>
      </c>
      <c r="C7">
        <v>61.655999999999999</v>
      </c>
      <c r="D7">
        <v>134.16300000000001</v>
      </c>
      <c r="E7">
        <v>-328146.84999999998</v>
      </c>
      <c r="F7">
        <v>1</v>
      </c>
      <c r="H7">
        <f>C7-C6</f>
        <v>8.4200000000000017</v>
      </c>
      <c r="I7">
        <f>-0.298*(D7-D6)</f>
        <v>7.8108779999999953</v>
      </c>
      <c r="J7">
        <f>E7-E6</f>
        <v>2.2900000000372529</v>
      </c>
      <c r="K7">
        <f>E7+C7-E6-C6</f>
        <v>10.710000000054485</v>
      </c>
    </row>
    <row r="8" spans="1:11" x14ac:dyDescent="0.25">
      <c r="A8" t="s">
        <v>15</v>
      </c>
      <c r="B8" t="s">
        <v>41</v>
      </c>
      <c r="C8">
        <v>68.763000000000005</v>
      </c>
      <c r="D8">
        <v>169.14499999999998</v>
      </c>
      <c r="E8">
        <v>-352794.63</v>
      </c>
      <c r="F8">
        <v>0</v>
      </c>
    </row>
    <row r="9" spans="1:11" x14ac:dyDescent="0.25">
      <c r="A9" t="s">
        <v>15</v>
      </c>
      <c r="B9" t="s">
        <v>42</v>
      </c>
      <c r="C9">
        <v>76.31</v>
      </c>
      <c r="D9">
        <v>147.60400000000001</v>
      </c>
      <c r="E9">
        <v>-352793.2</v>
      </c>
      <c r="F9">
        <v>1</v>
      </c>
      <c r="H9">
        <f>C9-C8</f>
        <v>7.546999999999997</v>
      </c>
      <c r="I9">
        <f>-0.298*(D9-D8)</f>
        <v>6.4192179999999901</v>
      </c>
      <c r="J9">
        <f>E9-E8</f>
        <v>1.4299999999930151</v>
      </c>
      <c r="K9">
        <f>E9+C9-E8-C8</f>
        <v>8.9769999999906815</v>
      </c>
    </row>
    <row r="10" spans="1:11" x14ac:dyDescent="0.25">
      <c r="A10" t="s">
        <v>16</v>
      </c>
      <c r="B10" t="s">
        <v>41</v>
      </c>
      <c r="C10">
        <v>-8.423</v>
      </c>
      <c r="D10">
        <v>146.27600000000001</v>
      </c>
      <c r="E10">
        <v>-370042.61</v>
      </c>
      <c r="F10">
        <v>0</v>
      </c>
    </row>
    <row r="11" spans="1:11" x14ac:dyDescent="0.25">
      <c r="A11" t="s">
        <v>16</v>
      </c>
      <c r="B11" t="s">
        <v>42</v>
      </c>
      <c r="C11">
        <v>2.1019999999999999</v>
      </c>
      <c r="D11">
        <v>111.607</v>
      </c>
      <c r="E11">
        <v>-370041.05</v>
      </c>
      <c r="F11">
        <v>1</v>
      </c>
      <c r="H11">
        <f>C11-C10</f>
        <v>10.525</v>
      </c>
      <c r="I11">
        <f>-0.298*(D11-D10)</f>
        <v>10.331362000000002</v>
      </c>
      <c r="J11">
        <f>E11-E10</f>
        <v>1.5599999999976717</v>
      </c>
      <c r="K11">
        <f>E11+C11-E10-C10</f>
        <v>12.085000000011176</v>
      </c>
    </row>
    <row r="12" spans="1:11" x14ac:dyDescent="0.25">
      <c r="A12" t="s">
        <v>17</v>
      </c>
      <c r="B12" t="s">
        <v>41</v>
      </c>
      <c r="C12">
        <v>24.780999999999999</v>
      </c>
      <c r="D12">
        <v>141.02199999999999</v>
      </c>
      <c r="E12">
        <v>-207923.25</v>
      </c>
      <c r="F12">
        <v>0</v>
      </c>
    </row>
    <row r="13" spans="1:11" x14ac:dyDescent="0.25">
      <c r="A13" t="s">
        <v>17</v>
      </c>
      <c r="B13" t="s">
        <v>42</v>
      </c>
      <c r="C13">
        <v>36.340000000000003</v>
      </c>
      <c r="D13">
        <v>102.727</v>
      </c>
      <c r="E13">
        <v>-207927.98</v>
      </c>
      <c r="F13">
        <v>1</v>
      </c>
      <c r="H13">
        <f>C13-C12</f>
        <v>11.559000000000005</v>
      </c>
      <c r="I13">
        <f>-0.298*(D13-D12)</f>
        <v>11.411909999999995</v>
      </c>
      <c r="J13">
        <f>E13-E12</f>
        <v>-4.7300000000104774</v>
      </c>
      <c r="K13">
        <f>E13+C13-E12-C12</f>
        <v>6.8289999999860314</v>
      </c>
    </row>
    <row r="14" spans="1:11" x14ac:dyDescent="0.25">
      <c r="A14" t="s">
        <v>18</v>
      </c>
      <c r="B14" t="s">
        <v>41</v>
      </c>
      <c r="C14">
        <v>37.379000000000005</v>
      </c>
      <c r="D14">
        <v>152.13400000000001</v>
      </c>
      <c r="E14">
        <v>-303508.21000000002</v>
      </c>
      <c r="F14">
        <v>0</v>
      </c>
    </row>
    <row r="15" spans="1:11" x14ac:dyDescent="0.25">
      <c r="A15" t="s">
        <v>18</v>
      </c>
      <c r="B15" t="s">
        <v>42</v>
      </c>
      <c r="C15">
        <v>47.899000000000001</v>
      </c>
      <c r="D15">
        <v>119.369</v>
      </c>
      <c r="E15">
        <v>-303510.7</v>
      </c>
      <c r="F15">
        <v>1</v>
      </c>
      <c r="H15">
        <f>C15-C14</f>
        <v>10.519999999999996</v>
      </c>
      <c r="I15">
        <f>-0.298*(D15-D14)</f>
        <v>9.763970000000004</v>
      </c>
      <c r="J15">
        <f>E15-E14</f>
        <v>-2.4899999999906868</v>
      </c>
      <c r="K15">
        <f>E15+C15-E14-C14</f>
        <v>8.029999999985094</v>
      </c>
    </row>
    <row r="16" spans="1:11" x14ac:dyDescent="0.25">
      <c r="A16" t="s">
        <v>19</v>
      </c>
      <c r="B16" t="s">
        <v>41</v>
      </c>
      <c r="C16">
        <v>7.1429999999999998</v>
      </c>
      <c r="D16">
        <v>156.63299999999998</v>
      </c>
      <c r="E16">
        <v>-394680.67</v>
      </c>
      <c r="F16">
        <v>0</v>
      </c>
    </row>
    <row r="17" spans="1:11" x14ac:dyDescent="0.25">
      <c r="A17" t="s">
        <v>19</v>
      </c>
      <c r="B17" t="s">
        <v>42</v>
      </c>
      <c r="C17">
        <v>16.981999999999999</v>
      </c>
      <c r="D17">
        <v>125.804</v>
      </c>
      <c r="E17">
        <v>-394678.7</v>
      </c>
      <c r="F17">
        <v>1</v>
      </c>
      <c r="H17">
        <f>C17-C16</f>
        <v>9.8389999999999986</v>
      </c>
      <c r="I17">
        <f>-0.298*(D17-D16)</f>
        <v>9.1870419999999928</v>
      </c>
      <c r="J17">
        <f>E17-E16</f>
        <v>1.9699999999720603</v>
      </c>
      <c r="K17">
        <f>E17+C17-E16-C16</f>
        <v>11.80899999999022</v>
      </c>
    </row>
    <row r="18" spans="1:11" x14ac:dyDescent="0.25">
      <c r="A18" t="s">
        <v>20</v>
      </c>
      <c r="B18" t="s">
        <v>41</v>
      </c>
      <c r="C18">
        <v>40.347000000000001</v>
      </c>
      <c r="D18">
        <v>151.37899999999999</v>
      </c>
      <c r="E18">
        <v>-232561.31</v>
      </c>
      <c r="F18">
        <v>0</v>
      </c>
    </row>
    <row r="19" spans="1:11" x14ac:dyDescent="0.25">
      <c r="A19" t="s">
        <v>20</v>
      </c>
      <c r="B19" t="s">
        <v>42</v>
      </c>
      <c r="C19">
        <v>49.66</v>
      </c>
      <c r="D19">
        <v>124.512</v>
      </c>
      <c r="E19">
        <v>-232560.93</v>
      </c>
      <c r="F19">
        <v>1</v>
      </c>
      <c r="H19">
        <f>C19-C18</f>
        <v>9.3129999999999953</v>
      </c>
      <c r="I19">
        <f>-0.298*(D19-D18)</f>
        <v>8.0063659999999963</v>
      </c>
      <c r="J19">
        <f>E19-E18</f>
        <v>0.38000000000465661</v>
      </c>
      <c r="K19">
        <f>E19+C19-E18-C18</f>
        <v>9.6930000000081478</v>
      </c>
    </row>
    <row r="20" spans="1:11" x14ac:dyDescent="0.25">
      <c r="A20" t="s">
        <v>21</v>
      </c>
      <c r="B20" t="s">
        <v>41</v>
      </c>
      <c r="C20">
        <v>52.945</v>
      </c>
      <c r="D20">
        <v>162.49099999999999</v>
      </c>
      <c r="E20">
        <v>-328146.27</v>
      </c>
      <c r="F20">
        <v>0</v>
      </c>
    </row>
    <row r="21" spans="1:11" x14ac:dyDescent="0.25">
      <c r="A21" t="s">
        <v>21</v>
      </c>
      <c r="B21" t="s">
        <v>42</v>
      </c>
      <c r="C21">
        <v>62.344000000000001</v>
      </c>
      <c r="D21">
        <v>135.43299999999999</v>
      </c>
      <c r="E21">
        <v>-328145.15999999997</v>
      </c>
      <c r="F21">
        <v>1</v>
      </c>
      <c r="H21">
        <f>C21-C20</f>
        <v>9.3990000000000009</v>
      </c>
      <c r="I21">
        <f>-0.298*(D21-D20)</f>
        <v>8.0632839999999977</v>
      </c>
      <c r="J21">
        <f>E21-E20</f>
        <v>1.1100000000442378</v>
      </c>
      <c r="K21">
        <f>E21+C21-E20-C20</f>
        <v>10.509000000027008</v>
      </c>
    </row>
    <row r="22" spans="1:11" x14ac:dyDescent="0.25">
      <c r="A22" t="s">
        <v>22</v>
      </c>
      <c r="B22" t="s">
        <v>41</v>
      </c>
      <c r="C22">
        <v>36.207000000000001</v>
      </c>
      <c r="D22">
        <v>173.60899999999998</v>
      </c>
      <c r="E22">
        <v>-514911.18</v>
      </c>
      <c r="F22">
        <v>0</v>
      </c>
    </row>
    <row r="23" spans="1:11" x14ac:dyDescent="0.25">
      <c r="A23" t="s">
        <v>22</v>
      </c>
      <c r="B23" t="s">
        <v>42</v>
      </c>
      <c r="C23">
        <v>47.213999999999999</v>
      </c>
      <c r="D23">
        <v>138.81700000000001</v>
      </c>
      <c r="E23">
        <v>-514909.37</v>
      </c>
      <c r="F23">
        <v>1</v>
      </c>
      <c r="H23">
        <f>C23-C22</f>
        <v>11.006999999999998</v>
      </c>
      <c r="I23">
        <f>-0.298*(D23-D22)</f>
        <v>10.368015999999992</v>
      </c>
      <c r="J23">
        <f>E23-E22</f>
        <v>1.8099999999976717</v>
      </c>
      <c r="K23">
        <f>E23+C23-E22-C22</f>
        <v>12.816999999975785</v>
      </c>
    </row>
    <row r="24" spans="1:11" x14ac:dyDescent="0.25">
      <c r="A24" t="s">
        <v>23</v>
      </c>
      <c r="B24" t="s">
        <v>41</v>
      </c>
      <c r="C24">
        <v>69.411000000000001</v>
      </c>
      <c r="D24">
        <v>168.35499999999999</v>
      </c>
      <c r="E24">
        <v>-352791.82</v>
      </c>
      <c r="F24">
        <v>0</v>
      </c>
    </row>
    <row r="25" spans="1:11" x14ac:dyDescent="0.25">
      <c r="A25" t="s">
        <v>23</v>
      </c>
      <c r="B25" t="s">
        <v>42</v>
      </c>
      <c r="C25">
        <v>79.290000000000006</v>
      </c>
      <c r="D25">
        <v>137.09100000000001</v>
      </c>
      <c r="E25">
        <v>-352789.22</v>
      </c>
      <c r="F25">
        <v>1</v>
      </c>
      <c r="H25">
        <f>C25-C24</f>
        <v>9.8790000000000049</v>
      </c>
      <c r="I25">
        <f>-0.298*(D25-D24)</f>
        <v>9.3166719999999934</v>
      </c>
      <c r="J25">
        <f>E25-E24</f>
        <v>2.6000000000349246</v>
      </c>
      <c r="K25">
        <f>E25+C25-E24-C24</f>
        <v>12.479000000013968</v>
      </c>
    </row>
    <row r="26" spans="1:11" x14ac:dyDescent="0.25">
      <c r="A26" t="s">
        <v>24</v>
      </c>
      <c r="B26" t="s">
        <v>41</v>
      </c>
      <c r="C26">
        <v>82.009</v>
      </c>
      <c r="D26">
        <v>179.46699999999998</v>
      </c>
      <c r="E26">
        <v>-448376.78</v>
      </c>
      <c r="F26">
        <v>0</v>
      </c>
    </row>
    <row r="27" spans="1:11" x14ac:dyDescent="0.25">
      <c r="A27" t="s">
        <v>24</v>
      </c>
      <c r="B27" t="s">
        <v>42</v>
      </c>
      <c r="C27">
        <v>91.144999999999996</v>
      </c>
      <c r="D27">
        <v>153.07499999999999</v>
      </c>
      <c r="E27">
        <v>-448373.2</v>
      </c>
      <c r="F27">
        <v>1</v>
      </c>
      <c r="H27">
        <f>C27-C26</f>
        <v>9.1359999999999957</v>
      </c>
      <c r="I27">
        <f>-0.298*(D27-D26)</f>
        <v>7.8648159999999985</v>
      </c>
      <c r="J27">
        <f>E27-E26</f>
        <v>3.5800000000162981</v>
      </c>
      <c r="K27">
        <f>E27+C27-E26-C26</f>
        <v>12.716000000034924</v>
      </c>
    </row>
    <row r="28" spans="1:11" x14ac:dyDescent="0.25">
      <c r="A28" t="s">
        <v>27</v>
      </c>
      <c r="B28" t="s">
        <v>41</v>
      </c>
      <c r="C28">
        <v>51.734000000000002</v>
      </c>
      <c r="D28">
        <v>182.38</v>
      </c>
      <c r="E28">
        <v>-539556.66999999993</v>
      </c>
      <c r="F28">
        <v>0</v>
      </c>
    </row>
    <row r="29" spans="1:11" x14ac:dyDescent="0.25">
      <c r="A29" t="s">
        <v>27</v>
      </c>
      <c r="B29" t="s">
        <v>42</v>
      </c>
      <c r="C29">
        <v>60.792999999999999</v>
      </c>
      <c r="D29">
        <v>156.04300000000001</v>
      </c>
      <c r="E29">
        <v>-539554.94999999995</v>
      </c>
      <c r="F29">
        <v>1</v>
      </c>
      <c r="H29">
        <f>C29-C28</f>
        <v>9.0589999999999975</v>
      </c>
      <c r="I29">
        <f>-0.298*(D29-D28)</f>
        <v>7.8484259999999963</v>
      </c>
      <c r="J29">
        <f>E29-E28</f>
        <v>1.7199999999720603</v>
      </c>
      <c r="K29">
        <f>E29+C29-E28-C28</f>
        <v>10.778999999918973</v>
      </c>
    </row>
    <row r="30" spans="1:11" x14ac:dyDescent="0.25">
      <c r="A30" t="s">
        <v>25</v>
      </c>
      <c r="B30" t="s">
        <v>41</v>
      </c>
      <c r="C30">
        <v>84.938000000000002</v>
      </c>
      <c r="D30">
        <v>177.12599999999998</v>
      </c>
      <c r="E30">
        <v>-377437.31</v>
      </c>
      <c r="F30">
        <v>0</v>
      </c>
    </row>
    <row r="31" spans="1:11" x14ac:dyDescent="0.25">
      <c r="A31" t="s">
        <v>25</v>
      </c>
      <c r="B31" t="s">
        <v>42</v>
      </c>
      <c r="C31">
        <v>96.156000000000006</v>
      </c>
      <c r="D31">
        <v>139.34899999999999</v>
      </c>
      <c r="E31">
        <v>-377434.63</v>
      </c>
      <c r="F31">
        <v>1</v>
      </c>
      <c r="H31">
        <f>C31-C30</f>
        <v>11.218000000000004</v>
      </c>
      <c r="I31">
        <f>-0.298*(D31-D30)</f>
        <v>11.257545999999996</v>
      </c>
      <c r="J31">
        <f>E31-E30</f>
        <v>2.6799999999930151</v>
      </c>
      <c r="K31">
        <f>E31+C31-E30-C30</f>
        <v>13.898000000010242</v>
      </c>
    </row>
    <row r="32" spans="1:11" x14ac:dyDescent="0.25">
      <c r="A32" t="s">
        <v>26</v>
      </c>
      <c r="B32" t="s">
        <v>41</v>
      </c>
      <c r="C32">
        <v>97.536000000000001</v>
      </c>
      <c r="D32">
        <v>188.238</v>
      </c>
      <c r="E32">
        <v>-473022.27</v>
      </c>
      <c r="F32">
        <v>0</v>
      </c>
    </row>
    <row r="33" spans="1:13" x14ac:dyDescent="0.25">
      <c r="A33" t="s">
        <v>26</v>
      </c>
      <c r="B33" t="s">
        <v>42</v>
      </c>
      <c r="C33">
        <v>109.376</v>
      </c>
      <c r="D33">
        <v>148.32</v>
      </c>
      <c r="E33">
        <v>-473017.52</v>
      </c>
      <c r="F33">
        <v>1</v>
      </c>
      <c r="H33">
        <f>C33-C32</f>
        <v>11.840000000000003</v>
      </c>
      <c r="I33">
        <f>-0.298*(D33-D32)</f>
        <v>11.895564000000002</v>
      </c>
      <c r="J33">
        <f>E33-E32</f>
        <v>4.75</v>
      </c>
      <c r="K33">
        <f>E33+C33-E32-C32</f>
        <v>16.589999999989288</v>
      </c>
    </row>
    <row r="41" spans="1:13" x14ac:dyDescent="0.25">
      <c r="A41" t="s">
        <v>12</v>
      </c>
      <c r="B41" t="s">
        <v>39</v>
      </c>
      <c r="C41">
        <v>39.573999999999998</v>
      </c>
      <c r="D41">
        <v>206.749</v>
      </c>
      <c r="E41">
        <v>-376874.98</v>
      </c>
      <c r="F41">
        <v>0</v>
      </c>
      <c r="K41">
        <v>0</v>
      </c>
    </row>
    <row r="42" spans="1:13" x14ac:dyDescent="0.25">
      <c r="A42" t="s">
        <v>12</v>
      </c>
      <c r="B42" t="s">
        <v>40</v>
      </c>
      <c r="C42">
        <v>50.492000000000004</v>
      </c>
      <c r="D42">
        <v>172.834</v>
      </c>
      <c r="E42">
        <v>-376889.98</v>
      </c>
      <c r="F42">
        <v>1</v>
      </c>
      <c r="H42">
        <f>C42-C41</f>
        <v>10.918000000000006</v>
      </c>
      <c r="I42">
        <f>-0.298*(D42-D41)</f>
        <v>10.106669999999998</v>
      </c>
      <c r="J42">
        <f>E42-E41</f>
        <v>-15</v>
      </c>
      <c r="K42">
        <f>E42+C42-E41-C41</f>
        <v>-4.0819999999725241</v>
      </c>
    </row>
    <row r="43" spans="1:13" x14ac:dyDescent="0.25">
      <c r="A43" t="s">
        <v>12</v>
      </c>
      <c r="B43" t="s">
        <v>34</v>
      </c>
      <c r="C43">
        <v>60.893999999999998</v>
      </c>
      <c r="D43">
        <v>139.75299999999999</v>
      </c>
      <c r="E43">
        <v>-376896.03</v>
      </c>
      <c r="F43">
        <v>2</v>
      </c>
      <c r="H43">
        <f>C43-C41</f>
        <v>21.32</v>
      </c>
      <c r="I43">
        <f>-0.298*(D43-D41)</f>
        <v>19.964808000000001</v>
      </c>
      <c r="J43">
        <f>E43-E41</f>
        <v>-21.050000000046566</v>
      </c>
      <c r="K43">
        <f>E43+C43-E41-C41</f>
        <v>0.2699999999245648</v>
      </c>
      <c r="M43">
        <f>K43-MIN(K41:K42)</f>
        <v>4.3519999998970889</v>
      </c>
    </row>
    <row r="44" spans="1:13" x14ac:dyDescent="0.25">
      <c r="A44" t="s">
        <v>13</v>
      </c>
      <c r="B44" t="s">
        <v>39</v>
      </c>
      <c r="C44">
        <v>55.14</v>
      </c>
      <c r="D44">
        <v>217.10599999999999</v>
      </c>
      <c r="E44">
        <v>-401513.04000000004</v>
      </c>
      <c r="F44">
        <v>0</v>
      </c>
      <c r="K44">
        <v>0</v>
      </c>
    </row>
    <row r="45" spans="1:13" x14ac:dyDescent="0.25">
      <c r="A45" t="s">
        <v>13</v>
      </c>
      <c r="B45" t="s">
        <v>40</v>
      </c>
      <c r="C45">
        <v>66.058000000000007</v>
      </c>
      <c r="D45">
        <v>183.191</v>
      </c>
      <c r="E45">
        <v>-401528.04</v>
      </c>
      <c r="F45">
        <v>1</v>
      </c>
      <c r="H45">
        <f>C45-C44</f>
        <v>10.918000000000006</v>
      </c>
      <c r="I45">
        <f>-0.298*(D45-D44)</f>
        <v>10.106669999999998</v>
      </c>
      <c r="J45">
        <f>E45-E44</f>
        <v>-14.999999999941792</v>
      </c>
      <c r="K45">
        <f>E45+C45-E44-C44</f>
        <v>-4.0819999999227008</v>
      </c>
    </row>
    <row r="46" spans="1:13" x14ac:dyDescent="0.25">
      <c r="A46" t="s">
        <v>13</v>
      </c>
      <c r="B46" t="s">
        <v>34</v>
      </c>
      <c r="C46">
        <v>78.17</v>
      </c>
      <c r="D46">
        <v>142.34200000000001</v>
      </c>
      <c r="E46">
        <v>-401534.46</v>
      </c>
      <c r="F46">
        <v>2</v>
      </c>
      <c r="H46">
        <f>C46-C44</f>
        <v>23.03</v>
      </c>
      <c r="I46">
        <f>-0.298*(D46-D44)</f>
        <v>22.279671999999994</v>
      </c>
      <c r="J46">
        <f>E46-E44</f>
        <v>-21.419999999983702</v>
      </c>
      <c r="K46">
        <f>E46+C46-E44-C44</f>
        <v>1.6099999999999994</v>
      </c>
      <c r="M46">
        <f>K46-MIN(K44:K45)</f>
        <v>5.6919999999227002</v>
      </c>
    </row>
    <row r="47" spans="1:13" x14ac:dyDescent="0.25">
      <c r="A47" t="s">
        <v>14</v>
      </c>
      <c r="B47" t="s">
        <v>39</v>
      </c>
      <c r="C47">
        <v>84.204000000000008</v>
      </c>
      <c r="D47">
        <v>234.08199999999999</v>
      </c>
      <c r="E47">
        <v>-521743.55</v>
      </c>
      <c r="F47">
        <v>0</v>
      </c>
      <c r="K47">
        <v>0</v>
      </c>
    </row>
    <row r="48" spans="1:13" x14ac:dyDescent="0.25">
      <c r="A48" t="s">
        <v>14</v>
      </c>
      <c r="B48" t="s">
        <v>40</v>
      </c>
      <c r="C48">
        <v>95.122</v>
      </c>
      <c r="D48">
        <v>200.167</v>
      </c>
      <c r="E48">
        <v>-521758.55</v>
      </c>
      <c r="F48">
        <v>1</v>
      </c>
      <c r="H48">
        <f>C48-C47</f>
        <v>10.917999999999992</v>
      </c>
      <c r="I48">
        <f>-0.298*(D48-D47)</f>
        <v>10.106669999999998</v>
      </c>
      <c r="J48">
        <f>E48-E47</f>
        <v>-15</v>
      </c>
      <c r="K48">
        <f>E48+C48-E47-C47</f>
        <v>-4.0820000000260848</v>
      </c>
    </row>
    <row r="49" spans="1:13" x14ac:dyDescent="0.25">
      <c r="A49" t="s">
        <v>14</v>
      </c>
      <c r="B49" t="s">
        <v>34</v>
      </c>
      <c r="C49">
        <v>108.36799999999999</v>
      </c>
      <c r="D49">
        <v>153.726</v>
      </c>
      <c r="E49">
        <v>-521760.63</v>
      </c>
      <c r="F49">
        <v>2</v>
      </c>
      <c r="H49">
        <f>C49-C47</f>
        <v>24.163999999999987</v>
      </c>
      <c r="I49">
        <f>-0.298*(D49-D47)</f>
        <v>23.946087999999996</v>
      </c>
      <c r="J49">
        <f>E49-E47</f>
        <v>-17.080000000016298</v>
      </c>
      <c r="K49">
        <f>E49+C49-E47-C47</f>
        <v>7.0840000000004579</v>
      </c>
      <c r="M49">
        <f>K49-MIN(K47:K48)</f>
        <v>11.166000000026543</v>
      </c>
    </row>
    <row r="50" spans="1:13" x14ac:dyDescent="0.25">
      <c r="A50" t="s">
        <v>15</v>
      </c>
      <c r="B50" t="s">
        <v>39</v>
      </c>
      <c r="C50">
        <v>99.730999999999995</v>
      </c>
      <c r="D50">
        <v>242.85299999999998</v>
      </c>
      <c r="E50">
        <v>-546389.04</v>
      </c>
      <c r="F50">
        <v>0</v>
      </c>
      <c r="K50">
        <v>0</v>
      </c>
    </row>
    <row r="51" spans="1:13" x14ac:dyDescent="0.25">
      <c r="A51" t="s">
        <v>15</v>
      </c>
      <c r="B51" t="s">
        <v>40</v>
      </c>
      <c r="C51">
        <v>110.649</v>
      </c>
      <c r="D51">
        <v>208.93799999999999</v>
      </c>
      <c r="E51">
        <v>-546404.04</v>
      </c>
      <c r="F51">
        <v>1</v>
      </c>
      <c r="H51">
        <f>C51-C50</f>
        <v>10.918000000000006</v>
      </c>
      <c r="I51">
        <f>-0.298*(D51-D50)</f>
        <v>10.106669999999998</v>
      </c>
      <c r="J51">
        <f>E51-E50</f>
        <v>-15</v>
      </c>
      <c r="K51">
        <f>E51+C51-E50-C50</f>
        <v>-4.0820000000242089</v>
      </c>
    </row>
    <row r="52" spans="1:13" x14ac:dyDescent="0.25">
      <c r="A52" t="s">
        <v>15</v>
      </c>
      <c r="B52" t="s">
        <v>34</v>
      </c>
      <c r="C52">
        <v>123.614</v>
      </c>
      <c r="D52">
        <v>164.59700000000001</v>
      </c>
      <c r="E52">
        <v>-546407.31000000006</v>
      </c>
      <c r="F52">
        <v>2</v>
      </c>
      <c r="H52">
        <f>C52-C50</f>
        <v>23.88300000000001</v>
      </c>
      <c r="I52">
        <f>-0.298*(D52-D50)</f>
        <v>23.320287999999991</v>
      </c>
      <c r="J52">
        <f>E52-E50</f>
        <v>-18.270000000018626</v>
      </c>
      <c r="K52">
        <f>E52+C52-E50-C50</f>
        <v>5.6129999999245683</v>
      </c>
      <c r="M52">
        <f>K52-MIN(K50:K51)</f>
        <v>9.6949999999487773</v>
      </c>
    </row>
    <row r="53" spans="1:13" x14ac:dyDescent="0.25">
      <c r="A53" t="s">
        <v>16</v>
      </c>
      <c r="B53" t="s">
        <v>39</v>
      </c>
      <c r="C53">
        <v>22.544999999999998</v>
      </c>
      <c r="D53">
        <v>219.98399999999998</v>
      </c>
      <c r="E53">
        <v>-563637.02</v>
      </c>
      <c r="F53">
        <v>0</v>
      </c>
      <c r="K53">
        <v>0</v>
      </c>
    </row>
    <row r="54" spans="1:13" x14ac:dyDescent="0.25">
      <c r="A54" t="s">
        <v>16</v>
      </c>
      <c r="B54" t="s">
        <v>40</v>
      </c>
      <c r="C54">
        <v>34.711000000000006</v>
      </c>
      <c r="D54">
        <v>179.965</v>
      </c>
      <c r="E54">
        <v>-563655.39</v>
      </c>
      <c r="F54">
        <v>1</v>
      </c>
      <c r="H54">
        <f>C54-C53</f>
        <v>12.166000000000007</v>
      </c>
      <c r="I54">
        <f>-0.298*(D54-D53)</f>
        <v>11.925661999999992</v>
      </c>
      <c r="J54">
        <f>E54-E53</f>
        <v>-18.369999999995343</v>
      </c>
      <c r="K54">
        <f>E54+C54-E53-C53</f>
        <v>-6.203999999985097</v>
      </c>
    </row>
    <row r="55" spans="1:13" x14ac:dyDescent="0.25">
      <c r="A55" t="s">
        <v>16</v>
      </c>
      <c r="B55" t="s">
        <v>34</v>
      </c>
      <c r="C55">
        <v>45.692</v>
      </c>
      <c r="D55">
        <v>147.739</v>
      </c>
      <c r="E55">
        <v>-563660.55000000005</v>
      </c>
      <c r="F55">
        <v>2</v>
      </c>
      <c r="H55">
        <f>C55-C53</f>
        <v>23.147000000000002</v>
      </c>
      <c r="I55">
        <f>-0.298*(D55-D53)</f>
        <v>21.529009999999992</v>
      </c>
      <c r="J55">
        <f>E55-E53</f>
        <v>-23.53000000002794</v>
      </c>
      <c r="K55">
        <f>E55+C55-E53-C53</f>
        <v>-0.38299999998882228</v>
      </c>
      <c r="M55">
        <f>K55-MIN(K53:K54)</f>
        <v>5.8209999999962747</v>
      </c>
    </row>
    <row r="56" spans="1:13" x14ac:dyDescent="0.25">
      <c r="A56" t="s">
        <v>17</v>
      </c>
      <c r="B56" t="s">
        <v>39</v>
      </c>
      <c r="C56">
        <v>55.748999999999995</v>
      </c>
      <c r="D56">
        <v>214.73</v>
      </c>
      <c r="E56">
        <v>-401517.66000000003</v>
      </c>
      <c r="F56">
        <v>0</v>
      </c>
      <c r="K56">
        <v>0</v>
      </c>
    </row>
    <row r="57" spans="1:13" x14ac:dyDescent="0.25">
      <c r="A57" t="s">
        <v>17</v>
      </c>
      <c r="B57" t="s">
        <v>40</v>
      </c>
      <c r="C57">
        <v>67.595999999999989</v>
      </c>
      <c r="D57">
        <v>172.97499999999999</v>
      </c>
      <c r="E57">
        <v>-401533.54</v>
      </c>
      <c r="F57">
        <v>1</v>
      </c>
      <c r="H57">
        <f>C57-C56</f>
        <v>11.846999999999994</v>
      </c>
      <c r="I57">
        <f>-0.298*(D57-D56)</f>
        <v>12.442989999999998</v>
      </c>
      <c r="J57">
        <f>E57-E56</f>
        <v>-15.879999999946449</v>
      </c>
      <c r="K57">
        <f>E57+C57-E56-C56</f>
        <v>-4.0329999999268864</v>
      </c>
    </row>
    <row r="58" spans="1:13" x14ac:dyDescent="0.25">
      <c r="A58" t="s">
        <v>17</v>
      </c>
      <c r="B58" t="s">
        <v>34</v>
      </c>
      <c r="C58">
        <v>80.230999999999995</v>
      </c>
      <c r="D58">
        <v>135.465</v>
      </c>
      <c r="E58">
        <v>-401542.81</v>
      </c>
      <c r="F58">
        <v>2</v>
      </c>
      <c r="H58">
        <f>C58-C56</f>
        <v>24.481999999999999</v>
      </c>
      <c r="I58">
        <f>-0.298*(D58-D56)</f>
        <v>23.620969999999996</v>
      </c>
      <c r="J58">
        <f>E58-E56</f>
        <v>-25.149999999965075</v>
      </c>
      <c r="K58">
        <f>E58+C58-E56-C56</f>
        <v>-0.66799999993619963</v>
      </c>
      <c r="M58">
        <f>K58-MIN(K56:K57)</f>
        <v>3.3649999999906868</v>
      </c>
    </row>
    <row r="59" spans="1:13" x14ac:dyDescent="0.25">
      <c r="A59" t="s">
        <v>18</v>
      </c>
      <c r="B59" t="s">
        <v>39</v>
      </c>
      <c r="C59">
        <v>68.347000000000008</v>
      </c>
      <c r="D59">
        <v>225.84200000000001</v>
      </c>
      <c r="E59">
        <v>-497102.62</v>
      </c>
      <c r="F59">
        <v>0</v>
      </c>
      <c r="K59">
        <v>0</v>
      </c>
    </row>
    <row r="60" spans="1:13" x14ac:dyDescent="0.25">
      <c r="A60" t="s">
        <v>18</v>
      </c>
      <c r="B60" t="s">
        <v>40</v>
      </c>
      <c r="C60">
        <v>80.506</v>
      </c>
      <c r="D60">
        <v>187.78699999999998</v>
      </c>
      <c r="E60">
        <v>-497116.56</v>
      </c>
      <c r="F60">
        <v>1</v>
      </c>
      <c r="H60">
        <f>C60-C59</f>
        <v>12.158999999999992</v>
      </c>
      <c r="I60">
        <f>-0.298*(D60-D59)</f>
        <v>11.34039000000001</v>
      </c>
      <c r="J60">
        <f>E60-E59</f>
        <v>-13.940000000002328</v>
      </c>
      <c r="K60">
        <f>E60+C60-E59-C59</f>
        <v>-1.7810000000083903</v>
      </c>
    </row>
    <row r="61" spans="1:13" x14ac:dyDescent="0.25">
      <c r="A61" t="s">
        <v>18</v>
      </c>
      <c r="B61" t="s">
        <v>34</v>
      </c>
      <c r="C61">
        <v>93.754000000000005</v>
      </c>
      <c r="D61">
        <v>144.227</v>
      </c>
      <c r="E61">
        <v>-497125.46</v>
      </c>
      <c r="F61">
        <v>2</v>
      </c>
      <c r="H61">
        <f>C61-C59</f>
        <v>25.406999999999996</v>
      </c>
      <c r="I61">
        <f>-0.298*(D61-D59)</f>
        <v>24.321270000000002</v>
      </c>
      <c r="J61">
        <f>E61-E59</f>
        <v>-22.840000000025611</v>
      </c>
      <c r="K61">
        <f>E61+C61-E59-C59</f>
        <v>2.566999999989747</v>
      </c>
      <c r="M61">
        <f>K61-MIN(K59:K60)</f>
        <v>4.3479999999981374</v>
      </c>
    </row>
    <row r="62" spans="1:13" x14ac:dyDescent="0.25">
      <c r="A62" t="s">
        <v>19</v>
      </c>
      <c r="B62" t="s">
        <v>39</v>
      </c>
      <c r="C62">
        <v>38.110999999999997</v>
      </c>
      <c r="D62">
        <v>230.34100000000001</v>
      </c>
      <c r="E62">
        <v>-588275.08000000007</v>
      </c>
      <c r="F62">
        <v>0</v>
      </c>
      <c r="K62">
        <v>0</v>
      </c>
    </row>
    <row r="63" spans="1:13" x14ac:dyDescent="0.25">
      <c r="A63" t="s">
        <v>19</v>
      </c>
      <c r="B63" t="s">
        <v>40</v>
      </c>
      <c r="C63">
        <v>50.277000000000001</v>
      </c>
      <c r="D63">
        <v>190.322</v>
      </c>
      <c r="E63">
        <v>-588293.45000000007</v>
      </c>
      <c r="F63">
        <v>1</v>
      </c>
      <c r="H63">
        <f>C63-C62</f>
        <v>12.166000000000004</v>
      </c>
      <c r="I63">
        <f>-0.298*(D63-D62)</f>
        <v>11.925662000000001</v>
      </c>
      <c r="J63">
        <f>E63-E62</f>
        <v>-18.369999999995343</v>
      </c>
      <c r="K63">
        <f>E63+C63-E62-C62</f>
        <v>-6.2039999999934778</v>
      </c>
    </row>
    <row r="64" spans="1:13" x14ac:dyDescent="0.25">
      <c r="A64" t="s">
        <v>19</v>
      </c>
      <c r="B64" t="s">
        <v>34</v>
      </c>
      <c r="C64">
        <v>62.106999999999999</v>
      </c>
      <c r="D64">
        <v>156.03299999999999</v>
      </c>
      <c r="E64">
        <v>-588300.62</v>
      </c>
      <c r="F64">
        <v>2</v>
      </c>
      <c r="H64">
        <f>C64-C62</f>
        <v>23.996000000000002</v>
      </c>
      <c r="I64">
        <f>-0.298*(D64-D62)</f>
        <v>22.143784000000004</v>
      </c>
      <c r="J64">
        <f>E64-E62</f>
        <v>-25.539999999920838</v>
      </c>
      <c r="K64">
        <f>E64+C64-E62-C62</f>
        <v>-1.5439999999608816</v>
      </c>
      <c r="M64">
        <f>K64-MIN(K62:K63)</f>
        <v>4.6600000000325963</v>
      </c>
    </row>
    <row r="65" spans="1:13" x14ac:dyDescent="0.25">
      <c r="A65" t="s">
        <v>20</v>
      </c>
      <c r="B65" t="s">
        <v>39</v>
      </c>
      <c r="C65">
        <v>71.314999999999998</v>
      </c>
      <c r="D65">
        <v>225.08699999999999</v>
      </c>
      <c r="E65">
        <v>-426155.72</v>
      </c>
      <c r="F65">
        <v>0</v>
      </c>
      <c r="K65">
        <v>0</v>
      </c>
    </row>
    <row r="66" spans="1:13" x14ac:dyDescent="0.25">
      <c r="A66" t="s">
        <v>20</v>
      </c>
      <c r="B66" t="s">
        <v>40</v>
      </c>
      <c r="C66">
        <v>83.161999999999992</v>
      </c>
      <c r="D66">
        <v>183.33199999999999</v>
      </c>
      <c r="E66">
        <v>-426171.6</v>
      </c>
      <c r="F66">
        <v>1</v>
      </c>
      <c r="H66">
        <f>C66-C65</f>
        <v>11.846999999999994</v>
      </c>
      <c r="I66">
        <f>-0.298*(D66-D65)</f>
        <v>12.442989999999998</v>
      </c>
      <c r="J66">
        <f>E66-E65</f>
        <v>-15.880000000004657</v>
      </c>
      <c r="K66">
        <f>E66+C66-E65-C65</f>
        <v>-4.0329999999934785</v>
      </c>
    </row>
    <row r="67" spans="1:13" x14ac:dyDescent="0.25">
      <c r="A67" t="s">
        <v>20</v>
      </c>
      <c r="B67" t="s">
        <v>34</v>
      </c>
      <c r="C67">
        <v>94.91</v>
      </c>
      <c r="D67">
        <v>148.50800000000001</v>
      </c>
      <c r="E67">
        <v>-426177</v>
      </c>
      <c r="F67">
        <v>2</v>
      </c>
      <c r="H67">
        <f>C67-C65</f>
        <v>23.594999999999999</v>
      </c>
      <c r="I67">
        <f>-0.298*(D67-D65)</f>
        <v>22.820541999999993</v>
      </c>
      <c r="J67">
        <f>E67-E65</f>
        <v>-21.28000000002794</v>
      </c>
      <c r="K67">
        <f>E67+C67-E65-C65</f>
        <v>2.3149999999464512</v>
      </c>
      <c r="M67">
        <f>K67-MIN(K65:K66)</f>
        <v>6.3479999999399297</v>
      </c>
    </row>
    <row r="68" spans="1:13" x14ac:dyDescent="0.25">
      <c r="A68" t="s">
        <v>21</v>
      </c>
      <c r="B68" t="s">
        <v>39</v>
      </c>
      <c r="C68">
        <v>83.912999999999997</v>
      </c>
      <c r="D68">
        <v>236.19900000000001</v>
      </c>
      <c r="E68">
        <v>-521740.68</v>
      </c>
      <c r="F68">
        <v>0</v>
      </c>
      <c r="K68">
        <v>0</v>
      </c>
    </row>
    <row r="69" spans="1:13" x14ac:dyDescent="0.25">
      <c r="A69" t="s">
        <v>21</v>
      </c>
      <c r="B69" t="s">
        <v>40</v>
      </c>
      <c r="C69">
        <v>96.072000000000003</v>
      </c>
      <c r="D69">
        <v>198.14400000000001</v>
      </c>
      <c r="E69">
        <v>-521754.62</v>
      </c>
      <c r="F69">
        <v>1</v>
      </c>
      <c r="H69">
        <f>C69-C68</f>
        <v>12.159000000000006</v>
      </c>
      <c r="I69">
        <f>-0.298*(D69-D68)</f>
        <v>11.340390000000001</v>
      </c>
      <c r="J69">
        <f>E69-E68</f>
        <v>-13.940000000002328</v>
      </c>
      <c r="K69">
        <f>E69+C69-E68-C68</f>
        <v>-1.7810000000167605</v>
      </c>
    </row>
    <row r="70" spans="1:13" x14ac:dyDescent="0.25">
      <c r="A70" t="s">
        <v>21</v>
      </c>
      <c r="B70" t="s">
        <v>34</v>
      </c>
      <c r="C70">
        <v>109.40900000000001</v>
      </c>
      <c r="D70">
        <v>153.75899999999999</v>
      </c>
      <c r="E70">
        <v>-521761.17</v>
      </c>
      <c r="F70">
        <v>2</v>
      </c>
      <c r="H70">
        <f>C70-C68</f>
        <v>25.496000000000009</v>
      </c>
      <c r="I70">
        <f>-0.298*(D70-D68)</f>
        <v>24.567120000000006</v>
      </c>
      <c r="J70">
        <f>E70-E68</f>
        <v>-20.489999999990687</v>
      </c>
      <c r="K70">
        <f>E70+C70-E68-C68</f>
        <v>5.0059999999944154</v>
      </c>
      <c r="M70">
        <f>K70-MIN(K68:K69)</f>
        <v>6.7870000000111759</v>
      </c>
    </row>
    <row r="71" spans="1:13" x14ac:dyDescent="0.25">
      <c r="A71" t="s">
        <v>22</v>
      </c>
      <c r="B71" t="s">
        <v>39</v>
      </c>
      <c r="C71">
        <v>67.174999999999997</v>
      </c>
      <c r="D71">
        <v>247.31700000000001</v>
      </c>
      <c r="E71">
        <v>-708505.59000000008</v>
      </c>
      <c r="F71">
        <v>0</v>
      </c>
      <c r="K71">
        <v>0</v>
      </c>
    </row>
    <row r="72" spans="1:13" x14ac:dyDescent="0.25">
      <c r="A72" t="s">
        <v>22</v>
      </c>
      <c r="B72" t="s">
        <v>40</v>
      </c>
      <c r="C72">
        <v>79.341000000000008</v>
      </c>
      <c r="D72">
        <v>207.298</v>
      </c>
      <c r="E72">
        <v>-708523.96</v>
      </c>
      <c r="F72">
        <v>1</v>
      </c>
      <c r="H72">
        <f>C72-C71</f>
        <v>12.166000000000011</v>
      </c>
      <c r="I72">
        <f>-0.298*(D72-D71)</f>
        <v>11.925662000000001</v>
      </c>
      <c r="J72">
        <f>E72-E71</f>
        <v>-18.369999999878928</v>
      </c>
      <c r="K72">
        <f>E72+C72-E71-C71</f>
        <v>-6.2039999998640241</v>
      </c>
    </row>
    <row r="73" spans="1:13" x14ac:dyDescent="0.25">
      <c r="A73" t="s">
        <v>22</v>
      </c>
      <c r="B73" t="s">
        <v>34</v>
      </c>
      <c r="C73">
        <v>93.171999999999997</v>
      </c>
      <c r="D73">
        <v>163.48099999999999</v>
      </c>
      <c r="E73">
        <v>-708530.84</v>
      </c>
      <c r="F73">
        <v>2</v>
      </c>
      <c r="H73">
        <f>C73-C71</f>
        <v>25.997</v>
      </c>
      <c r="I73">
        <f>-0.298*(D73-D71)</f>
        <v>24.983128000000004</v>
      </c>
      <c r="J73">
        <f>E73-E71</f>
        <v>-25.249999999883585</v>
      </c>
      <c r="K73">
        <f>E73+C73-E71-C71</f>
        <v>0.74700000013690726</v>
      </c>
      <c r="M73">
        <f>K73-MIN(K71:K72)</f>
        <v>6.9510000000009313</v>
      </c>
    </row>
    <row r="74" spans="1:13" x14ac:dyDescent="0.25">
      <c r="A74" t="s">
        <v>23</v>
      </c>
      <c r="B74" t="s">
        <v>39</v>
      </c>
      <c r="C74">
        <v>100.37899999999999</v>
      </c>
      <c r="D74">
        <v>242.06299999999999</v>
      </c>
      <c r="E74">
        <v>-546386.23</v>
      </c>
      <c r="F74">
        <v>0</v>
      </c>
      <c r="K74">
        <v>0</v>
      </c>
    </row>
    <row r="75" spans="1:13" x14ac:dyDescent="0.25">
      <c r="A75" t="s">
        <v>23</v>
      </c>
      <c r="B75" t="s">
        <v>40</v>
      </c>
      <c r="C75">
        <v>112.226</v>
      </c>
      <c r="D75">
        <v>200.30799999999999</v>
      </c>
      <c r="E75">
        <v>-546402.11</v>
      </c>
      <c r="F75">
        <v>1</v>
      </c>
      <c r="H75">
        <f>C75-C74</f>
        <v>11.847000000000008</v>
      </c>
      <c r="I75">
        <f>-0.298*(D75-D74)</f>
        <v>12.442989999999998</v>
      </c>
      <c r="J75">
        <f>E75-E74</f>
        <v>-15.880000000004657</v>
      </c>
      <c r="K75">
        <f>E75+C75-E74-C74</f>
        <v>-4.0329999999804329</v>
      </c>
    </row>
    <row r="76" spans="1:13" x14ac:dyDescent="0.25">
      <c r="A76" t="s">
        <v>23</v>
      </c>
      <c r="B76" t="s">
        <v>34</v>
      </c>
      <c r="C76">
        <v>124.229</v>
      </c>
      <c r="D76">
        <v>166.72900000000001</v>
      </c>
      <c r="E76">
        <v>-546404.68000000005</v>
      </c>
      <c r="F76">
        <v>2</v>
      </c>
      <c r="H76">
        <f>C76-C74</f>
        <v>23.850000000000009</v>
      </c>
      <c r="I76">
        <f>-0.298*(D76-D74)</f>
        <v>22.449531999999991</v>
      </c>
      <c r="J76">
        <f>E76-E74</f>
        <v>-18.450000000069849</v>
      </c>
      <c r="K76">
        <f>E76+C76-E74-C74</f>
        <v>5.3999999999804515</v>
      </c>
      <c r="M76">
        <f>K76-MIN(K74:K75)</f>
        <v>9.4329999999608845</v>
      </c>
    </row>
    <row r="77" spans="1:13" x14ac:dyDescent="0.25">
      <c r="A77" t="s">
        <v>24</v>
      </c>
      <c r="B77" t="s">
        <v>39</v>
      </c>
      <c r="C77">
        <v>112.977</v>
      </c>
      <c r="D77">
        <v>253.17500000000001</v>
      </c>
      <c r="E77">
        <v>-641971.18999999994</v>
      </c>
      <c r="F77">
        <v>0</v>
      </c>
      <c r="K77">
        <v>0</v>
      </c>
    </row>
    <row r="78" spans="1:13" x14ac:dyDescent="0.25">
      <c r="A78" t="s">
        <v>24</v>
      </c>
      <c r="B78" t="s">
        <v>40</v>
      </c>
      <c r="C78">
        <v>125.136</v>
      </c>
      <c r="D78">
        <v>215.12</v>
      </c>
      <c r="E78">
        <v>-641985.13</v>
      </c>
      <c r="F78">
        <v>1</v>
      </c>
      <c r="H78">
        <f>C78-C77</f>
        <v>12.158999999999992</v>
      </c>
      <c r="I78">
        <f>-0.298*(D78-D77)</f>
        <v>11.340390000000001</v>
      </c>
      <c r="J78">
        <f>E78-E77</f>
        <v>-13.940000000060536</v>
      </c>
      <c r="K78">
        <f>E78+C78-E77-C77</f>
        <v>-1.7810000000037292</v>
      </c>
    </row>
    <row r="79" spans="1:13" x14ac:dyDescent="0.25">
      <c r="A79" t="s">
        <v>24</v>
      </c>
      <c r="B79" t="s">
        <v>34</v>
      </c>
      <c r="C79">
        <v>139.154</v>
      </c>
      <c r="D79">
        <v>167.964</v>
      </c>
      <c r="E79">
        <v>-641989.07999999996</v>
      </c>
      <c r="F79">
        <v>2</v>
      </c>
      <c r="H79">
        <f>C79-C77</f>
        <v>26.176999999999992</v>
      </c>
      <c r="I79">
        <f>-0.298*(D79-D77)</f>
        <v>25.392878000000003</v>
      </c>
      <c r="J79">
        <f>E79-E77</f>
        <v>-17.89000000001397</v>
      </c>
      <c r="K79">
        <f>E79+C79-E77-C77</f>
        <v>8.2869999999664685</v>
      </c>
      <c r="M79">
        <f>K79-MIN(K77:K78)</f>
        <v>10.067999999970198</v>
      </c>
    </row>
    <row r="80" spans="1:13" x14ac:dyDescent="0.25">
      <c r="A80" t="s">
        <v>27</v>
      </c>
      <c r="B80" t="s">
        <v>39</v>
      </c>
      <c r="C80">
        <v>82.701999999999998</v>
      </c>
      <c r="D80">
        <v>256.08799999999997</v>
      </c>
      <c r="E80">
        <v>-733151.08</v>
      </c>
      <c r="F80">
        <v>0</v>
      </c>
      <c r="K80">
        <v>0</v>
      </c>
    </row>
    <row r="81" spans="1:13" x14ac:dyDescent="0.25">
      <c r="A81" t="s">
        <v>27</v>
      </c>
      <c r="B81" t="s">
        <v>40</v>
      </c>
      <c r="C81">
        <v>94.867999999999995</v>
      </c>
      <c r="D81">
        <v>216.06900000000002</v>
      </c>
      <c r="E81">
        <v>-733169.45</v>
      </c>
      <c r="F81">
        <v>1</v>
      </c>
      <c r="H81">
        <f>C81-C80</f>
        <v>12.165999999999997</v>
      </c>
      <c r="I81">
        <f>-0.298*(D81-D80)</f>
        <v>11.925661999999985</v>
      </c>
      <c r="J81">
        <f>E81-E80</f>
        <v>-18.369999999995343</v>
      </c>
      <c r="K81">
        <f>E81+C81-E80-C80</f>
        <v>-6.2039999999785778</v>
      </c>
    </row>
    <row r="82" spans="1:13" x14ac:dyDescent="0.25">
      <c r="A82" t="s">
        <v>27</v>
      </c>
      <c r="B82" t="s">
        <v>34</v>
      </c>
      <c r="C82">
        <v>106.932</v>
      </c>
      <c r="D82">
        <v>179.32599999999999</v>
      </c>
      <c r="E82">
        <v>-733173.54</v>
      </c>
      <c r="F82">
        <v>2</v>
      </c>
      <c r="H82">
        <f>C82-C80</f>
        <v>24.230000000000004</v>
      </c>
      <c r="I82">
        <f>-0.298*(D82-D80)</f>
        <v>22.875075999999989</v>
      </c>
      <c r="J82">
        <f>E82-E80</f>
        <v>-22.460000000079162</v>
      </c>
      <c r="K82">
        <f>E82+C82-E80-C80</f>
        <v>1.7699999999506417</v>
      </c>
      <c r="M82">
        <f>K82-MIN(K80:K81)</f>
        <v>7.9739999999292195</v>
      </c>
    </row>
    <row r="83" spans="1:13" x14ac:dyDescent="0.25">
      <c r="A83" t="s">
        <v>25</v>
      </c>
      <c r="B83" t="s">
        <v>39</v>
      </c>
      <c r="C83">
        <v>115.90600000000001</v>
      </c>
      <c r="D83">
        <v>250.83399999999997</v>
      </c>
      <c r="E83">
        <v>-571031.72</v>
      </c>
      <c r="F83">
        <v>0</v>
      </c>
      <c r="K83">
        <v>0</v>
      </c>
    </row>
    <row r="84" spans="1:13" x14ac:dyDescent="0.25">
      <c r="A84" t="s">
        <v>25</v>
      </c>
      <c r="B84" t="s">
        <v>40</v>
      </c>
      <c r="C84">
        <v>127.75299999999999</v>
      </c>
      <c r="D84">
        <v>209.07900000000001</v>
      </c>
      <c r="E84">
        <v>-571047.6</v>
      </c>
      <c r="F84">
        <v>1</v>
      </c>
      <c r="H84">
        <f>C84-C83</f>
        <v>11.84699999999998</v>
      </c>
      <c r="I84">
        <f>-0.298*(D84-D83)</f>
        <v>12.442989999999989</v>
      </c>
      <c r="J84">
        <f>E84-E83</f>
        <v>-15.880000000004657</v>
      </c>
      <c r="K84">
        <f>E84+C84-E83-C83</f>
        <v>-4.0329999999785855</v>
      </c>
    </row>
    <row r="85" spans="1:13" x14ac:dyDescent="0.25">
      <c r="A85" t="s">
        <v>25</v>
      </c>
      <c r="B85" t="s">
        <v>34</v>
      </c>
      <c r="C85">
        <v>141.32</v>
      </c>
      <c r="D85">
        <v>165.322</v>
      </c>
      <c r="E85">
        <v>-571051.27</v>
      </c>
      <c r="F85">
        <v>2</v>
      </c>
      <c r="H85">
        <f>C85-C83</f>
        <v>25.413999999999987</v>
      </c>
      <c r="I85">
        <f>-0.298*(D85-D83)</f>
        <v>25.482575999999991</v>
      </c>
      <c r="J85">
        <f>E85-E83</f>
        <v>-19.550000000046566</v>
      </c>
      <c r="K85">
        <f>E85+C85-E83-C83</f>
        <v>5.8639999999022052</v>
      </c>
      <c r="M85">
        <f>K85-MIN(K83:K84)</f>
        <v>9.8969999998807907</v>
      </c>
    </row>
    <row r="86" spans="1:13" x14ac:dyDescent="0.25">
      <c r="A86" t="s">
        <v>26</v>
      </c>
      <c r="B86" t="s">
        <v>39</v>
      </c>
      <c r="C86">
        <v>128.50399999999999</v>
      </c>
      <c r="D86">
        <v>261.94600000000003</v>
      </c>
      <c r="E86">
        <v>-666616.68000000005</v>
      </c>
      <c r="F86">
        <v>0</v>
      </c>
      <c r="K86">
        <v>0</v>
      </c>
    </row>
    <row r="87" spans="1:13" x14ac:dyDescent="0.25">
      <c r="A87" t="s">
        <v>26</v>
      </c>
      <c r="B87" t="s">
        <v>40</v>
      </c>
      <c r="C87">
        <v>140.66300000000001</v>
      </c>
      <c r="D87">
        <v>223.89099999999999</v>
      </c>
      <c r="E87">
        <v>-666630.62</v>
      </c>
      <c r="F87">
        <v>1</v>
      </c>
      <c r="H87">
        <f>C87-C86</f>
        <v>12.15900000000002</v>
      </c>
      <c r="I87">
        <f>-0.298*(D87-D86)</f>
        <v>11.34039000000001</v>
      </c>
      <c r="J87">
        <f>E87-E86</f>
        <v>-13.939999999944121</v>
      </c>
      <c r="K87">
        <f>E87+C87-E86-C86</f>
        <v>-1.7810000000018533</v>
      </c>
    </row>
    <row r="88" spans="1:13" x14ac:dyDescent="0.25">
      <c r="A88" t="s">
        <v>26</v>
      </c>
      <c r="B88" t="s">
        <v>34</v>
      </c>
      <c r="C88">
        <v>155.17099999999999</v>
      </c>
      <c r="D88">
        <v>172.62299999999999</v>
      </c>
      <c r="E88">
        <v>-666635.97</v>
      </c>
      <c r="F88">
        <v>2</v>
      </c>
      <c r="H88">
        <f>C88-C86</f>
        <v>26.667000000000002</v>
      </c>
      <c r="I88">
        <f>-0.298*(D88-D86)</f>
        <v>26.618254000000011</v>
      </c>
      <c r="J88">
        <f>E88-E86</f>
        <v>-19.289999999920838</v>
      </c>
      <c r="K88">
        <f>E88+C88-E86-C86</f>
        <v>7.3770000000521634</v>
      </c>
      <c r="M88">
        <f>K88-MIN(K86:K87)</f>
        <v>9.1580000000540167</v>
      </c>
    </row>
  </sheetData>
  <sortState ref="A2:G34">
    <sortCondition ref="A2:A34"/>
    <sortCondition ref="F2:F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>
      <selection activeCell="J106" sqref="J106"/>
    </sheetView>
  </sheetViews>
  <sheetFormatPr defaultRowHeight="15" x14ac:dyDescent="0.25"/>
  <cols>
    <col min="2" max="2" width="44.85546875" bestFit="1" customWidth="1"/>
    <col min="12" max="12" width="7" bestFit="1" customWidth="1"/>
  </cols>
  <sheetData>
    <row r="1" spans="1:18" x14ac:dyDescent="0.25">
      <c r="A1" t="s">
        <v>33</v>
      </c>
      <c r="C1" t="s">
        <v>16</v>
      </c>
      <c r="D1" t="s">
        <v>19</v>
      </c>
      <c r="E1" t="s">
        <v>18</v>
      </c>
      <c r="F1" t="s">
        <v>29</v>
      </c>
      <c r="G1" t="s">
        <v>30</v>
      </c>
      <c r="H1" t="s">
        <v>31</v>
      </c>
      <c r="I1" t="s">
        <v>52</v>
      </c>
      <c r="M1" t="s">
        <v>56</v>
      </c>
      <c r="N1" t="s">
        <v>55</v>
      </c>
      <c r="O1" t="s">
        <v>54</v>
      </c>
      <c r="P1" t="s">
        <v>57</v>
      </c>
      <c r="Q1" t="s">
        <v>58</v>
      </c>
    </row>
    <row r="2" spans="1:18" x14ac:dyDescent="0.25">
      <c r="A2" t="s">
        <v>12</v>
      </c>
      <c r="B2" t="s">
        <v>39</v>
      </c>
      <c r="C2">
        <v>99.44</v>
      </c>
      <c r="D2">
        <v>101.217</v>
      </c>
      <c r="E2">
        <v>39.573999999999998</v>
      </c>
      <c r="F2">
        <v>42.548999999999992</v>
      </c>
      <c r="G2">
        <v>48.510000000000005</v>
      </c>
      <c r="H2">
        <v>206.749</v>
      </c>
      <c r="I2">
        <v>-376874.98</v>
      </c>
      <c r="J2">
        <v>0</v>
      </c>
      <c r="M2" s="4">
        <f>I2-I2</f>
        <v>0</v>
      </c>
      <c r="N2" s="4">
        <f>I2+E2+0.298*H2-I2-E2-0.298*H2</f>
        <v>2.2403412458515959E-11</v>
      </c>
      <c r="O2" s="4">
        <f>E2+I2-E2-I2</f>
        <v>0</v>
      </c>
      <c r="P2" s="4"/>
      <c r="Q2" s="4"/>
    </row>
    <row r="3" spans="1:18" x14ac:dyDescent="0.25">
      <c r="A3" t="s">
        <v>12</v>
      </c>
      <c r="B3" t="s">
        <v>40</v>
      </c>
      <c r="C3">
        <v>100.83800000000001</v>
      </c>
      <c r="D3">
        <v>102.02300000000001</v>
      </c>
      <c r="E3">
        <v>50.492000000000004</v>
      </c>
      <c r="F3">
        <v>48.369</v>
      </c>
      <c r="G3">
        <v>52.342999999999996</v>
      </c>
      <c r="H3">
        <v>172.834</v>
      </c>
      <c r="I3">
        <v>-376889.98</v>
      </c>
      <c r="J3">
        <v>1</v>
      </c>
      <c r="M3" s="4">
        <f>I3-I2</f>
        <v>-15</v>
      </c>
      <c r="N3" s="4">
        <f>I3+E3+0.298*H3-I2-E2-0.298*H2</f>
        <v>-14.188669999980782</v>
      </c>
      <c r="O3" s="4">
        <f>E3+I3-E2-I2</f>
        <v>-4.0819999999948777</v>
      </c>
      <c r="P3" s="4">
        <f t="shared" ref="P3:Q5" si="0">N3-M3</f>
        <v>0.81133000001921829</v>
      </c>
      <c r="Q3" s="4">
        <f t="shared" si="0"/>
        <v>10.106669999985904</v>
      </c>
    </row>
    <row r="4" spans="1:18" x14ac:dyDescent="0.25">
      <c r="A4" t="s">
        <v>12</v>
      </c>
      <c r="B4" t="s">
        <v>51</v>
      </c>
      <c r="E4">
        <v>46.337000000000003</v>
      </c>
      <c r="H4">
        <v>132.49099999999999</v>
      </c>
      <c r="I4">
        <v>-376873.2</v>
      </c>
      <c r="J4">
        <v>2</v>
      </c>
      <c r="M4" s="4">
        <f>I4-I2</f>
        <v>1.779999999969732</v>
      </c>
      <c r="N4" s="4">
        <f>I4+E4+0.298*H4-I2-E2-0.298*H2</f>
        <v>-13.585884000035882</v>
      </c>
      <c r="O4" s="4">
        <f>E4+I4-E2-I2</f>
        <v>8.5429999999469146</v>
      </c>
      <c r="P4" s="4">
        <f t="shared" si="0"/>
        <v>-15.365884000005614</v>
      </c>
      <c r="Q4" s="4">
        <f t="shared" si="0"/>
        <v>22.128883999982797</v>
      </c>
    </row>
    <row r="5" spans="1:18" x14ac:dyDescent="0.25">
      <c r="A5" t="s">
        <v>12</v>
      </c>
      <c r="B5" t="s">
        <v>53</v>
      </c>
      <c r="E5">
        <v>60.893999999999998</v>
      </c>
      <c r="H5">
        <v>139.75299999999999</v>
      </c>
      <c r="I5">
        <v>-376896.03</v>
      </c>
      <c r="J5">
        <v>3</v>
      </c>
      <c r="L5" s="4"/>
      <c r="M5" s="4">
        <f>I5-I2</f>
        <v>-21.050000000046566</v>
      </c>
      <c r="N5" s="4">
        <f>I5+E5+0.298*H5-I2-E2-0.298*H2</f>
        <v>-19.694808000094206</v>
      </c>
      <c r="O5" s="4">
        <f>E5+I5-E2-I2</f>
        <v>0.26999999990221113</v>
      </c>
      <c r="P5" s="4">
        <f t="shared" si="0"/>
        <v>1.3551919999523605</v>
      </c>
      <c r="Q5" s="4">
        <f t="shared" si="0"/>
        <v>19.964807999996417</v>
      </c>
      <c r="R5" s="4">
        <f>O5-(MIN(O2:O5))</f>
        <v>4.3519999998970889</v>
      </c>
    </row>
    <row r="6" spans="1:18" x14ac:dyDescent="0.25">
      <c r="A6" t="s">
        <v>13</v>
      </c>
      <c r="B6" t="s">
        <v>39</v>
      </c>
      <c r="C6">
        <v>118.09299999999999</v>
      </c>
      <c r="D6">
        <v>119.871</v>
      </c>
      <c r="E6">
        <v>55.14</v>
      </c>
      <c r="F6">
        <v>47.128999999999998</v>
      </c>
      <c r="G6">
        <v>53.09</v>
      </c>
      <c r="H6">
        <v>217.10599999999999</v>
      </c>
      <c r="I6">
        <v>-401513.04000000004</v>
      </c>
      <c r="J6">
        <v>0</v>
      </c>
      <c r="M6" s="4">
        <f>I6-I6</f>
        <v>0</v>
      </c>
      <c r="N6" s="4">
        <f>I6+E6+0.298*H6-I6-E6-0.298*H6</f>
        <v>-5.1301185521879233E-12</v>
      </c>
      <c r="O6" s="4">
        <f>E6+I6-E6-I6</f>
        <v>0</v>
      </c>
      <c r="P6" s="4"/>
      <c r="Q6" s="4"/>
    </row>
    <row r="7" spans="1:18" x14ac:dyDescent="0.25">
      <c r="A7" t="s">
        <v>13</v>
      </c>
      <c r="B7" t="s">
        <v>40</v>
      </c>
      <c r="C7">
        <v>119.491</v>
      </c>
      <c r="D7">
        <v>120.67700000000001</v>
      </c>
      <c r="E7">
        <v>66.058000000000007</v>
      </c>
      <c r="F7">
        <v>52.948999999999998</v>
      </c>
      <c r="G7">
        <v>56.922999999999995</v>
      </c>
      <c r="H7">
        <v>183.191</v>
      </c>
      <c r="I7">
        <v>-401528.04</v>
      </c>
      <c r="J7">
        <v>1</v>
      </c>
      <c r="M7" s="4">
        <f>I7-I6</f>
        <v>-14.999999999941792</v>
      </c>
      <c r="N7" s="4">
        <f>I7+E7+0.298*H7-I6-E6-0.298*H6</f>
        <v>-14.188669999950108</v>
      </c>
      <c r="O7" s="4">
        <f>E7+I7-E6-I6</f>
        <v>-4.0819999999366701</v>
      </c>
      <c r="P7" s="4">
        <f t="shared" ref="P7:Q9" si="1">N7-M7</f>
        <v>0.81132999999168476</v>
      </c>
      <c r="Q7" s="4">
        <f t="shared" si="1"/>
        <v>10.106670000013438</v>
      </c>
    </row>
    <row r="8" spans="1:18" x14ac:dyDescent="0.25">
      <c r="A8" t="s">
        <v>13</v>
      </c>
      <c r="B8" t="s">
        <v>51</v>
      </c>
      <c r="E8">
        <v>64.856999999999999</v>
      </c>
      <c r="H8">
        <v>131.15699999999998</v>
      </c>
      <c r="I8">
        <v>-401514</v>
      </c>
      <c r="J8">
        <v>2</v>
      </c>
      <c r="M8" s="4">
        <f>I8-I6</f>
        <v>-0.9599999999627471</v>
      </c>
      <c r="N8" s="4">
        <f>I8+E8+0.298*H8-I6-E6-0.298*H6</f>
        <v>-16.855801999923315</v>
      </c>
      <c r="O8" s="4">
        <f>E8+I8-E6-I6</f>
        <v>8.7570000000414439</v>
      </c>
      <c r="P8" s="4">
        <f t="shared" si="1"/>
        <v>-15.895801999960568</v>
      </c>
      <c r="Q8" s="4">
        <f t="shared" si="1"/>
        <v>25.612801999964759</v>
      </c>
    </row>
    <row r="9" spans="1:18" x14ac:dyDescent="0.25">
      <c r="A9" t="s">
        <v>13</v>
      </c>
      <c r="B9" t="s">
        <v>53</v>
      </c>
      <c r="E9">
        <v>78.17</v>
      </c>
      <c r="H9">
        <v>142.34200000000001</v>
      </c>
      <c r="I9">
        <v>-401534.46</v>
      </c>
      <c r="J9">
        <v>3</v>
      </c>
      <c r="M9" s="4">
        <f>I9-I6</f>
        <v>-21.419999999983702</v>
      </c>
      <c r="N9" s="4">
        <f>I9+E9+0.298*H9-I6-E6-0.298*H6</f>
        <v>-20.669671999994208</v>
      </c>
      <c r="O9" s="4">
        <f>E9+I9-E6-I6</f>
        <v>1.6099999999860302</v>
      </c>
      <c r="P9" s="4">
        <f t="shared" si="1"/>
        <v>0.75032799998949429</v>
      </c>
      <c r="Q9" s="4">
        <f t="shared" si="1"/>
        <v>22.279671999980238</v>
      </c>
      <c r="R9" s="4">
        <f>O9-(MIN(O6:O9))</f>
        <v>5.6919999999227002</v>
      </c>
    </row>
    <row r="10" spans="1:18" x14ac:dyDescent="0.25">
      <c r="A10" t="s">
        <v>14</v>
      </c>
      <c r="B10" t="s">
        <v>39</v>
      </c>
      <c r="C10">
        <v>152.21899999999999</v>
      </c>
      <c r="D10">
        <v>153.99700000000001</v>
      </c>
      <c r="E10">
        <v>84.204000000000008</v>
      </c>
      <c r="F10">
        <v>61.049000000000007</v>
      </c>
      <c r="G10">
        <v>67.010000000000005</v>
      </c>
      <c r="H10">
        <v>234.08199999999999</v>
      </c>
      <c r="I10">
        <v>-521743.55</v>
      </c>
      <c r="J10">
        <v>0</v>
      </c>
      <c r="M10" s="4">
        <f>I10-I10</f>
        <v>0</v>
      </c>
      <c r="N10" s="4">
        <f>I10+E10+0.298*H10-I10-E10-0.298*H10</f>
        <v>2.3035795493342448E-11</v>
      </c>
      <c r="O10" s="4">
        <f>E10+I10-E10-I10</f>
        <v>0</v>
      </c>
      <c r="P10" s="4"/>
      <c r="Q10" s="4"/>
    </row>
    <row r="11" spans="1:18" x14ac:dyDescent="0.25">
      <c r="A11" t="s">
        <v>14</v>
      </c>
      <c r="B11" t="s">
        <v>40</v>
      </c>
      <c r="C11">
        <v>153.61700000000002</v>
      </c>
      <c r="D11">
        <v>154.803</v>
      </c>
      <c r="E11">
        <v>95.122</v>
      </c>
      <c r="F11">
        <v>66.869</v>
      </c>
      <c r="G11">
        <v>70.842999999999989</v>
      </c>
      <c r="H11">
        <v>200.167</v>
      </c>
      <c r="I11">
        <v>-521758.55</v>
      </c>
      <c r="J11">
        <v>1</v>
      </c>
      <c r="M11" s="4">
        <f>I11-I10</f>
        <v>-15</v>
      </c>
      <c r="N11" s="4">
        <f>I11+E11+0.298*H11-I10-E10-0.298*H10</f>
        <v>-14.188670000038357</v>
      </c>
      <c r="O11" s="4">
        <f>E11+I11-E10-I10</f>
        <v>-4.0820000000530854</v>
      </c>
      <c r="P11" s="4">
        <f t="shared" ref="P11:Q13" si="2">N11-M11</f>
        <v>0.81132999996164301</v>
      </c>
      <c r="Q11" s="4">
        <f t="shared" si="2"/>
        <v>10.106669999985272</v>
      </c>
    </row>
    <row r="12" spans="1:18" x14ac:dyDescent="0.25">
      <c r="A12" t="s">
        <v>14</v>
      </c>
      <c r="B12" t="s">
        <v>51</v>
      </c>
      <c r="E12">
        <v>92.623999999999995</v>
      </c>
      <c r="H12">
        <v>152.09200000000001</v>
      </c>
      <c r="I12">
        <v>-521741.26</v>
      </c>
      <c r="J12">
        <v>2</v>
      </c>
      <c r="M12" s="4">
        <f>I12-I10</f>
        <v>2.2899999999790452</v>
      </c>
      <c r="N12" s="4">
        <f>I12+E12+0.298*H12-I10-E10-0.298*H10</f>
        <v>-13.723020000010976</v>
      </c>
      <c r="O12" s="4">
        <f>E12+I12-E10-I10</f>
        <v>10.709999999962747</v>
      </c>
      <c r="P12" s="4">
        <f t="shared" si="2"/>
        <v>-16.013019999990021</v>
      </c>
      <c r="Q12" s="4">
        <f t="shared" si="2"/>
        <v>24.433019999973723</v>
      </c>
    </row>
    <row r="13" spans="1:18" x14ac:dyDescent="0.25">
      <c r="A13" t="s">
        <v>14</v>
      </c>
      <c r="B13" t="s">
        <v>53</v>
      </c>
      <c r="E13">
        <v>108.36799999999999</v>
      </c>
      <c r="H13">
        <v>153.726</v>
      </c>
      <c r="I13">
        <v>-521760.63</v>
      </c>
      <c r="J13">
        <v>3</v>
      </c>
      <c r="M13" s="4">
        <f>I13-I10</f>
        <v>-17.080000000016298</v>
      </c>
      <c r="N13" s="4">
        <f>I13+E13+0.298*H13-I10-E10-0.298*H10</f>
        <v>-16.862087999971365</v>
      </c>
      <c r="O13" s="4">
        <f>E13+I13-E10-I10</f>
        <v>7.0839999999734573</v>
      </c>
      <c r="P13" s="4">
        <f t="shared" si="2"/>
        <v>0.21791200004493305</v>
      </c>
      <c r="Q13" s="4">
        <f t="shared" si="2"/>
        <v>23.946087999944822</v>
      </c>
      <c r="R13" s="4">
        <f>O13-(MIN(O10:O13))</f>
        <v>11.166000000026543</v>
      </c>
    </row>
    <row r="14" spans="1:18" x14ac:dyDescent="0.25">
      <c r="A14" t="s">
        <v>15</v>
      </c>
      <c r="B14" t="s">
        <v>39</v>
      </c>
      <c r="C14">
        <v>170.36</v>
      </c>
      <c r="D14">
        <v>172.13800000000001</v>
      </c>
      <c r="E14">
        <v>99.730999999999995</v>
      </c>
      <c r="F14">
        <v>67.137</v>
      </c>
      <c r="G14">
        <v>73.098000000000013</v>
      </c>
      <c r="H14">
        <v>242.85299999999998</v>
      </c>
      <c r="I14">
        <v>-546389.04</v>
      </c>
      <c r="J14">
        <v>0</v>
      </c>
      <c r="M14" s="4">
        <f>I14-I14</f>
        <v>0</v>
      </c>
      <c r="N14" s="4">
        <f>I14+E14+0.298*H14-I14-E14-0.298*H14</f>
        <v>-1.1965539670200087E-11</v>
      </c>
      <c r="O14" s="4">
        <f>E14+I14-E14-I14</f>
        <v>0</v>
      </c>
      <c r="P14" s="4"/>
      <c r="Q14" s="4"/>
    </row>
    <row r="15" spans="1:18" x14ac:dyDescent="0.25">
      <c r="A15" t="s">
        <v>15</v>
      </c>
      <c r="B15" t="s">
        <v>40</v>
      </c>
      <c r="C15">
        <v>171.75800000000001</v>
      </c>
      <c r="D15">
        <v>172.94400000000002</v>
      </c>
      <c r="E15">
        <v>110.649</v>
      </c>
      <c r="F15">
        <v>72.956999999999994</v>
      </c>
      <c r="G15">
        <v>76.930999999999997</v>
      </c>
      <c r="H15">
        <v>208.93799999999999</v>
      </c>
      <c r="I15">
        <v>-546404.04</v>
      </c>
      <c r="J15">
        <v>1</v>
      </c>
      <c r="M15" s="4">
        <f>I15-I14</f>
        <v>-15</v>
      </c>
      <c r="N15" s="4">
        <f>I15+E15+0.298*H15-I14-E14-0.298*H14</f>
        <v>-14.188670000073358</v>
      </c>
      <c r="O15" s="4">
        <f>E15+I15-E14-I14</f>
        <v>-4.0820000000530854</v>
      </c>
      <c r="P15" s="4">
        <f t="shared" ref="P15:Q17" si="3">N15-M15</f>
        <v>0.81132999992664168</v>
      </c>
      <c r="Q15" s="4">
        <f t="shared" si="3"/>
        <v>10.106670000020273</v>
      </c>
    </row>
    <row r="16" spans="1:18" x14ac:dyDescent="0.25">
      <c r="A16" t="s">
        <v>15</v>
      </c>
      <c r="B16" t="s">
        <v>50</v>
      </c>
      <c r="E16">
        <v>107.27800000000001</v>
      </c>
      <c r="H16">
        <v>165.53300000000002</v>
      </c>
      <c r="I16">
        <v>-546387.61</v>
      </c>
      <c r="J16">
        <v>2</v>
      </c>
      <c r="M16" s="4">
        <f>I16-I14</f>
        <v>1.4300000000512227</v>
      </c>
      <c r="N16" s="4">
        <f>I16+E16+0.298*H16-I14-E14-0.298*H14</f>
        <v>-14.064359999855839</v>
      </c>
      <c r="O16" s="4">
        <f>E16+I16-E14-I14</f>
        <v>8.9770000000717118</v>
      </c>
      <c r="P16" s="4">
        <f t="shared" si="3"/>
        <v>-15.494359999907061</v>
      </c>
      <c r="Q16" s="4">
        <f t="shared" si="3"/>
        <v>23.04135999992755</v>
      </c>
    </row>
    <row r="17" spans="1:18" x14ac:dyDescent="0.25">
      <c r="A17" t="s">
        <v>15</v>
      </c>
      <c r="B17" t="s">
        <v>53</v>
      </c>
      <c r="E17">
        <v>123.614</v>
      </c>
      <c r="H17">
        <v>164.59700000000001</v>
      </c>
      <c r="I17">
        <v>-546407.31000000006</v>
      </c>
      <c r="J17">
        <v>3</v>
      </c>
      <c r="M17" s="4">
        <f>I17-I14</f>
        <v>-18.270000000018626</v>
      </c>
      <c r="N17" s="4">
        <f>I17+E17+0.298*H17-I14-E14-0.298*H14</f>
        <v>-17.707288000046134</v>
      </c>
      <c r="O17" s="4">
        <f>E17+I17-E14-I14</f>
        <v>5.6129999998956919</v>
      </c>
      <c r="P17" s="4">
        <f t="shared" si="3"/>
        <v>0.56271199997249255</v>
      </c>
      <c r="Q17" s="4">
        <f t="shared" si="3"/>
        <v>23.320287999941826</v>
      </c>
      <c r="R17" s="4">
        <f>O17-(MIN(O14:O17))</f>
        <v>9.6949999999487773</v>
      </c>
    </row>
    <row r="18" spans="1:18" x14ac:dyDescent="0.25">
      <c r="A18" t="s">
        <v>16</v>
      </c>
      <c r="B18" t="s">
        <v>39</v>
      </c>
      <c r="C18">
        <v>86.358000000000004</v>
      </c>
      <c r="D18">
        <v>88.134000000000015</v>
      </c>
      <c r="E18">
        <v>22.544999999999998</v>
      </c>
      <c r="F18">
        <v>49.106000000000002</v>
      </c>
      <c r="G18">
        <v>55.067999999999998</v>
      </c>
      <c r="H18">
        <v>219.98399999999998</v>
      </c>
      <c r="I18">
        <v>-563637.02</v>
      </c>
      <c r="J18">
        <v>0</v>
      </c>
      <c r="M18" s="4">
        <f>I18-I18</f>
        <v>0</v>
      </c>
      <c r="N18" s="4">
        <f>I18+E18+0.298*H18-I18-E18-0.298*H18</f>
        <v>-2.9416469260468148E-12</v>
      </c>
      <c r="O18" s="4">
        <f>E18+I18-E18-I18</f>
        <v>0</v>
      </c>
      <c r="P18" s="4"/>
      <c r="Q18" s="4"/>
    </row>
    <row r="19" spans="1:18" x14ac:dyDescent="0.25">
      <c r="A19" t="s">
        <v>16</v>
      </c>
      <c r="B19" t="s">
        <v>40</v>
      </c>
      <c r="C19">
        <v>87.184000000000012</v>
      </c>
      <c r="D19">
        <v>88.368000000000009</v>
      </c>
      <c r="E19">
        <v>34.711000000000006</v>
      </c>
      <c r="F19">
        <v>52.745999999999995</v>
      </c>
      <c r="G19">
        <v>56.720999999999997</v>
      </c>
      <c r="H19">
        <v>179.965</v>
      </c>
      <c r="I19">
        <v>-563655.39</v>
      </c>
      <c r="J19">
        <v>1</v>
      </c>
      <c r="M19" s="4">
        <f>I19-I18</f>
        <v>-18.369999999995343</v>
      </c>
      <c r="N19" s="4">
        <f>I19+E19+0.298*H19-I18-E18-0.298*H18</f>
        <v>-18.129661999995037</v>
      </c>
      <c r="O19" s="4">
        <f>E19+I19-E18-I18</f>
        <v>-6.2040000000270084</v>
      </c>
      <c r="P19" s="4">
        <f t="shared" ref="P19:Q21" si="4">N19-M19</f>
        <v>0.24033800000030681</v>
      </c>
      <c r="Q19" s="4">
        <f t="shared" si="4"/>
        <v>11.925661999968028</v>
      </c>
    </row>
    <row r="20" spans="1:18" x14ac:dyDescent="0.25">
      <c r="A20" t="s">
        <v>16</v>
      </c>
      <c r="B20" t="s">
        <v>50</v>
      </c>
      <c r="E20">
        <v>33.07</v>
      </c>
      <c r="H20">
        <v>128.99599999999998</v>
      </c>
      <c r="I20">
        <v>-563635.46</v>
      </c>
      <c r="J20">
        <v>2</v>
      </c>
      <c r="M20" s="4">
        <f>I20-I18</f>
        <v>1.5600000000558794</v>
      </c>
      <c r="N20" s="4">
        <f>I20+E20+0.298*H20-I18-E18-0.298*H18</f>
        <v>-15.0294239999523</v>
      </c>
      <c r="O20" s="4">
        <f>E20+I20-E18-I18</f>
        <v>12.084999999962747</v>
      </c>
      <c r="P20" s="4">
        <f t="shared" si="4"/>
        <v>-16.589424000008179</v>
      </c>
      <c r="Q20" s="4">
        <f t="shared" si="4"/>
        <v>27.114423999915047</v>
      </c>
    </row>
    <row r="21" spans="1:18" x14ac:dyDescent="0.25">
      <c r="A21" t="s">
        <v>16</v>
      </c>
      <c r="B21" t="s">
        <v>53</v>
      </c>
      <c r="E21">
        <v>45.692</v>
      </c>
      <c r="H21">
        <v>147.739</v>
      </c>
      <c r="I21">
        <v>-563660.55000000005</v>
      </c>
      <c r="J21">
        <v>3</v>
      </c>
      <c r="M21" s="4">
        <f>I21-I18</f>
        <v>-23.53000000002794</v>
      </c>
      <c r="N21" s="4">
        <f>I21+E21+0.298*H21-I18-E18-0.298*H18</f>
        <v>-21.912009999973847</v>
      </c>
      <c r="O21" s="4">
        <f>E21+I21-E18-I18</f>
        <v>-0.38300000003073364</v>
      </c>
      <c r="P21" s="4">
        <f t="shared" si="4"/>
        <v>1.6179900000540925</v>
      </c>
      <c r="Q21" s="4">
        <f t="shared" si="4"/>
        <v>21.529009999943113</v>
      </c>
      <c r="R21" s="4">
        <f>O21-(MIN(O18:O21))</f>
        <v>5.8209999999962747</v>
      </c>
    </row>
    <row r="22" spans="1:18" x14ac:dyDescent="0.25">
      <c r="A22" t="s">
        <v>17</v>
      </c>
      <c r="B22" t="s">
        <v>39</v>
      </c>
      <c r="C22">
        <v>117.995</v>
      </c>
      <c r="D22">
        <v>119.771</v>
      </c>
      <c r="E22">
        <v>55.748999999999995</v>
      </c>
      <c r="F22">
        <v>47.316000000000003</v>
      </c>
      <c r="G22">
        <v>53.277999999999992</v>
      </c>
      <c r="H22">
        <v>214.73</v>
      </c>
      <c r="I22">
        <v>-401517.66000000003</v>
      </c>
      <c r="J22">
        <v>0</v>
      </c>
      <c r="M22" s="4">
        <f>I22-I22</f>
        <v>0</v>
      </c>
      <c r="N22" s="4">
        <f>I22+E22+0.298*H22-I22-E22-0.298*H22</f>
        <v>-8.7965190687100403E-12</v>
      </c>
      <c r="O22" s="4">
        <f>E22+I22-E22-I22</f>
        <v>0</v>
      </c>
      <c r="P22" s="4"/>
      <c r="Q22" s="4"/>
    </row>
    <row r="23" spans="1:18" x14ac:dyDescent="0.25">
      <c r="A23" t="s">
        <v>17</v>
      </c>
      <c r="B23" t="s">
        <v>40</v>
      </c>
      <c r="C23">
        <v>117.98400000000001</v>
      </c>
      <c r="D23">
        <v>119.169</v>
      </c>
      <c r="E23">
        <v>67.595999999999989</v>
      </c>
      <c r="F23">
        <v>49.469000000000001</v>
      </c>
      <c r="G23">
        <v>53.442999999999998</v>
      </c>
      <c r="H23">
        <v>172.97499999999999</v>
      </c>
      <c r="I23">
        <v>-401533.54</v>
      </c>
      <c r="J23">
        <v>1</v>
      </c>
      <c r="M23" s="4">
        <f>I23-I22</f>
        <v>-15.879999999946449</v>
      </c>
      <c r="N23" s="4">
        <f>I23+E23+0.298*H23-I22-E22-0.298*H22</f>
        <v>-16.475989999898658</v>
      </c>
      <c r="O23" s="4">
        <f>E23+I23-E22-I22</f>
        <v>-4.0329999999376014</v>
      </c>
      <c r="P23" s="4">
        <f t="shared" ref="P23:Q25" si="5">N23-M23</f>
        <v>-0.59598999995220936</v>
      </c>
      <c r="Q23" s="4">
        <f t="shared" si="5"/>
        <v>12.442989999961057</v>
      </c>
    </row>
    <row r="24" spans="1:18" x14ac:dyDescent="0.25">
      <c r="A24" t="s">
        <v>17</v>
      </c>
      <c r="B24" t="s">
        <v>50</v>
      </c>
      <c r="E24">
        <v>67.308000000000007</v>
      </c>
      <c r="H24">
        <v>120.65600000000001</v>
      </c>
      <c r="I24">
        <v>-401522.39</v>
      </c>
      <c r="J24">
        <v>2</v>
      </c>
      <c r="M24" s="4">
        <f>I24-I22</f>
        <v>-4.7299999999813735</v>
      </c>
      <c r="N24" s="4">
        <f>I24+E24+0.298*H24-I22-E22-0.298*H22</f>
        <v>-21.205051999955387</v>
      </c>
      <c r="O24" s="4">
        <f>E24+I24-E22-I22</f>
        <v>6.8290000000270084</v>
      </c>
      <c r="P24" s="4">
        <f t="shared" si="5"/>
        <v>-16.475051999974013</v>
      </c>
      <c r="Q24" s="4">
        <f t="shared" si="5"/>
        <v>28.034051999982395</v>
      </c>
    </row>
    <row r="25" spans="1:18" x14ac:dyDescent="0.25">
      <c r="A25" t="s">
        <v>17</v>
      </c>
      <c r="B25" t="s">
        <v>53</v>
      </c>
      <c r="E25">
        <v>80.230999999999995</v>
      </c>
      <c r="H25">
        <v>135.465</v>
      </c>
      <c r="I25">
        <v>-401542.81</v>
      </c>
      <c r="J25">
        <v>3</v>
      </c>
      <c r="M25" s="4">
        <f>I25-I22</f>
        <v>-25.149999999965075</v>
      </c>
      <c r="N25" s="4">
        <f>I25+E25+0.298*H25-I22-E22-0.298*H22</f>
        <v>-24.28896999994474</v>
      </c>
      <c r="O25" s="4">
        <f>E25+I25-E22-I22</f>
        <v>-0.66799999994691461</v>
      </c>
      <c r="P25" s="4">
        <f t="shared" si="5"/>
        <v>0.86103000002033525</v>
      </c>
      <c r="Q25" s="4">
        <f t="shared" si="5"/>
        <v>23.620969999997826</v>
      </c>
      <c r="R25" s="4">
        <f>O25-(MIN(O22:O25))</f>
        <v>3.3649999999906868</v>
      </c>
    </row>
    <row r="26" spans="1:18" x14ac:dyDescent="0.25">
      <c r="A26" t="s">
        <v>18</v>
      </c>
      <c r="B26" t="s">
        <v>39</v>
      </c>
      <c r="C26">
        <v>133.90600000000001</v>
      </c>
      <c r="D26">
        <v>135.68200000000002</v>
      </c>
      <c r="E26">
        <v>68.347000000000008</v>
      </c>
      <c r="F26">
        <v>56.149999999999991</v>
      </c>
      <c r="G26">
        <v>62.111000000000004</v>
      </c>
      <c r="H26">
        <v>225.84200000000001</v>
      </c>
      <c r="I26">
        <v>-497102.62</v>
      </c>
      <c r="J26">
        <v>0</v>
      </c>
      <c r="M26" s="4">
        <f>I26-I26</f>
        <v>0</v>
      </c>
      <c r="N26" s="4">
        <f>I26+E26+0.298*H26-I26-E26-0.298*H26</f>
        <v>-1.2846612662542611E-11</v>
      </c>
      <c r="O26" s="4">
        <f>E26+I26-E26-I26</f>
        <v>0</v>
      </c>
      <c r="P26" s="4"/>
      <c r="Q26" s="4"/>
    </row>
    <row r="27" spans="1:18" x14ac:dyDescent="0.25">
      <c r="A27" t="s">
        <v>18</v>
      </c>
      <c r="B27" t="s">
        <v>40</v>
      </c>
      <c r="C27">
        <v>135.31100000000001</v>
      </c>
      <c r="D27">
        <v>136.495</v>
      </c>
      <c r="E27">
        <v>80.506</v>
      </c>
      <c r="F27">
        <v>62.01</v>
      </c>
      <c r="G27">
        <v>65.984000000000009</v>
      </c>
      <c r="H27">
        <v>187.78699999999998</v>
      </c>
      <c r="I27">
        <v>-497116.56</v>
      </c>
      <c r="J27">
        <v>1</v>
      </c>
      <c r="M27" s="4">
        <f>I27-I26</f>
        <v>-13.940000000002328</v>
      </c>
      <c r="N27" s="4">
        <f>I27+E27+0.298*H27-I26-E26-0.298*H26</f>
        <v>-13.121389999998541</v>
      </c>
      <c r="O27" s="4">
        <f>E27+I27-E26-I26</f>
        <v>-1.7810000000172295</v>
      </c>
      <c r="P27" s="4">
        <f t="shared" ref="P27:Q29" si="6">N27-M27</f>
        <v>0.81861000000378681</v>
      </c>
      <c r="Q27" s="4">
        <f t="shared" si="6"/>
        <v>11.340389999981312</v>
      </c>
    </row>
    <row r="28" spans="1:18" x14ac:dyDescent="0.25">
      <c r="A28" t="s">
        <v>18</v>
      </c>
      <c r="B28" t="s">
        <v>50</v>
      </c>
      <c r="E28">
        <v>78.867000000000004</v>
      </c>
      <c r="H28">
        <v>137.298</v>
      </c>
      <c r="I28">
        <v>-497105.11</v>
      </c>
      <c r="J28">
        <v>2</v>
      </c>
      <c r="M28" s="4">
        <f>I28-I26</f>
        <v>-2.4899999999906868</v>
      </c>
      <c r="N28" s="4">
        <f>I28+E28+0.298*H28-I26-E26-0.298*H26</f>
        <v>-18.356111999963218</v>
      </c>
      <c r="O28" s="4">
        <f>E28+I28-E26-I26</f>
        <v>8.0300000000279397</v>
      </c>
      <c r="P28" s="4">
        <f t="shared" si="6"/>
        <v>-15.866111999972532</v>
      </c>
      <c r="Q28" s="4">
        <f t="shared" si="6"/>
        <v>26.386111999991158</v>
      </c>
    </row>
    <row r="29" spans="1:18" x14ac:dyDescent="0.25">
      <c r="A29" t="s">
        <v>18</v>
      </c>
      <c r="B29" t="s">
        <v>53</v>
      </c>
      <c r="E29">
        <v>93.754000000000005</v>
      </c>
      <c r="H29">
        <v>144.227</v>
      </c>
      <c r="I29">
        <v>-497125.46</v>
      </c>
      <c r="J29">
        <v>3</v>
      </c>
      <c r="M29" s="4">
        <f>I29-I26</f>
        <v>-22.840000000025611</v>
      </c>
      <c r="N29" s="4">
        <f>I29+E29+0.298*H29-I26-E26-0.298*H26</f>
        <v>-21.754269999988651</v>
      </c>
      <c r="O29" s="4">
        <f>E29+I29-E26-I26</f>
        <v>2.5669999999809079</v>
      </c>
      <c r="P29" s="4">
        <f t="shared" si="6"/>
        <v>1.0857300000369605</v>
      </c>
      <c r="Q29" s="4">
        <f t="shared" si="6"/>
        <v>24.321269999969559</v>
      </c>
      <c r="R29" s="4">
        <f>O29-(MIN(O26:O29))</f>
        <v>4.3479999999981374</v>
      </c>
    </row>
    <row r="30" spans="1:18" x14ac:dyDescent="0.25">
      <c r="A30" t="s">
        <v>19</v>
      </c>
      <c r="B30" t="s">
        <v>39</v>
      </c>
      <c r="C30">
        <v>105.011</v>
      </c>
      <c r="D30">
        <v>106.78800000000001</v>
      </c>
      <c r="E30">
        <v>38.110999999999997</v>
      </c>
      <c r="F30">
        <v>53.686000000000007</v>
      </c>
      <c r="G30">
        <v>59.647999999999996</v>
      </c>
      <c r="H30">
        <v>230.34100000000001</v>
      </c>
      <c r="I30">
        <v>-588275.08000000007</v>
      </c>
      <c r="J30">
        <v>0</v>
      </c>
      <c r="M30" s="4">
        <f>I30-I30</f>
        <v>0</v>
      </c>
      <c r="N30" s="4">
        <f>I30+E30+0.298*H30-I30-E30-0.298*H30</f>
        <v>2.7739588404074311E-11</v>
      </c>
      <c r="O30" s="4">
        <f>E30+I30-E30-I30</f>
        <v>0</v>
      </c>
      <c r="P30" s="4"/>
      <c r="Q30" s="4"/>
    </row>
    <row r="31" spans="1:18" x14ac:dyDescent="0.25">
      <c r="A31" t="s">
        <v>19</v>
      </c>
      <c r="B31" t="s">
        <v>40</v>
      </c>
      <c r="C31">
        <v>105.837</v>
      </c>
      <c r="D31">
        <v>107.02200000000001</v>
      </c>
      <c r="E31">
        <v>50.277000000000001</v>
      </c>
      <c r="F31">
        <v>57.325999999999993</v>
      </c>
      <c r="G31">
        <v>61.300999999999995</v>
      </c>
      <c r="H31">
        <v>190.322</v>
      </c>
      <c r="I31">
        <v>-588293.45000000007</v>
      </c>
      <c r="J31">
        <v>1</v>
      </c>
      <c r="M31" s="4">
        <f>I31-I30</f>
        <v>-18.369999999995343</v>
      </c>
      <c r="N31" s="4">
        <f>I31+E31+0.298*H31-I30-E30-0.298*H30</f>
        <v>-18.129661999964362</v>
      </c>
      <c r="O31" s="4">
        <f>E31+I31-E30-I30</f>
        <v>-6.2040000000270084</v>
      </c>
      <c r="P31" s="4">
        <f t="shared" ref="P31:Q33" si="7">N31-M31</f>
        <v>0.24033800003098094</v>
      </c>
      <c r="Q31" s="4">
        <f t="shared" si="7"/>
        <v>11.925661999937354</v>
      </c>
    </row>
    <row r="32" spans="1:18" x14ac:dyDescent="0.25">
      <c r="A32" t="s">
        <v>19</v>
      </c>
      <c r="B32" t="s">
        <v>50</v>
      </c>
      <c r="E32">
        <v>47.95</v>
      </c>
      <c r="H32">
        <v>143.733</v>
      </c>
      <c r="I32">
        <v>-588273.11</v>
      </c>
      <c r="J32">
        <v>2</v>
      </c>
      <c r="M32" s="4">
        <f>I32-I30</f>
        <v>1.9700000000884756</v>
      </c>
      <c r="N32" s="4">
        <f>I32+E32+0.298*H32-I30-E30-0.298*H30</f>
        <v>-14.00018399997635</v>
      </c>
      <c r="O32" s="4">
        <f>E32+I32-E30-I30</f>
        <v>11.809000000008382</v>
      </c>
      <c r="P32" s="4">
        <f t="shared" si="7"/>
        <v>-15.970184000064826</v>
      </c>
      <c r="Q32" s="4">
        <f t="shared" si="7"/>
        <v>25.809183999984732</v>
      </c>
    </row>
    <row r="33" spans="1:18" x14ac:dyDescent="0.25">
      <c r="A33" t="s">
        <v>19</v>
      </c>
      <c r="B33" t="s">
        <v>53</v>
      </c>
      <c r="E33">
        <v>62.106999999999999</v>
      </c>
      <c r="H33">
        <v>156.03299999999999</v>
      </c>
      <c r="I33">
        <v>-588300.62</v>
      </c>
      <c r="J33">
        <v>3</v>
      </c>
      <c r="M33" s="4">
        <f>I33-I30</f>
        <v>-25.539999999920838</v>
      </c>
      <c r="N33" s="4">
        <f>I33+E33+0.298*H33-I30-E30-0.298*H30</f>
        <v>-23.687783999922893</v>
      </c>
      <c r="O33" s="4">
        <f>E33+I33-E30-I30</f>
        <v>-1.5439999999944121</v>
      </c>
      <c r="P33" s="4">
        <f t="shared" si="7"/>
        <v>1.8522159999979451</v>
      </c>
      <c r="Q33" s="4">
        <f t="shared" si="7"/>
        <v>22.14378399992848</v>
      </c>
      <c r="R33" s="4">
        <f>O33-(MIN(O30:O33))</f>
        <v>4.6600000000325963</v>
      </c>
    </row>
    <row r="34" spans="1:18" x14ac:dyDescent="0.25">
      <c r="A34" t="s">
        <v>20</v>
      </c>
      <c r="B34" t="s">
        <v>39</v>
      </c>
      <c r="C34">
        <v>136.648</v>
      </c>
      <c r="D34">
        <v>138.42500000000001</v>
      </c>
      <c r="E34">
        <v>71.314999999999998</v>
      </c>
      <c r="F34">
        <v>51.896000000000001</v>
      </c>
      <c r="G34">
        <v>57.857999999999997</v>
      </c>
      <c r="H34">
        <v>225.08699999999999</v>
      </c>
      <c r="I34">
        <v>-426155.72</v>
      </c>
      <c r="J34">
        <v>0</v>
      </c>
      <c r="M34" s="4">
        <f>I34-I34</f>
        <v>0</v>
      </c>
      <c r="N34" s="4">
        <f>I34+E34+0.298*H34-I34-E34-0.298*H34</f>
        <v>2.1870505406695884E-11</v>
      </c>
      <c r="O34" s="4">
        <f>E34+I34-E34-I34</f>
        <v>0</v>
      </c>
      <c r="P34" s="4"/>
      <c r="Q34" s="4"/>
    </row>
    <row r="35" spans="1:18" x14ac:dyDescent="0.25">
      <c r="A35" t="s">
        <v>20</v>
      </c>
      <c r="B35" t="s">
        <v>40</v>
      </c>
      <c r="C35">
        <v>136.637</v>
      </c>
      <c r="D35">
        <v>137.82299999999998</v>
      </c>
      <c r="E35">
        <v>83.161999999999992</v>
      </c>
      <c r="F35">
        <v>54.049000000000007</v>
      </c>
      <c r="G35">
        <v>58.022999999999996</v>
      </c>
      <c r="H35">
        <v>183.33199999999999</v>
      </c>
      <c r="I35">
        <v>-426171.6</v>
      </c>
      <c r="J35">
        <v>1</v>
      </c>
      <c r="M35" s="4">
        <f>I35-I34</f>
        <v>-15.880000000004657</v>
      </c>
      <c r="N35" s="4">
        <f>I35+E35+0.298*H35-I34-E34-0.298*H34</f>
        <v>-16.475989999984407</v>
      </c>
      <c r="O35" s="4">
        <f>E35+I35-E34-I34</f>
        <v>-4.032999999995809</v>
      </c>
      <c r="P35" s="4">
        <f t="shared" ref="P35:Q37" si="8">N35-M35</f>
        <v>-0.59598999997975</v>
      </c>
      <c r="Q35" s="4">
        <f t="shared" si="8"/>
        <v>12.442989999988598</v>
      </c>
    </row>
    <row r="36" spans="1:18" x14ac:dyDescent="0.25">
      <c r="A36" t="s">
        <v>20</v>
      </c>
      <c r="B36" t="s">
        <v>50</v>
      </c>
      <c r="E36">
        <v>80.628</v>
      </c>
      <c r="H36">
        <v>142.441</v>
      </c>
      <c r="I36">
        <v>-426155.33999999997</v>
      </c>
      <c r="J36">
        <v>2</v>
      </c>
      <c r="M36" s="4">
        <f>I36-I34</f>
        <v>0.38000000000465661</v>
      </c>
      <c r="N36" s="4">
        <f>I36+E36+0.298*H36-I34-E34-0.298*H34</f>
        <v>-14.935507999944051</v>
      </c>
      <c r="O36" s="4">
        <f>E36+I36-E34-I34</f>
        <v>9.6930000000284053</v>
      </c>
      <c r="P36" s="4">
        <f t="shared" si="8"/>
        <v>-15.315507999948707</v>
      </c>
      <c r="Q36" s="4">
        <f t="shared" si="8"/>
        <v>24.628507999972456</v>
      </c>
    </row>
    <row r="37" spans="1:18" x14ac:dyDescent="0.25">
      <c r="A37" t="s">
        <v>20</v>
      </c>
      <c r="B37" t="s">
        <v>53</v>
      </c>
      <c r="E37">
        <v>94.91</v>
      </c>
      <c r="H37">
        <v>148.50800000000001</v>
      </c>
      <c r="I37">
        <v>-426177</v>
      </c>
      <c r="J37">
        <v>3</v>
      </c>
      <c r="M37" s="4">
        <f>I37-I34</f>
        <v>-21.28000000002794</v>
      </c>
      <c r="N37" s="4">
        <f>I37+E37+0.298*H37-I34-E34-0.298*H34</f>
        <v>-20.505542000035305</v>
      </c>
      <c r="O37" s="4">
        <f>E37+I37-E34-I34</f>
        <v>2.3149999999441206</v>
      </c>
      <c r="P37" s="4">
        <f t="shared" si="8"/>
        <v>0.77445799999263443</v>
      </c>
      <c r="Q37" s="4">
        <f t="shared" si="8"/>
        <v>22.820541999979426</v>
      </c>
      <c r="R37" s="4">
        <f>O37-(MIN(O34:O37))</f>
        <v>6.3479999999399297</v>
      </c>
    </row>
    <row r="38" spans="1:18" x14ac:dyDescent="0.25">
      <c r="A38" t="s">
        <v>21</v>
      </c>
      <c r="B38" t="s">
        <v>39</v>
      </c>
      <c r="C38">
        <v>152.55899999999997</v>
      </c>
      <c r="D38">
        <v>154.33600000000001</v>
      </c>
      <c r="E38">
        <v>83.912999999999997</v>
      </c>
      <c r="F38">
        <v>60.730000000000004</v>
      </c>
      <c r="G38">
        <v>66.691000000000003</v>
      </c>
      <c r="H38">
        <v>236.19900000000001</v>
      </c>
      <c r="I38">
        <v>-521740.68</v>
      </c>
      <c r="J38">
        <v>0</v>
      </c>
      <c r="M38" s="4">
        <f>I38-I38</f>
        <v>0</v>
      </c>
      <c r="N38" s="4">
        <f>I38+E38+0.298*H38-I38-E38-0.298*H38</f>
        <v>1.7834622667578515E-11</v>
      </c>
      <c r="O38" s="4">
        <f>E38+I38-E38-I38</f>
        <v>0</v>
      </c>
      <c r="P38" s="4"/>
      <c r="Q38" s="4"/>
    </row>
    <row r="39" spans="1:18" x14ac:dyDescent="0.25">
      <c r="A39" t="s">
        <v>21</v>
      </c>
      <c r="B39" t="s">
        <v>40</v>
      </c>
      <c r="C39">
        <v>153.964</v>
      </c>
      <c r="D39">
        <v>155.149</v>
      </c>
      <c r="E39">
        <v>96.072000000000003</v>
      </c>
      <c r="F39">
        <v>66.59</v>
      </c>
      <c r="G39">
        <v>70.564000000000007</v>
      </c>
      <c r="H39">
        <v>198.14400000000001</v>
      </c>
      <c r="I39">
        <v>-521754.62</v>
      </c>
      <c r="J39">
        <v>1</v>
      </c>
      <c r="M39" s="4">
        <f>I39-I38</f>
        <v>-13.940000000002328</v>
      </c>
      <c r="N39" s="4">
        <f>I39+E39+0.298*H39-I38-E38-0.298*H38</f>
        <v>-13.121390000026068</v>
      </c>
      <c r="O39" s="4">
        <f>E39+I39-E38-I38</f>
        <v>-1.7810000000172295</v>
      </c>
      <c r="P39" s="4">
        <f t="shared" ref="P39:Q41" si="9">N39-M39</f>
        <v>0.81860999997626038</v>
      </c>
      <c r="Q39" s="4">
        <f t="shared" si="9"/>
        <v>11.340390000008838</v>
      </c>
    </row>
    <row r="40" spans="1:18" x14ac:dyDescent="0.25">
      <c r="A40" t="s">
        <v>21</v>
      </c>
      <c r="B40" t="s">
        <v>50</v>
      </c>
      <c r="E40">
        <v>93.311999999999998</v>
      </c>
      <c r="H40">
        <v>153.36199999999999</v>
      </c>
      <c r="I40">
        <v>-521739.56999999995</v>
      </c>
      <c r="J40">
        <v>2</v>
      </c>
      <c r="M40" s="4">
        <f>I40-I38</f>
        <v>1.1100000000442378</v>
      </c>
      <c r="N40" s="4">
        <f>I40+E40+0.298*H40-I38-E38-0.298*H38</f>
        <v>-14.176426000002166</v>
      </c>
      <c r="O40" s="4">
        <f>E40+I40-E38-I38</f>
        <v>10.509000000020023</v>
      </c>
      <c r="P40" s="4">
        <f t="shared" si="9"/>
        <v>-15.286426000046404</v>
      </c>
      <c r="Q40" s="4">
        <f t="shared" si="9"/>
        <v>24.68542600002219</v>
      </c>
    </row>
    <row r="41" spans="1:18" x14ac:dyDescent="0.25">
      <c r="A41" t="s">
        <v>21</v>
      </c>
      <c r="B41" t="s">
        <v>53</v>
      </c>
      <c r="E41">
        <v>109.40900000000001</v>
      </c>
      <c r="H41">
        <v>153.75899999999999</v>
      </c>
      <c r="I41">
        <v>-521761.17</v>
      </c>
      <c r="J41">
        <v>3</v>
      </c>
      <c r="M41" s="4">
        <f>I41-I38</f>
        <v>-20.489999999990687</v>
      </c>
      <c r="N41" s="4">
        <f>I41+E41+0.298*H41-I38-E38-0.298*H38</f>
        <v>-19.561120000009751</v>
      </c>
      <c r="O41" s="4">
        <f>E41+I41-E38-I38</f>
        <v>5.0059999999939464</v>
      </c>
      <c r="P41" s="4">
        <f t="shared" si="9"/>
        <v>0.92887999998093562</v>
      </c>
      <c r="Q41" s="4">
        <f t="shared" si="9"/>
        <v>24.567120000003698</v>
      </c>
      <c r="R41" s="4">
        <f>O41-(MIN(O38:O41))</f>
        <v>6.7870000000111759</v>
      </c>
    </row>
    <row r="42" spans="1:18" x14ac:dyDescent="0.25">
      <c r="A42" t="s">
        <v>22</v>
      </c>
      <c r="B42" t="s">
        <v>39</v>
      </c>
      <c r="C42">
        <v>139.137</v>
      </c>
      <c r="D42">
        <v>140.91400000000002</v>
      </c>
      <c r="E42">
        <v>67.174999999999997</v>
      </c>
      <c r="F42">
        <v>67.606000000000009</v>
      </c>
      <c r="G42">
        <v>73.567999999999998</v>
      </c>
      <c r="H42">
        <v>247.31700000000001</v>
      </c>
      <c r="I42">
        <v>-708505.59000000008</v>
      </c>
      <c r="J42">
        <v>0</v>
      </c>
      <c r="M42" s="4">
        <f>I42-I42</f>
        <v>0</v>
      </c>
      <c r="N42" s="4">
        <f>I42+E42+0.298*H42-I42-E42-0.298*H42</f>
        <v>5.5891291594889481E-11</v>
      </c>
      <c r="O42" s="4">
        <f>E42+I42-E42-I42</f>
        <v>0</v>
      </c>
      <c r="P42" s="4"/>
      <c r="Q42" s="4"/>
    </row>
    <row r="43" spans="1:18" x14ac:dyDescent="0.25">
      <c r="A43" t="s">
        <v>22</v>
      </c>
      <c r="B43" t="s">
        <v>40</v>
      </c>
      <c r="C43">
        <v>139.96300000000002</v>
      </c>
      <c r="D43">
        <v>141.14800000000002</v>
      </c>
      <c r="E43">
        <v>79.341000000000008</v>
      </c>
      <c r="F43">
        <v>71.245999999999995</v>
      </c>
      <c r="G43">
        <v>75.221000000000004</v>
      </c>
      <c r="H43">
        <v>207.298</v>
      </c>
      <c r="I43">
        <v>-708523.96</v>
      </c>
      <c r="J43">
        <v>1</v>
      </c>
      <c r="M43" s="4">
        <f>I43-I42</f>
        <v>-18.369999999878928</v>
      </c>
      <c r="N43" s="4">
        <f>I43+E43+0.298*H43-I42-E42-0.298*H42</f>
        <v>-18.129661999819788</v>
      </c>
      <c r="O43" s="4">
        <f>E43+I43-E42-I42</f>
        <v>-6.203999999910593</v>
      </c>
      <c r="P43" s="4">
        <f t="shared" ref="P43:Q45" si="10">N43-M43</f>
        <v>0.24033800005913974</v>
      </c>
      <c r="Q43" s="4">
        <f t="shared" si="10"/>
        <v>11.925661999909195</v>
      </c>
    </row>
    <row r="44" spans="1:18" x14ac:dyDescent="0.25">
      <c r="A44" t="s">
        <v>22</v>
      </c>
      <c r="B44" t="s">
        <v>50</v>
      </c>
      <c r="E44">
        <v>78.182000000000002</v>
      </c>
      <c r="H44">
        <v>156.74600000000001</v>
      </c>
      <c r="I44">
        <v>-708503.78</v>
      </c>
      <c r="J44">
        <v>2</v>
      </c>
      <c r="M44" s="4">
        <f>I44-I42</f>
        <v>1.8100000000558794</v>
      </c>
      <c r="N44" s="4">
        <f>I44+E44+0.298*H44-I42-E42-0.298*H42</f>
        <v>-14.173157999934617</v>
      </c>
      <c r="O44" s="4">
        <f>E44+I44-E42-I42</f>
        <v>12.817000000039116</v>
      </c>
      <c r="P44" s="4">
        <f t="shared" si="10"/>
        <v>-15.983157999990496</v>
      </c>
      <c r="Q44" s="4">
        <f t="shared" si="10"/>
        <v>26.990157999973732</v>
      </c>
    </row>
    <row r="45" spans="1:18" x14ac:dyDescent="0.25">
      <c r="A45" t="s">
        <v>22</v>
      </c>
      <c r="B45" t="s">
        <v>53</v>
      </c>
      <c r="E45">
        <v>93.171999999999997</v>
      </c>
      <c r="H45">
        <v>163.48099999999999</v>
      </c>
      <c r="I45">
        <v>-708530.84</v>
      </c>
      <c r="J45">
        <v>3</v>
      </c>
      <c r="M45" s="4">
        <f>I45-I42</f>
        <v>-25.249999999883585</v>
      </c>
      <c r="N45" s="4">
        <f>I45+E45+0.298*H45-I42-E42-0.298*H42</f>
        <v>-24.236127999904554</v>
      </c>
      <c r="O45" s="4">
        <f>E45+I45-E42-I42</f>
        <v>0.74700000009033829</v>
      </c>
      <c r="P45" s="4">
        <f t="shared" si="10"/>
        <v>1.0138719999790311</v>
      </c>
      <c r="Q45" s="4">
        <f t="shared" si="10"/>
        <v>24.983127999994892</v>
      </c>
      <c r="R45" s="4">
        <f>O45-(MIN(O42:O45))</f>
        <v>6.9510000000009313</v>
      </c>
    </row>
    <row r="46" spans="1:18" x14ac:dyDescent="0.25">
      <c r="A46" t="s">
        <v>23</v>
      </c>
      <c r="B46" t="s">
        <v>39</v>
      </c>
      <c r="C46">
        <v>170.774</v>
      </c>
      <c r="D46">
        <v>172.55100000000002</v>
      </c>
      <c r="E46">
        <v>100.37899999999999</v>
      </c>
      <c r="F46">
        <v>65.816000000000003</v>
      </c>
      <c r="G46">
        <v>71.777999999999992</v>
      </c>
      <c r="H46">
        <v>242.06299999999999</v>
      </c>
      <c r="I46">
        <v>-546386.23</v>
      </c>
      <c r="J46">
        <v>0</v>
      </c>
      <c r="M46" s="4">
        <f>I46-I46</f>
        <v>0</v>
      </c>
      <c r="N46" s="4">
        <f>I46+E46+0.298*H46-I46-E46-0.298*H46</f>
        <v>-8.1570306065259501E-12</v>
      </c>
      <c r="O46" s="4">
        <f>E46+I46-E46-I46</f>
        <v>0</v>
      </c>
      <c r="P46" s="4"/>
      <c r="Q46" s="4"/>
    </row>
    <row r="47" spans="1:18" x14ac:dyDescent="0.25">
      <c r="A47" t="s">
        <v>23</v>
      </c>
      <c r="B47" t="s">
        <v>40</v>
      </c>
      <c r="C47">
        <v>170.76300000000001</v>
      </c>
      <c r="D47">
        <v>171.94900000000001</v>
      </c>
      <c r="E47">
        <v>112.226</v>
      </c>
      <c r="F47">
        <v>67.969000000000008</v>
      </c>
      <c r="G47">
        <v>71.942999999999998</v>
      </c>
      <c r="H47">
        <v>200.30799999999999</v>
      </c>
      <c r="I47">
        <v>-546402.11</v>
      </c>
      <c r="J47">
        <v>1</v>
      </c>
      <c r="M47" s="4">
        <f>I47-I46</f>
        <v>-15.880000000004657</v>
      </c>
      <c r="N47" s="4">
        <f>I47+E47+0.298*H47-I46-E46-0.298*H46</f>
        <v>-16.475989999956226</v>
      </c>
      <c r="O47" s="4">
        <f>E47+I47-E46-I46</f>
        <v>-4.0329999999376014</v>
      </c>
      <c r="P47" s="4">
        <f t="shared" ref="P47:Q49" si="11">N47-M47</f>
        <v>-0.59598999995156987</v>
      </c>
      <c r="Q47" s="4">
        <f t="shared" si="11"/>
        <v>12.442990000018625</v>
      </c>
    </row>
    <row r="48" spans="1:18" x14ac:dyDescent="0.25">
      <c r="A48" t="s">
        <v>23</v>
      </c>
      <c r="B48" t="s">
        <v>50</v>
      </c>
      <c r="E48">
        <v>110.25800000000001</v>
      </c>
      <c r="H48">
        <v>155.02000000000001</v>
      </c>
      <c r="I48">
        <v>-546383.63</v>
      </c>
      <c r="J48">
        <v>2</v>
      </c>
      <c r="M48" s="4">
        <f>I48-I46</f>
        <v>2.5999999999767169</v>
      </c>
      <c r="N48" s="4">
        <f>I48+E48+0.298*H48-I46-E46-0.298*H46</f>
        <v>-13.459813999951592</v>
      </c>
      <c r="O48" s="4">
        <f>E48+I48-E46-I46</f>
        <v>12.479000000050291</v>
      </c>
      <c r="P48" s="4">
        <f t="shared" si="11"/>
        <v>-16.059813999928309</v>
      </c>
      <c r="Q48" s="4">
        <f t="shared" si="11"/>
        <v>25.938814000001884</v>
      </c>
    </row>
    <row r="49" spans="1:18" x14ac:dyDescent="0.25">
      <c r="A49" t="s">
        <v>23</v>
      </c>
      <c r="B49" t="s">
        <v>53</v>
      </c>
      <c r="E49">
        <v>124.229</v>
      </c>
      <c r="H49">
        <v>166.72900000000001</v>
      </c>
      <c r="I49">
        <v>-546404.68000000005</v>
      </c>
      <c r="J49">
        <v>3</v>
      </c>
      <c r="M49" s="4">
        <f>I49-I46</f>
        <v>-18.450000000069849</v>
      </c>
      <c r="N49" s="4">
        <f>I49+E49+0.298*H49-I46-E46-0.298*H46</f>
        <v>-17.0495319999836</v>
      </c>
      <c r="O49" s="4">
        <f>E49+I49-E46-I46</f>
        <v>5.4000000000232831</v>
      </c>
      <c r="P49" s="4">
        <f t="shared" si="11"/>
        <v>1.4004680000862493</v>
      </c>
      <c r="Q49" s="4">
        <f t="shared" si="11"/>
        <v>22.449532000006883</v>
      </c>
      <c r="R49" s="4">
        <f>O49-(MIN(O46:O49))</f>
        <v>9.4329999999608845</v>
      </c>
    </row>
    <row r="50" spans="1:18" x14ac:dyDescent="0.25">
      <c r="A50" t="s">
        <v>24</v>
      </c>
      <c r="B50" t="s">
        <v>39</v>
      </c>
      <c r="C50">
        <v>186.685</v>
      </c>
      <c r="D50">
        <v>188.46199999999999</v>
      </c>
      <c r="E50">
        <v>112.977</v>
      </c>
      <c r="F50">
        <v>74.650000000000006</v>
      </c>
      <c r="G50">
        <v>80.611000000000004</v>
      </c>
      <c r="H50">
        <v>253.17500000000001</v>
      </c>
      <c r="I50">
        <v>-641971.18999999994</v>
      </c>
      <c r="J50">
        <v>0</v>
      </c>
      <c r="M50" s="4">
        <f>I50-I50</f>
        <v>0</v>
      </c>
      <c r="N50" s="4">
        <f>I50+E50+0.298*H50-I50-E50-0.298*H50</f>
        <v>-7.0414785113825928E-11</v>
      </c>
      <c r="O50" s="4">
        <f>E50+I50-E50-I50</f>
        <v>0</v>
      </c>
      <c r="P50" s="4"/>
      <c r="Q50" s="4"/>
    </row>
    <row r="51" spans="1:18" x14ac:dyDescent="0.25">
      <c r="A51" t="s">
        <v>24</v>
      </c>
      <c r="B51" t="s">
        <v>40</v>
      </c>
      <c r="C51">
        <v>188.09</v>
      </c>
      <c r="D51">
        <v>189.27500000000001</v>
      </c>
      <c r="E51">
        <v>125.136</v>
      </c>
      <c r="F51">
        <v>80.510000000000005</v>
      </c>
      <c r="G51">
        <v>84.484000000000009</v>
      </c>
      <c r="H51">
        <v>215.12</v>
      </c>
      <c r="I51">
        <v>-641985.13</v>
      </c>
      <c r="J51">
        <v>1</v>
      </c>
      <c r="M51" s="4">
        <f>I51-I50</f>
        <v>-13.940000000060536</v>
      </c>
      <c r="N51" s="4">
        <f>I51+E51+0.298*H51-I50-E50-0.298*H50</f>
        <v>-13.12139000005611</v>
      </c>
      <c r="O51" s="4">
        <f>E51+I51-E50-I50</f>
        <v>-1.7809999999590218</v>
      </c>
      <c r="P51" s="4">
        <f t="shared" ref="P51:Q53" si="12">N51-M51</f>
        <v>0.8186100000044263</v>
      </c>
      <c r="Q51" s="4">
        <f t="shared" si="12"/>
        <v>11.340390000097088</v>
      </c>
    </row>
    <row r="52" spans="1:18" x14ac:dyDescent="0.25">
      <c r="A52" t="s">
        <v>24</v>
      </c>
      <c r="B52" t="s">
        <v>50</v>
      </c>
      <c r="E52">
        <v>122.113</v>
      </c>
      <c r="H52">
        <v>171.00399999999999</v>
      </c>
      <c r="I52">
        <v>-641967.61</v>
      </c>
      <c r="J52">
        <v>2</v>
      </c>
      <c r="M52" s="4">
        <f>I52-I50</f>
        <v>3.5799999999580905</v>
      </c>
      <c r="N52" s="4">
        <f>I52+E52+0.298*H52-I50-E50-0.298*H50</f>
        <v>-11.770958000049561</v>
      </c>
      <c r="O52" s="4">
        <f>E52+I52-E50-I50</f>
        <v>12.716000000014901</v>
      </c>
      <c r="P52" s="4">
        <f t="shared" si="12"/>
        <v>-15.350958000007651</v>
      </c>
      <c r="Q52" s="4">
        <f t="shared" si="12"/>
        <v>24.486958000064462</v>
      </c>
    </row>
    <row r="53" spans="1:18" x14ac:dyDescent="0.25">
      <c r="A53" t="s">
        <v>24</v>
      </c>
      <c r="B53" t="s">
        <v>53</v>
      </c>
      <c r="E53">
        <v>139.154</v>
      </c>
      <c r="H53">
        <v>167.964</v>
      </c>
      <c r="I53">
        <v>-641989.07999999996</v>
      </c>
      <c r="J53">
        <v>3</v>
      </c>
      <c r="M53" s="4">
        <f>I53-I50</f>
        <v>-17.89000000001397</v>
      </c>
      <c r="N53" s="4">
        <f>I53+E53+0.298*H53-I50-E50-0.298*H50</f>
        <v>-17.105877999985225</v>
      </c>
      <c r="O53" s="4">
        <f>E53+I53-E50-I50</f>
        <v>8.2870000000111759</v>
      </c>
      <c r="P53" s="4">
        <f t="shared" si="12"/>
        <v>0.78412200002874499</v>
      </c>
      <c r="Q53" s="4">
        <f t="shared" si="12"/>
        <v>25.392877999996401</v>
      </c>
      <c r="R53" s="4">
        <f>O53-(MIN(O50:O53))</f>
        <v>10.067999999970198</v>
      </c>
    </row>
    <row r="54" spans="1:18" x14ac:dyDescent="0.25">
      <c r="A54" t="s">
        <v>27</v>
      </c>
      <c r="B54" t="s">
        <v>39</v>
      </c>
      <c r="C54">
        <v>157.27799999999999</v>
      </c>
      <c r="D54">
        <v>159.05500000000001</v>
      </c>
      <c r="E54">
        <v>82.701999999999998</v>
      </c>
      <c r="F54">
        <v>73.694000000000003</v>
      </c>
      <c r="G54">
        <v>79.656000000000006</v>
      </c>
      <c r="H54">
        <v>256.08799999999997</v>
      </c>
      <c r="I54">
        <v>-733151.08</v>
      </c>
      <c r="J54">
        <v>0</v>
      </c>
      <c r="M54" s="4">
        <f>I54-I54</f>
        <v>0</v>
      </c>
      <c r="N54" s="4">
        <f>I54+E54+0.298*H54-I54-E54-0.298*H54</f>
        <v>2.0904167286062147E-11</v>
      </c>
      <c r="O54" s="4">
        <f>E54+I54-E54-I54</f>
        <v>0</v>
      </c>
      <c r="P54" s="4"/>
      <c r="Q54" s="4"/>
    </row>
    <row r="55" spans="1:18" x14ac:dyDescent="0.25">
      <c r="A55" t="s">
        <v>27</v>
      </c>
      <c r="B55" t="s">
        <v>40</v>
      </c>
      <c r="C55">
        <v>158.10400000000001</v>
      </c>
      <c r="D55">
        <v>159.28899999999999</v>
      </c>
      <c r="E55">
        <v>94.867999999999995</v>
      </c>
      <c r="F55">
        <v>77.334000000000003</v>
      </c>
      <c r="G55">
        <v>81.308999999999997</v>
      </c>
      <c r="H55">
        <v>216.06900000000002</v>
      </c>
      <c r="I55">
        <v>-733169.45</v>
      </c>
      <c r="J55">
        <v>1</v>
      </c>
      <c r="M55" s="4">
        <f>I55-I54</f>
        <v>-18.369999999995343</v>
      </c>
      <c r="N55" s="4">
        <f>I55+E55+0.298*H55-I54-E54-0.298*H54</f>
        <v>-18.129661999971191</v>
      </c>
      <c r="O55" s="4">
        <f>E55+I55-E54-I54</f>
        <v>-6.2040000000270084</v>
      </c>
      <c r="P55" s="4">
        <f t="shared" ref="P55:Q57" si="13">N55-M55</f>
        <v>0.24033800002415262</v>
      </c>
      <c r="Q55" s="4">
        <f t="shared" si="13"/>
        <v>11.925661999944182</v>
      </c>
    </row>
    <row r="56" spans="1:18" x14ac:dyDescent="0.25">
      <c r="A56" t="s">
        <v>27</v>
      </c>
      <c r="B56" t="s">
        <v>50</v>
      </c>
      <c r="E56">
        <v>91.760999999999996</v>
      </c>
      <c r="H56">
        <v>173.97200000000001</v>
      </c>
      <c r="I56">
        <v>-733149.36</v>
      </c>
      <c r="J56">
        <v>2</v>
      </c>
      <c r="M56" s="4">
        <f>I56-I54</f>
        <v>1.7199999999720603</v>
      </c>
      <c r="N56" s="4">
        <f>I56+E56+0.298*H56-I54-E54-0.298*H54</f>
        <v>-13.691567999988379</v>
      </c>
      <c r="O56" s="4">
        <f>E56+I56-E54-I54</f>
        <v>10.778999999980442</v>
      </c>
      <c r="P56" s="4">
        <f t="shared" si="13"/>
        <v>-15.41156799996044</v>
      </c>
      <c r="Q56" s="4">
        <f t="shared" si="13"/>
        <v>24.470567999968821</v>
      </c>
    </row>
    <row r="57" spans="1:18" x14ac:dyDescent="0.25">
      <c r="A57" t="s">
        <v>27</v>
      </c>
      <c r="B57" t="s">
        <v>53</v>
      </c>
      <c r="E57">
        <v>106.932</v>
      </c>
      <c r="H57">
        <v>179.32599999999999</v>
      </c>
      <c r="I57">
        <v>-733173.54</v>
      </c>
      <c r="J57">
        <v>3</v>
      </c>
      <c r="M57" s="4">
        <f>I57-I54</f>
        <v>-22.460000000079162</v>
      </c>
      <c r="N57" s="4">
        <f>I57+E57+0.298*H57-I54-E54-0.298*H54</f>
        <v>-21.10507600007351</v>
      </c>
      <c r="O57" s="4">
        <f>E57+I57-E54-I54</f>
        <v>1.7699999999022111</v>
      </c>
      <c r="P57" s="4">
        <f t="shared" si="13"/>
        <v>1.3549240000056528</v>
      </c>
      <c r="Q57" s="4">
        <f t="shared" si="13"/>
        <v>22.875075999975721</v>
      </c>
      <c r="R57" s="4">
        <f>O57-(MIN(O54:O57))</f>
        <v>7.9739999999292195</v>
      </c>
    </row>
    <row r="58" spans="1:18" x14ac:dyDescent="0.25">
      <c r="A58" t="s">
        <v>25</v>
      </c>
      <c r="B58" t="s">
        <v>39</v>
      </c>
      <c r="C58">
        <v>188.91500000000002</v>
      </c>
      <c r="D58">
        <v>190.69200000000001</v>
      </c>
      <c r="E58">
        <v>115.90600000000001</v>
      </c>
      <c r="F58">
        <v>71.903999999999996</v>
      </c>
      <c r="G58">
        <v>77.866</v>
      </c>
      <c r="H58">
        <v>250.83399999999997</v>
      </c>
      <c r="I58">
        <v>-571031.72</v>
      </c>
      <c r="J58">
        <v>0</v>
      </c>
      <c r="M58" s="4">
        <f>I58-I58</f>
        <v>0</v>
      </c>
      <c r="N58" s="4">
        <f>I58+E58+0.298*H58-I58-E58-0.298*H58</f>
        <v>-4.3172576624783687E-11</v>
      </c>
      <c r="O58" s="4">
        <f>E58+I58-E58-I58</f>
        <v>0</v>
      </c>
      <c r="P58" s="4"/>
      <c r="Q58" s="4"/>
    </row>
    <row r="59" spans="1:18" x14ac:dyDescent="0.25">
      <c r="A59" t="s">
        <v>25</v>
      </c>
      <c r="B59" t="s">
        <v>40</v>
      </c>
      <c r="C59">
        <v>188.904</v>
      </c>
      <c r="D59">
        <v>190.08999999999997</v>
      </c>
      <c r="E59">
        <v>127.75299999999999</v>
      </c>
      <c r="F59">
        <v>74.057000000000002</v>
      </c>
      <c r="G59">
        <v>78.031000000000006</v>
      </c>
      <c r="H59">
        <v>209.07900000000001</v>
      </c>
      <c r="I59">
        <v>-571047.6</v>
      </c>
      <c r="J59">
        <v>1</v>
      </c>
      <c r="M59" s="4">
        <f>I59-I58</f>
        <v>-15.880000000004657</v>
      </c>
      <c r="N59" s="4">
        <f>I59+E59+0.298*H59-I58-E58-0.298*H58</f>
        <v>-16.475989999991242</v>
      </c>
      <c r="O59" s="4">
        <f>E59+I59-E58-I58</f>
        <v>-4.0329999999376014</v>
      </c>
      <c r="P59" s="4">
        <f t="shared" ref="P59:Q61" si="14">N59-M59</f>
        <v>-0.59598999998658542</v>
      </c>
      <c r="Q59" s="4">
        <f t="shared" si="14"/>
        <v>12.442990000053641</v>
      </c>
    </row>
    <row r="60" spans="1:18" x14ac:dyDescent="0.25">
      <c r="A60" t="s">
        <v>25</v>
      </c>
      <c r="B60" t="s">
        <v>50</v>
      </c>
      <c r="E60">
        <v>127.12400000000001</v>
      </c>
      <c r="H60">
        <v>157.27799999999999</v>
      </c>
      <c r="I60">
        <v>-571029.04</v>
      </c>
      <c r="J60">
        <v>2</v>
      </c>
      <c r="M60" s="4">
        <f>I60-I58</f>
        <v>2.6799999999348074</v>
      </c>
      <c r="N60" s="4">
        <f>I60+E60+0.298*H60-I58-E58-0.298*H58</f>
        <v>-13.981688000072126</v>
      </c>
      <c r="O60" s="4">
        <f>E60+I60-E58-I58</f>
        <v>13.897999999928288</v>
      </c>
      <c r="P60" s="4">
        <f t="shared" si="14"/>
        <v>-16.661688000006933</v>
      </c>
      <c r="Q60" s="4">
        <f t="shared" si="14"/>
        <v>27.879688000000414</v>
      </c>
    </row>
    <row r="61" spans="1:18" x14ac:dyDescent="0.25">
      <c r="A61" t="s">
        <v>25</v>
      </c>
      <c r="B61" t="s">
        <v>53</v>
      </c>
      <c r="E61">
        <v>141.32</v>
      </c>
      <c r="H61">
        <v>165.322</v>
      </c>
      <c r="I61">
        <v>-571051.27</v>
      </c>
      <c r="J61">
        <v>3</v>
      </c>
      <c r="M61" s="4">
        <f>I61-I58</f>
        <v>-19.550000000046566</v>
      </c>
      <c r="N61" s="4">
        <f>I61+E61+0.298*H61-I58-E58-0.298*H58</f>
        <v>-19.618576000138518</v>
      </c>
      <c r="O61" s="4">
        <f>E61+I61-E58-I58</f>
        <v>5.8639999999431893</v>
      </c>
      <c r="P61" s="4">
        <f t="shared" si="14"/>
        <v>-6.8576000091951528E-2</v>
      </c>
      <c r="Q61" s="4">
        <f t="shared" si="14"/>
        <v>25.482576000081707</v>
      </c>
      <c r="R61" s="4">
        <f>O61-(MIN(O58:O61))</f>
        <v>9.8969999998807907</v>
      </c>
    </row>
    <row r="62" spans="1:18" x14ac:dyDescent="0.25">
      <c r="A62" t="s">
        <v>26</v>
      </c>
      <c r="B62" t="s">
        <v>39</v>
      </c>
      <c r="C62">
        <v>204.82599999999999</v>
      </c>
      <c r="D62">
        <v>206.60300000000001</v>
      </c>
      <c r="E62">
        <v>128.50399999999999</v>
      </c>
      <c r="F62">
        <v>80.738</v>
      </c>
      <c r="G62">
        <v>86.698999999999998</v>
      </c>
      <c r="H62">
        <v>261.94600000000003</v>
      </c>
      <c r="I62">
        <v>-666616.68000000005</v>
      </c>
      <c r="J62">
        <v>0</v>
      </c>
      <c r="M62" s="4">
        <f>I62-I62</f>
        <v>0</v>
      </c>
      <c r="N62" s="4">
        <f>I62+E62+0.298*H62-I62-E62-0.298*H62</f>
        <v>1.0999201549566351E-11</v>
      </c>
      <c r="O62" s="4">
        <f>E62+I62-E62-I62</f>
        <v>0</v>
      </c>
      <c r="P62" s="4"/>
      <c r="Q62" s="4"/>
    </row>
    <row r="63" spans="1:18" x14ac:dyDescent="0.25">
      <c r="A63" t="s">
        <v>26</v>
      </c>
      <c r="B63" t="s">
        <v>40</v>
      </c>
      <c r="C63">
        <v>206.23099999999999</v>
      </c>
      <c r="D63">
        <v>207.416</v>
      </c>
      <c r="E63">
        <v>140.66300000000001</v>
      </c>
      <c r="F63">
        <v>86.597999999999999</v>
      </c>
      <c r="G63">
        <v>90.572000000000003</v>
      </c>
      <c r="H63">
        <v>223.89099999999999</v>
      </c>
      <c r="I63">
        <v>-666630.62</v>
      </c>
      <c r="J63">
        <v>1</v>
      </c>
      <c r="M63" s="4">
        <f>I63-I62</f>
        <v>-13.939999999944121</v>
      </c>
      <c r="N63" s="4">
        <f>I63+E63+0.298*H63-I62-E62-0.298*H62</f>
        <v>-13.121389999974696</v>
      </c>
      <c r="O63" s="4">
        <f>E63+I63-E62-I62</f>
        <v>-1.7809999999590218</v>
      </c>
      <c r="P63" s="4">
        <f t="shared" ref="P63:Q65" si="15">N63-M63</f>
        <v>0.81860999996942496</v>
      </c>
      <c r="Q63" s="4">
        <f t="shared" si="15"/>
        <v>11.340390000015674</v>
      </c>
    </row>
    <row r="64" spans="1:18" x14ac:dyDescent="0.25">
      <c r="A64" t="s">
        <v>26</v>
      </c>
      <c r="B64" t="s">
        <v>50</v>
      </c>
      <c r="E64">
        <v>140.34399999999999</v>
      </c>
      <c r="H64">
        <v>166.249</v>
      </c>
      <c r="I64">
        <v>-666611.93000000005</v>
      </c>
      <c r="J64">
        <v>2</v>
      </c>
      <c r="M64" s="4">
        <f>I64-I62</f>
        <v>4.75</v>
      </c>
      <c r="N64" s="4">
        <f>I64+E64+0.298*H64-I62-E62-0.298*H62</f>
        <v>-11.927705999918459</v>
      </c>
      <c r="O64" s="4">
        <f>E64+I64-E62-I62</f>
        <v>16.590000000083819</v>
      </c>
      <c r="P64" s="4">
        <f t="shared" si="15"/>
        <v>-16.677705999918459</v>
      </c>
      <c r="Q64" s="4">
        <f t="shared" si="15"/>
        <v>28.517706000002278</v>
      </c>
    </row>
    <row r="65" spans="1:18" x14ac:dyDescent="0.25">
      <c r="A65" t="s">
        <v>26</v>
      </c>
      <c r="B65" t="s">
        <v>53</v>
      </c>
      <c r="E65">
        <v>155.17099999999999</v>
      </c>
      <c r="H65">
        <v>172.62299999999999</v>
      </c>
      <c r="I65">
        <v>-666635.97</v>
      </c>
      <c r="J65">
        <v>3</v>
      </c>
      <c r="M65" s="4">
        <f>I65-I62</f>
        <v>-19.289999999920838</v>
      </c>
      <c r="N65" s="4">
        <f>I65+E65+0.298*H65-I62-E62-0.298*H62</f>
        <v>-19.241253999982206</v>
      </c>
      <c r="O65" s="4">
        <f>E65+I65-E62-I62</f>
        <v>7.3770000000949949</v>
      </c>
      <c r="P65" s="4">
        <f t="shared" si="15"/>
        <v>4.8745999938631712E-2</v>
      </c>
      <c r="Q65" s="4">
        <f t="shared" si="15"/>
        <v>26.618254000077201</v>
      </c>
      <c r="R65" s="4">
        <f>O65-(MIN(O62:O65))</f>
        <v>9.1580000000540167</v>
      </c>
    </row>
    <row r="66" spans="1:18" x14ac:dyDescent="0.25">
      <c r="A66" t="s">
        <v>12</v>
      </c>
      <c r="B66" t="s">
        <v>41</v>
      </c>
      <c r="C66">
        <v>47.088000000000001</v>
      </c>
      <c r="D66">
        <v>48.272999999999996</v>
      </c>
      <c r="E66">
        <v>8.6059999999999999</v>
      </c>
      <c r="F66">
        <v>24.619999999999997</v>
      </c>
      <c r="G66">
        <v>28.594000000000001</v>
      </c>
      <c r="H66">
        <v>133.041</v>
      </c>
      <c r="I66">
        <v>-183280.57</v>
      </c>
      <c r="J66">
        <v>0</v>
      </c>
      <c r="M66" s="4">
        <f>I66-I66</f>
        <v>0</v>
      </c>
      <c r="N66" s="4">
        <f>I66+E66+0.298*H66-I66-E66-0.298*H66</f>
        <v>8.7254647951340303E-12</v>
      </c>
      <c r="O66" s="4">
        <f>E66+I66-E66-I66</f>
        <v>0</v>
      </c>
      <c r="P66" s="4"/>
      <c r="Q66" s="4"/>
    </row>
    <row r="67" spans="1:18" x14ac:dyDescent="0.25">
      <c r="A67" t="s">
        <v>12</v>
      </c>
      <c r="B67" t="s">
        <v>34</v>
      </c>
      <c r="E67">
        <v>15.369</v>
      </c>
      <c r="H67">
        <v>114.562</v>
      </c>
      <c r="I67">
        <v>-183278.79</v>
      </c>
      <c r="J67">
        <v>1</v>
      </c>
      <c r="M67" s="4">
        <f>I67-I66</f>
        <v>1.7799999999988358</v>
      </c>
      <c r="N67" s="4">
        <f>I67+E67+0.298*H67-I66-E66-0.298*H66</f>
        <v>3.0362580000160904</v>
      </c>
      <c r="O67" s="4">
        <f>E67+I67-E66-I66</f>
        <v>8.5430000000051223</v>
      </c>
      <c r="P67" s="4">
        <f>N67-M67</f>
        <v>1.2562580000172545</v>
      </c>
      <c r="Q67" s="4">
        <f>O67-N67</f>
        <v>5.5067419999890319</v>
      </c>
      <c r="R67" s="4">
        <f>O67-O66</f>
        <v>8.5430000000051223</v>
      </c>
    </row>
    <row r="68" spans="1:18" x14ac:dyDescent="0.25">
      <c r="A68" t="s">
        <v>13</v>
      </c>
      <c r="B68" t="s">
        <v>41</v>
      </c>
      <c r="C68">
        <v>65.741</v>
      </c>
      <c r="D68">
        <v>66.926999999999992</v>
      </c>
      <c r="E68">
        <v>24.172000000000001</v>
      </c>
      <c r="F68">
        <v>29.2</v>
      </c>
      <c r="G68">
        <v>33.173999999999999</v>
      </c>
      <c r="H68">
        <v>143.398</v>
      </c>
      <c r="I68">
        <v>-207918.63</v>
      </c>
      <c r="J68">
        <v>0</v>
      </c>
      <c r="M68" s="4">
        <f>I68-I68</f>
        <v>0</v>
      </c>
      <c r="N68" s="4">
        <f>I68+E68+0.298*H68-I68-E68-0.298*H68</f>
        <v>-1.8800960788212251E-11</v>
      </c>
      <c r="O68" s="4">
        <f>E68+I68-E68-I68</f>
        <v>0</v>
      </c>
      <c r="P68" s="4"/>
      <c r="Q68" s="4"/>
    </row>
    <row r="69" spans="1:18" x14ac:dyDescent="0.25">
      <c r="A69" t="s">
        <v>13</v>
      </c>
      <c r="B69" t="s">
        <v>34</v>
      </c>
      <c r="E69">
        <v>33.889000000000003</v>
      </c>
      <c r="H69">
        <v>113.22799999999999</v>
      </c>
      <c r="I69">
        <v>-207919.59</v>
      </c>
      <c r="J69">
        <v>1</v>
      </c>
      <c r="M69" s="4">
        <f>I69-I68</f>
        <v>-0.95999999999185093</v>
      </c>
      <c r="N69" s="4">
        <f>I69+E69+0.298*H69-I68-E68-0.298*H68</f>
        <v>-0.23365999998775067</v>
      </c>
      <c r="O69" s="4">
        <f>E69+I69-E68-I68</f>
        <v>8.75700000001234</v>
      </c>
      <c r="P69" s="4">
        <f>N69-M69</f>
        <v>0.72634000000410026</v>
      </c>
      <c r="Q69" s="4">
        <f>O69-N69</f>
        <v>8.9906600000000907</v>
      </c>
      <c r="R69" s="4">
        <f>O69-O68</f>
        <v>8.75700000001234</v>
      </c>
    </row>
    <row r="70" spans="1:18" x14ac:dyDescent="0.25">
      <c r="A70" t="s">
        <v>14</v>
      </c>
      <c r="B70" t="s">
        <v>41</v>
      </c>
      <c r="C70">
        <v>99.867000000000004</v>
      </c>
      <c r="D70">
        <v>101.053</v>
      </c>
      <c r="E70">
        <v>53.235999999999997</v>
      </c>
      <c r="F70">
        <v>43.120000000000005</v>
      </c>
      <c r="G70">
        <v>47.094000000000001</v>
      </c>
      <c r="H70">
        <v>160.374</v>
      </c>
      <c r="I70">
        <v>-328149.14</v>
      </c>
      <c r="J70">
        <v>0</v>
      </c>
      <c r="M70" s="4">
        <f>I70-I70</f>
        <v>0</v>
      </c>
      <c r="N70" s="4">
        <f>I70+E70+0.298*H70-I70-E70-0.298*H70</f>
        <v>-4.8842707656149287E-11</v>
      </c>
      <c r="O70" s="4">
        <f>E70+I70-E70-I70</f>
        <v>0</v>
      </c>
      <c r="P70" s="4"/>
      <c r="Q70" s="4"/>
    </row>
    <row r="71" spans="1:18" x14ac:dyDescent="0.25">
      <c r="A71" t="s">
        <v>14</v>
      </c>
      <c r="B71" t="s">
        <v>34</v>
      </c>
      <c r="E71">
        <v>61.655999999999999</v>
      </c>
      <c r="H71">
        <v>134.16300000000001</v>
      </c>
      <c r="I71">
        <v>-328146.84999999998</v>
      </c>
      <c r="J71">
        <v>1</v>
      </c>
      <c r="M71" s="4">
        <f>I71-I70</f>
        <v>2.2900000000372529</v>
      </c>
      <c r="N71" s="4">
        <f>I71+E71+0.298*H71-I70-E70-0.298*H70</f>
        <v>2.8991220000410038</v>
      </c>
      <c r="O71" s="4">
        <f>E71+I71-E70-I70</f>
        <v>10.710000000079162</v>
      </c>
      <c r="P71" s="4">
        <f>N71-M71</f>
        <v>0.60912200000375094</v>
      </c>
      <c r="Q71" s="4">
        <f>O71-N71</f>
        <v>7.8108780000381586</v>
      </c>
      <c r="R71" s="4">
        <f>O71-O70</f>
        <v>10.710000000079162</v>
      </c>
    </row>
    <row r="72" spans="1:18" x14ac:dyDescent="0.25">
      <c r="A72" t="s">
        <v>15</v>
      </c>
      <c r="B72" t="s">
        <v>41</v>
      </c>
      <c r="C72">
        <v>118.00800000000001</v>
      </c>
      <c r="D72">
        <v>119.19399999999999</v>
      </c>
      <c r="E72">
        <v>68.763000000000005</v>
      </c>
      <c r="F72">
        <v>49.207999999999998</v>
      </c>
      <c r="G72">
        <v>53.182000000000002</v>
      </c>
      <c r="H72">
        <v>169.14499999999998</v>
      </c>
      <c r="I72">
        <v>-352794.63</v>
      </c>
      <c r="J72">
        <v>0</v>
      </c>
      <c r="M72" s="4">
        <f>I72-I72</f>
        <v>0</v>
      </c>
      <c r="N72" s="4">
        <f>I72+E72+0.298*H72-I72-E72-0.298*H72</f>
        <v>-2.5643487333582016E-11</v>
      </c>
      <c r="O72" s="4">
        <f>E72+I72-E72-I72</f>
        <v>0</v>
      </c>
      <c r="P72" s="4"/>
      <c r="Q72" s="4"/>
    </row>
    <row r="73" spans="1:18" x14ac:dyDescent="0.25">
      <c r="A73" t="s">
        <v>15</v>
      </c>
      <c r="B73" t="s">
        <v>34</v>
      </c>
      <c r="E73">
        <v>76.31</v>
      </c>
      <c r="H73">
        <v>147.60400000000001</v>
      </c>
      <c r="I73">
        <v>-352793.2</v>
      </c>
      <c r="J73">
        <v>1</v>
      </c>
      <c r="M73" s="4">
        <f>I73-I72</f>
        <v>1.4299999999930151</v>
      </c>
      <c r="N73" s="4">
        <f>I73+E73+0.298*H73-I72-E72-0.298*H72</f>
        <v>2.5577819999633036</v>
      </c>
      <c r="O73" s="4">
        <f>E73+I73-E72-I72</f>
        <v>8.9770000000135042</v>
      </c>
      <c r="P73" s="4">
        <f>N73-M73</f>
        <v>1.1277819999702885</v>
      </c>
      <c r="Q73" s="4">
        <f>O73-N73</f>
        <v>6.4192180000502006</v>
      </c>
      <c r="R73" s="4">
        <f>O73-O72</f>
        <v>8.9770000000135042</v>
      </c>
    </row>
    <row r="74" spans="1:18" x14ac:dyDescent="0.25">
      <c r="A74" t="s">
        <v>16</v>
      </c>
      <c r="B74" t="s">
        <v>41</v>
      </c>
      <c r="C74">
        <v>34.006</v>
      </c>
      <c r="D74">
        <v>35.19</v>
      </c>
      <c r="E74">
        <v>-8.423</v>
      </c>
      <c r="F74">
        <v>31.177</v>
      </c>
      <c r="G74">
        <v>35.152000000000001</v>
      </c>
      <c r="H74">
        <v>146.27600000000001</v>
      </c>
      <c r="I74">
        <v>-370042.61</v>
      </c>
      <c r="J74">
        <v>0</v>
      </c>
      <c r="M74" s="4">
        <f>I74-I74</f>
        <v>0</v>
      </c>
      <c r="N74" s="4">
        <f>I74+E74+0.298*H74-I74-E74-0.298*H74</f>
        <v>-1.6626700016786344E-11</v>
      </c>
      <c r="O74" s="4">
        <f>E74+I74-E74-I74</f>
        <v>0</v>
      </c>
      <c r="P74" s="4"/>
      <c r="Q74" s="4"/>
    </row>
    <row r="75" spans="1:18" x14ac:dyDescent="0.25">
      <c r="A75" t="s">
        <v>16</v>
      </c>
      <c r="B75" t="s">
        <v>34</v>
      </c>
      <c r="E75">
        <v>2.1019999999999999</v>
      </c>
      <c r="H75">
        <v>111.06699999999999</v>
      </c>
      <c r="I75">
        <v>-370041.05</v>
      </c>
      <c r="J75">
        <v>1</v>
      </c>
      <c r="M75" s="4">
        <f>I75-I74</f>
        <v>1.5599999999976717</v>
      </c>
      <c r="N75" s="4">
        <f>I75+E75+0.298*H75-I74-E74-0.298*H74</f>
        <v>1.5927179999832504</v>
      </c>
      <c r="O75" s="4">
        <f>E75+I75-E74-I74</f>
        <v>12.085000000020955</v>
      </c>
      <c r="P75" s="4">
        <f>N75-M75</f>
        <v>3.2717999985578672E-2</v>
      </c>
      <c r="Q75" s="4">
        <f>O75-N75</f>
        <v>10.492282000037704</v>
      </c>
      <c r="R75" s="4">
        <f>O75-O74</f>
        <v>12.085000000020955</v>
      </c>
    </row>
    <row r="76" spans="1:18" x14ac:dyDescent="0.25">
      <c r="A76" t="s">
        <v>17</v>
      </c>
      <c r="B76" t="s">
        <v>41</v>
      </c>
      <c r="C76">
        <v>65.643000000000001</v>
      </c>
      <c r="D76">
        <v>66.826999999999998</v>
      </c>
      <c r="E76">
        <v>24.780999999999999</v>
      </c>
      <c r="F76">
        <v>29.387</v>
      </c>
      <c r="G76">
        <v>33.361999999999995</v>
      </c>
      <c r="H76">
        <v>141.02199999999999</v>
      </c>
      <c r="I76">
        <v>-207923.25</v>
      </c>
      <c r="J76">
        <v>0</v>
      </c>
      <c r="M76" s="4">
        <f>I76-I76</f>
        <v>0</v>
      </c>
      <c r="N76" s="4">
        <f>I76+E76+0.298*H76-I76-E76-0.298*H76</f>
        <v>-2.248157215944957E-11</v>
      </c>
      <c r="O76" s="4">
        <f>E76+I76-E76-I76</f>
        <v>0</v>
      </c>
      <c r="P76" s="4"/>
      <c r="Q76" s="4"/>
    </row>
    <row r="77" spans="1:18" x14ac:dyDescent="0.25">
      <c r="A77" t="s">
        <v>17</v>
      </c>
      <c r="B77" t="s">
        <v>34</v>
      </c>
      <c r="E77">
        <v>36.340000000000003</v>
      </c>
      <c r="H77">
        <v>102.727</v>
      </c>
      <c r="I77">
        <v>-207927.98</v>
      </c>
      <c r="J77">
        <v>1</v>
      </c>
      <c r="M77" s="4">
        <f>I77-I76</f>
        <v>-4.7300000000104774</v>
      </c>
      <c r="N77" s="4">
        <f>I77+E77+0.298*H77-I76-E76-0.298*H76</f>
        <v>-4.5829100000198366</v>
      </c>
      <c r="O77" s="4">
        <f>E77+I77-E76-I76</f>
        <v>6.8289999999979045</v>
      </c>
      <c r="P77" s="4">
        <f>N77-M77</f>
        <v>0.14708999999064076</v>
      </c>
      <c r="Q77" s="4">
        <f>O77-N77</f>
        <v>11.411910000017741</v>
      </c>
      <c r="R77" s="4">
        <f>O77-O76</f>
        <v>6.8289999999979045</v>
      </c>
    </row>
    <row r="78" spans="1:18" x14ac:dyDescent="0.25">
      <c r="A78" t="s">
        <v>18</v>
      </c>
      <c r="B78" t="s">
        <v>41</v>
      </c>
      <c r="C78">
        <v>81.554000000000002</v>
      </c>
      <c r="D78">
        <v>82.738</v>
      </c>
      <c r="E78">
        <v>37.379000000000005</v>
      </c>
      <c r="F78">
        <v>38.220999999999997</v>
      </c>
      <c r="G78">
        <v>42.195</v>
      </c>
      <c r="H78">
        <v>152.13400000000001</v>
      </c>
      <c r="I78">
        <v>-303508.21000000002</v>
      </c>
      <c r="J78">
        <v>0</v>
      </c>
      <c r="M78" s="4">
        <f>I78-I78</f>
        <v>0</v>
      </c>
      <c r="N78" s="4">
        <f>I78+E78+0.298*H78-I78-E78-0.298*H78</f>
        <v>3.1690206014900468E-11</v>
      </c>
      <c r="O78" s="4">
        <f>E78+I78-E78-I78</f>
        <v>0</v>
      </c>
      <c r="P78" s="4"/>
      <c r="Q78" s="4"/>
    </row>
    <row r="79" spans="1:18" x14ac:dyDescent="0.25">
      <c r="A79" t="s">
        <v>18</v>
      </c>
      <c r="B79" t="s">
        <v>34</v>
      </c>
      <c r="E79">
        <v>47.899000000000001</v>
      </c>
      <c r="H79">
        <v>119.369</v>
      </c>
      <c r="I79">
        <v>-303510.7</v>
      </c>
      <c r="J79">
        <v>1</v>
      </c>
      <c r="M79" s="4">
        <f>I79-I78</f>
        <v>-2.4899999999906868</v>
      </c>
      <c r="N79" s="4">
        <f>I79+E79+0.298*H79-I78-E78-0.298*H78</f>
        <v>-1.7339700000276537</v>
      </c>
      <c r="O79" s="4">
        <f>E79+I79-E78-I78</f>
        <v>8.029999999969732</v>
      </c>
      <c r="P79" s="4">
        <f>N79-M79</f>
        <v>0.75602999996303311</v>
      </c>
      <c r="Q79" s="4">
        <f>O79-N79</f>
        <v>9.7639699999973857</v>
      </c>
      <c r="R79" s="4">
        <f>O79-O78</f>
        <v>8.029999999969732</v>
      </c>
    </row>
    <row r="80" spans="1:18" x14ac:dyDescent="0.25">
      <c r="A80" t="s">
        <v>19</v>
      </c>
      <c r="B80" t="s">
        <v>41</v>
      </c>
      <c r="C80">
        <v>52.658999999999992</v>
      </c>
      <c r="D80">
        <v>53.844000000000001</v>
      </c>
      <c r="E80">
        <v>7.1429999999999998</v>
      </c>
      <c r="F80">
        <v>35.757000000000005</v>
      </c>
      <c r="G80">
        <v>39.731999999999999</v>
      </c>
      <c r="H80">
        <v>156.63299999999998</v>
      </c>
      <c r="I80">
        <v>-394680.67</v>
      </c>
      <c r="J80">
        <v>0</v>
      </c>
      <c r="M80" s="4">
        <f>I80-I80</f>
        <v>0</v>
      </c>
      <c r="N80" s="4">
        <f>I80+E80+0.298*H80-I80-E80-0.298*H80</f>
        <v>-4.4153125600132626E-11</v>
      </c>
      <c r="O80" s="4">
        <f>E80+I80-E80-I80</f>
        <v>0</v>
      </c>
      <c r="P80" s="4"/>
      <c r="Q80" s="4"/>
    </row>
    <row r="81" spans="1:18" x14ac:dyDescent="0.25">
      <c r="A81" t="s">
        <v>19</v>
      </c>
      <c r="B81" t="s">
        <v>34</v>
      </c>
      <c r="E81">
        <v>16.981999999999999</v>
      </c>
      <c r="H81">
        <v>125.804</v>
      </c>
      <c r="I81">
        <v>-394678.7</v>
      </c>
      <c r="J81">
        <v>1</v>
      </c>
      <c r="M81" s="4">
        <f>I81-I80</f>
        <v>1.9699999999720603</v>
      </c>
      <c r="N81" s="4">
        <f>I81+E81+0.298*H81-I80-E80-0.298*H80</f>
        <v>2.6219580000174147</v>
      </c>
      <c r="O81" s="4">
        <f>E81+I81-E80-I80</f>
        <v>11.809000000008382</v>
      </c>
      <c r="P81" s="4">
        <f>N81-M81</f>
        <v>0.65195800004535442</v>
      </c>
      <c r="Q81" s="4">
        <f>O81-N81</f>
        <v>9.1870419999909672</v>
      </c>
      <c r="R81" s="4">
        <f>O81-O80</f>
        <v>11.809000000008382</v>
      </c>
    </row>
    <row r="82" spans="1:18" x14ac:dyDescent="0.25">
      <c r="A82" t="s">
        <v>20</v>
      </c>
      <c r="B82" t="s">
        <v>41</v>
      </c>
      <c r="C82">
        <v>84.295999999999992</v>
      </c>
      <c r="D82">
        <v>85.480999999999995</v>
      </c>
      <c r="E82">
        <v>40.347000000000001</v>
      </c>
      <c r="F82">
        <v>33.966999999999999</v>
      </c>
      <c r="G82">
        <v>37.942</v>
      </c>
      <c r="H82">
        <v>151.37899999999999</v>
      </c>
      <c r="I82">
        <v>-232561.31</v>
      </c>
      <c r="J82">
        <v>0</v>
      </c>
      <c r="M82" s="4">
        <f>I82-I82</f>
        <v>0</v>
      </c>
      <c r="N82" s="4">
        <f>I82+E82+0.298*H82-I82-E82-0.298*H82</f>
        <v>8.1925577433139551E-12</v>
      </c>
      <c r="O82" s="4">
        <f>E82+I82-E82-I82</f>
        <v>0</v>
      </c>
      <c r="P82" s="4"/>
      <c r="Q82" s="4"/>
    </row>
    <row r="83" spans="1:18" x14ac:dyDescent="0.25">
      <c r="A83" t="s">
        <v>20</v>
      </c>
      <c r="B83" t="s">
        <v>34</v>
      </c>
      <c r="E83">
        <v>49.66</v>
      </c>
      <c r="H83">
        <v>124.512</v>
      </c>
      <c r="I83">
        <v>-232560.93</v>
      </c>
      <c r="J83">
        <v>1</v>
      </c>
      <c r="M83" s="4">
        <f>I83-I82</f>
        <v>0.38000000000465661</v>
      </c>
      <c r="N83" s="4">
        <f>I83+E83+0.298*H83-I82-E82-0.298*H82</f>
        <v>1.6866340000206108</v>
      </c>
      <c r="O83" s="4">
        <f>E83+I83-E82-I82</f>
        <v>9.6929999999993015</v>
      </c>
      <c r="P83" s="4">
        <f>N83-M83</f>
        <v>1.3066340000159542</v>
      </c>
      <c r="Q83" s="4">
        <f>O83-N83</f>
        <v>8.0063659999786907</v>
      </c>
      <c r="R83" s="4">
        <f>O83-O82</f>
        <v>9.6929999999993015</v>
      </c>
    </row>
    <row r="84" spans="1:18" x14ac:dyDescent="0.25">
      <c r="A84" t="s">
        <v>21</v>
      </c>
      <c r="B84" t="s">
        <v>41</v>
      </c>
      <c r="C84">
        <v>100.20699999999999</v>
      </c>
      <c r="D84">
        <v>101.392</v>
      </c>
      <c r="E84">
        <v>52.945</v>
      </c>
      <c r="F84">
        <v>42.801000000000002</v>
      </c>
      <c r="G84">
        <v>46.774999999999999</v>
      </c>
      <c r="H84">
        <v>162.49099999999999</v>
      </c>
      <c r="I84">
        <v>-328146.27</v>
      </c>
      <c r="J84">
        <v>0</v>
      </c>
      <c r="M84" s="4">
        <f>I84-I84</f>
        <v>0</v>
      </c>
      <c r="N84" s="4">
        <f>I84+E84+0.298*H84-I84-E84-0.298*H84</f>
        <v>4.1637804315541871E-12</v>
      </c>
      <c r="O84" s="4">
        <f>E84+I84-E84-I84</f>
        <v>0</v>
      </c>
      <c r="P84" s="4"/>
      <c r="Q84" s="4"/>
    </row>
    <row r="85" spans="1:18" x14ac:dyDescent="0.25">
      <c r="A85" t="s">
        <v>21</v>
      </c>
      <c r="B85" t="s">
        <v>34</v>
      </c>
      <c r="E85">
        <v>62.344000000000001</v>
      </c>
      <c r="H85">
        <v>135.43299999999999</v>
      </c>
      <c r="I85">
        <v>-328145.15999999997</v>
      </c>
      <c r="J85">
        <v>1</v>
      </c>
      <c r="M85" s="4">
        <f>I85-I84</f>
        <v>1.1100000000442378</v>
      </c>
      <c r="N85" s="4">
        <f>I85+E85+0.298*H85-I84-E84-0.298*H84</f>
        <v>2.4457160000498135</v>
      </c>
      <c r="O85" s="4">
        <f>E85+I85-E84-I84</f>
        <v>10.509000000020023</v>
      </c>
      <c r="P85" s="4">
        <f>N85-M85</f>
        <v>1.3357160000055757</v>
      </c>
      <c r="Q85" s="4">
        <f>O85-N85</f>
        <v>8.0632839999702099</v>
      </c>
      <c r="R85" s="4">
        <f>O85-O84</f>
        <v>10.509000000020023</v>
      </c>
    </row>
    <row r="86" spans="1:18" x14ac:dyDescent="0.25">
      <c r="A86" t="s">
        <v>22</v>
      </c>
      <c r="B86" t="s">
        <v>41</v>
      </c>
      <c r="C86">
        <v>86.784999999999997</v>
      </c>
      <c r="D86">
        <v>87.97</v>
      </c>
      <c r="E86">
        <v>36.207000000000001</v>
      </c>
      <c r="F86">
        <v>49.677000000000007</v>
      </c>
      <c r="G86">
        <v>53.652000000000001</v>
      </c>
      <c r="H86">
        <v>173.60899999999998</v>
      </c>
      <c r="I86">
        <v>-514911.18</v>
      </c>
      <c r="J86">
        <v>0</v>
      </c>
      <c r="M86" s="4">
        <f>I86-I86</f>
        <v>0</v>
      </c>
      <c r="N86" s="4">
        <f>I86+E86+0.298*H86-I86-E86-0.298*H86</f>
        <v>-1.5980106127244653E-11</v>
      </c>
      <c r="O86" s="4">
        <f>E86+I86-E86-I86</f>
        <v>0</v>
      </c>
      <c r="P86" s="4"/>
      <c r="Q86" s="4"/>
    </row>
    <row r="87" spans="1:18" x14ac:dyDescent="0.25">
      <c r="A87" t="s">
        <v>22</v>
      </c>
      <c r="B87" t="s">
        <v>34</v>
      </c>
      <c r="E87">
        <v>47.213999999999999</v>
      </c>
      <c r="H87">
        <v>138.81700000000001</v>
      </c>
      <c r="I87">
        <v>-514909.37</v>
      </c>
      <c r="J87">
        <v>1</v>
      </c>
      <c r="M87" s="4">
        <f>I87-I86</f>
        <v>1.8099999999976717</v>
      </c>
      <c r="N87" s="4">
        <f>I87+E87+0.298*H87-I86-E86-0.298*H86</f>
        <v>2.4489840000009551</v>
      </c>
      <c r="O87" s="4">
        <f>E87+I87-E86-I86</f>
        <v>12.816999999980908</v>
      </c>
      <c r="P87" s="4">
        <f>N87-M87</f>
        <v>0.63898400000328337</v>
      </c>
      <c r="Q87" s="4">
        <f>O87-N87</f>
        <v>10.368015999979953</v>
      </c>
      <c r="R87" s="4">
        <f>O87-O86</f>
        <v>12.816999999980908</v>
      </c>
    </row>
    <row r="88" spans="1:18" x14ac:dyDescent="0.25">
      <c r="A88" t="s">
        <v>23</v>
      </c>
      <c r="B88" t="s">
        <v>41</v>
      </c>
      <c r="C88">
        <v>118.422</v>
      </c>
      <c r="D88">
        <v>119.607</v>
      </c>
      <c r="E88">
        <v>69.411000000000001</v>
      </c>
      <c r="F88">
        <v>47.887</v>
      </c>
      <c r="G88">
        <v>51.861999999999995</v>
      </c>
      <c r="H88">
        <v>168.35499999999999</v>
      </c>
      <c r="I88">
        <v>-352791.82</v>
      </c>
      <c r="J88">
        <v>0</v>
      </c>
      <c r="M88" s="4">
        <f>I88-I88</f>
        <v>0</v>
      </c>
      <c r="N88" s="4">
        <f>I88+E88+0.298*H88-I88-E88-0.298*H88</f>
        <v>3.6365577216201928E-11</v>
      </c>
      <c r="O88" s="4">
        <f>E88+I88-E88-I88</f>
        <v>0</v>
      </c>
      <c r="P88" s="4"/>
      <c r="Q88" s="4"/>
    </row>
    <row r="89" spans="1:18" x14ac:dyDescent="0.25">
      <c r="A89" t="s">
        <v>23</v>
      </c>
      <c r="B89" t="s">
        <v>34</v>
      </c>
      <c r="E89">
        <v>79.290000000000006</v>
      </c>
      <c r="H89">
        <v>137.09100000000001</v>
      </c>
      <c r="I89">
        <v>-352789.22</v>
      </c>
      <c r="J89">
        <v>1</v>
      </c>
      <c r="M89" s="4">
        <f>I89-I88</f>
        <v>2.6000000000349246</v>
      </c>
      <c r="N89" s="4">
        <f>I89+E89+0.298*H89-I88-E88-0.298*H88</f>
        <v>3.1623280000421659</v>
      </c>
      <c r="O89" s="4">
        <f>E89+I89-E88-I88</f>
        <v>12.478999999992084</v>
      </c>
      <c r="P89" s="4">
        <f>N89-M89</f>
        <v>0.56232800000724126</v>
      </c>
      <c r="Q89" s="4">
        <f>O89-N89</f>
        <v>9.3166719999499179</v>
      </c>
      <c r="R89" s="4">
        <f>O89-O88</f>
        <v>12.478999999992084</v>
      </c>
    </row>
    <row r="90" spans="1:18" x14ac:dyDescent="0.25">
      <c r="A90" t="s">
        <v>24</v>
      </c>
      <c r="B90" t="s">
        <v>41</v>
      </c>
      <c r="C90">
        <v>134.333</v>
      </c>
      <c r="D90">
        <v>135.518</v>
      </c>
      <c r="E90">
        <v>82.009</v>
      </c>
      <c r="F90">
        <v>56.721000000000004</v>
      </c>
      <c r="G90">
        <v>60.695</v>
      </c>
      <c r="H90">
        <v>179.46699999999998</v>
      </c>
      <c r="I90">
        <v>-448376.78</v>
      </c>
      <c r="J90">
        <v>0</v>
      </c>
      <c r="M90" s="4">
        <f>I90-I90</f>
        <v>0</v>
      </c>
      <c r="N90" s="4">
        <f>I90+E90+0.298*H90-I90-E90-0.298*H90</f>
        <v>3.2336799904442159E-11</v>
      </c>
      <c r="O90" s="4">
        <f>E90+I90-E90-I90</f>
        <v>0</v>
      </c>
      <c r="P90" s="4"/>
      <c r="Q90" s="4"/>
    </row>
    <row r="91" spans="1:18" x14ac:dyDescent="0.25">
      <c r="A91" t="s">
        <v>24</v>
      </c>
      <c r="B91" t="s">
        <v>34</v>
      </c>
      <c r="E91">
        <v>91.144999999999996</v>
      </c>
      <c r="H91">
        <v>153.07499999999999</v>
      </c>
      <c r="I91">
        <v>-448373.2</v>
      </c>
      <c r="J91">
        <v>1</v>
      </c>
      <c r="M91" s="4">
        <f>I91-I90</f>
        <v>3.5800000000162981</v>
      </c>
      <c r="N91" s="4">
        <f>I91+E91+0.298*H91-I90-E90-0.298*H90</f>
        <v>4.8511840000606341</v>
      </c>
      <c r="O91" s="4">
        <f>E91+I91-E90-I90</f>
        <v>12.716000000014901</v>
      </c>
      <c r="P91" s="4">
        <f>N91-M91</f>
        <v>1.271184000044336</v>
      </c>
      <c r="Q91" s="4">
        <f>O91-N91</f>
        <v>7.8648159999542671</v>
      </c>
      <c r="R91" s="4">
        <f>O91-O90</f>
        <v>12.716000000014901</v>
      </c>
    </row>
    <row r="92" spans="1:18" x14ac:dyDescent="0.25">
      <c r="A92" t="s">
        <v>27</v>
      </c>
      <c r="B92" t="s">
        <v>41</v>
      </c>
      <c r="C92">
        <v>104.926</v>
      </c>
      <c r="D92">
        <v>106.11099999999999</v>
      </c>
      <c r="E92">
        <v>51.734000000000002</v>
      </c>
      <c r="F92">
        <v>55.765000000000001</v>
      </c>
      <c r="G92">
        <v>59.74</v>
      </c>
      <c r="H92">
        <v>182.38</v>
      </c>
      <c r="I92">
        <v>-539556.66999999993</v>
      </c>
      <c r="J92">
        <v>0</v>
      </c>
      <c r="M92" s="4">
        <f>I92-I92</f>
        <v>0</v>
      </c>
      <c r="N92" s="4">
        <f>I92+E92+0.298*H92-I92-E92-0.298*H92</f>
        <v>6.5419669681432424E-11</v>
      </c>
      <c r="O92" s="4">
        <f>E92+I92-E92-I92</f>
        <v>0</v>
      </c>
      <c r="P92" s="4"/>
      <c r="Q92" s="4"/>
    </row>
    <row r="93" spans="1:18" x14ac:dyDescent="0.25">
      <c r="A93" t="s">
        <v>27</v>
      </c>
      <c r="B93" t="s">
        <v>34</v>
      </c>
      <c r="E93">
        <v>60.792999999999999</v>
      </c>
      <c r="H93">
        <v>156.04300000000001</v>
      </c>
      <c r="I93">
        <v>-539554.94999999995</v>
      </c>
      <c r="J93">
        <v>1</v>
      </c>
      <c r="M93" s="4">
        <f>I93-I92</f>
        <v>1.7199999999720603</v>
      </c>
      <c r="N93" s="4">
        <f>I93+E93+0.298*H93-I92-E92-0.298*H92</f>
        <v>2.9305739999471641</v>
      </c>
      <c r="O93" s="4">
        <f>E93+I93-E92-I92</f>
        <v>10.778999999864027</v>
      </c>
      <c r="P93" s="4">
        <f>N93-M93</f>
        <v>1.2105739999751037</v>
      </c>
      <c r="Q93" s="4">
        <f>O93-N93</f>
        <v>7.8484259999168628</v>
      </c>
      <c r="R93" s="4">
        <f>O93-O92</f>
        <v>10.778999999864027</v>
      </c>
    </row>
    <row r="94" spans="1:18" x14ac:dyDescent="0.25">
      <c r="A94" t="s">
        <v>25</v>
      </c>
      <c r="B94" t="s">
        <v>41</v>
      </c>
      <c r="C94">
        <v>136.56300000000002</v>
      </c>
      <c r="D94">
        <v>137.74799999999999</v>
      </c>
      <c r="E94">
        <v>84.938000000000002</v>
      </c>
      <c r="F94">
        <v>53.974999999999994</v>
      </c>
      <c r="G94">
        <v>57.95</v>
      </c>
      <c r="H94">
        <v>177.12599999999998</v>
      </c>
      <c r="I94">
        <v>-377437.31</v>
      </c>
      <c r="J94">
        <v>0</v>
      </c>
      <c r="M94" s="4">
        <f>I94-I94</f>
        <v>0</v>
      </c>
      <c r="N94" s="4">
        <f>I94+E94+0.298*H94-I94-E94-0.298*H94</f>
        <v>1.3571366253017914E-12</v>
      </c>
      <c r="O94" s="4">
        <f>E94+I94-E94-I94</f>
        <v>0</v>
      </c>
      <c r="P94" s="4"/>
      <c r="Q94" s="4"/>
    </row>
    <row r="95" spans="1:18" x14ac:dyDescent="0.25">
      <c r="A95" t="s">
        <v>25</v>
      </c>
      <c r="B95" t="s">
        <v>34</v>
      </c>
      <c r="E95">
        <v>96.156000000000006</v>
      </c>
      <c r="H95">
        <v>139.34899999999999</v>
      </c>
      <c r="I95">
        <v>-377434.63</v>
      </c>
      <c r="J95">
        <v>1</v>
      </c>
      <c r="M95" s="4">
        <f>I95-I94</f>
        <v>2.6799999999930151</v>
      </c>
      <c r="N95" s="4">
        <f>I95+E95+0.298*H95-I94-E94-0.298*H94</f>
        <v>2.640454000038055</v>
      </c>
      <c r="O95" s="4">
        <f>E95+I95-E94-I94</f>
        <v>13.897999999986496</v>
      </c>
      <c r="P95" s="4">
        <f>N95-M95</f>
        <v>-3.9545999954960109E-2</v>
      </c>
      <c r="Q95" s="4">
        <f>O95-N95</f>
        <v>11.257545999948441</v>
      </c>
      <c r="R95" s="4">
        <f>O95-O94</f>
        <v>13.897999999986496</v>
      </c>
    </row>
    <row r="96" spans="1:18" x14ac:dyDescent="0.25">
      <c r="A96" t="s">
        <v>26</v>
      </c>
      <c r="B96" t="s">
        <v>41</v>
      </c>
      <c r="C96">
        <v>152.47399999999999</v>
      </c>
      <c r="D96">
        <v>153.65899999999999</v>
      </c>
      <c r="E96">
        <v>97.536000000000001</v>
      </c>
      <c r="F96">
        <v>62.808999999999997</v>
      </c>
      <c r="G96">
        <v>66.783000000000001</v>
      </c>
      <c r="H96">
        <v>188.238</v>
      </c>
      <c r="I96">
        <v>-473022.27</v>
      </c>
      <c r="J96">
        <v>0</v>
      </c>
      <c r="M96" s="4">
        <f>I96-I96</f>
        <v>0</v>
      </c>
      <c r="N96" s="4">
        <f>I96+E96+0.298*H96-I96-E96-0.298*H96</f>
        <v>-2.6787461138155777E-12</v>
      </c>
      <c r="O96" s="4">
        <f>E96+I96-E96-I96</f>
        <v>0</v>
      </c>
      <c r="P96" s="4"/>
      <c r="Q96" s="4"/>
    </row>
    <row r="97" spans="1:18" x14ac:dyDescent="0.25">
      <c r="A97" t="s">
        <v>26</v>
      </c>
      <c r="B97" t="s">
        <v>34</v>
      </c>
      <c r="E97">
        <v>109.376</v>
      </c>
      <c r="H97">
        <v>148.32</v>
      </c>
      <c r="I97">
        <v>-473017.52</v>
      </c>
      <c r="J97">
        <v>1</v>
      </c>
      <c r="M97" s="4">
        <f>I97-I96</f>
        <v>4.75</v>
      </c>
      <c r="N97" s="4">
        <f>I97+E97+0.298*H97-I96-E96-0.298*H96</f>
        <v>4.6944360000170988</v>
      </c>
      <c r="O97" s="4">
        <f>E97+I97-E96-I96</f>
        <v>16.589999999967404</v>
      </c>
      <c r="P97" s="4">
        <f>N97-M97</f>
        <v>-5.556399998290118E-2</v>
      </c>
      <c r="Q97" s="4">
        <f>O97-N97</f>
        <v>11.895563999950305</v>
      </c>
      <c r="R97" s="4">
        <f>O97-O96</f>
        <v>16.589999999967404</v>
      </c>
    </row>
    <row r="99" spans="1:18" x14ac:dyDescent="0.25">
      <c r="R99" s="4"/>
    </row>
    <row r="101" spans="1:18" x14ac:dyDescent="0.25">
      <c r="R101" s="4"/>
    </row>
  </sheetData>
  <sortState ref="A2:U97">
    <sortCondition ref="K2:K97"/>
    <sortCondition ref="A2:A97"/>
    <sortCondition ref="J2:J9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workbookViewId="0">
      <selection activeCell="A3" sqref="A3"/>
    </sheetView>
  </sheetViews>
  <sheetFormatPr defaultRowHeight="15" x14ac:dyDescent="0.25"/>
  <cols>
    <col min="2" max="2" width="72.85546875" bestFit="1" customWidth="1"/>
  </cols>
  <sheetData>
    <row r="1" spans="1:18" x14ac:dyDescent="0.25">
      <c r="A1" t="s">
        <v>33</v>
      </c>
      <c r="C1" t="s">
        <v>16</v>
      </c>
      <c r="D1" t="s">
        <v>19</v>
      </c>
      <c r="E1" t="s">
        <v>18</v>
      </c>
      <c r="F1" t="s">
        <v>29</v>
      </c>
      <c r="G1" t="s">
        <v>30</v>
      </c>
      <c r="H1" t="s">
        <v>31</v>
      </c>
      <c r="I1" t="s">
        <v>52</v>
      </c>
      <c r="M1" t="s">
        <v>56</v>
      </c>
      <c r="N1" t="s">
        <v>55</v>
      </c>
      <c r="O1" t="s">
        <v>54</v>
      </c>
      <c r="P1" t="s">
        <v>57</v>
      </c>
      <c r="Q1" t="s">
        <v>58</v>
      </c>
    </row>
    <row r="2" spans="1:18" x14ac:dyDescent="0.25">
      <c r="A2" t="s">
        <v>12</v>
      </c>
      <c r="B2" t="s">
        <v>39</v>
      </c>
      <c r="C2">
        <v>99.44</v>
      </c>
      <c r="D2">
        <v>101.217</v>
      </c>
      <c r="E2">
        <v>39.573999999999998</v>
      </c>
      <c r="F2">
        <v>42.548999999999992</v>
      </c>
      <c r="G2">
        <v>48.510000000000005</v>
      </c>
      <c r="H2">
        <v>206.749</v>
      </c>
      <c r="I2">
        <v>-376874.98</v>
      </c>
      <c r="J2">
        <v>0</v>
      </c>
      <c r="M2">
        <v>0</v>
      </c>
      <c r="N2">
        <v>2.2403412458515959E-11</v>
      </c>
      <c r="O2">
        <v>0</v>
      </c>
    </row>
    <row r="3" spans="1:18" x14ac:dyDescent="0.25">
      <c r="A3" t="s">
        <v>12</v>
      </c>
      <c r="B3" t="s">
        <v>40</v>
      </c>
      <c r="C3">
        <v>100.83800000000001</v>
      </c>
      <c r="D3">
        <v>102.02300000000001</v>
      </c>
      <c r="E3">
        <v>50.492000000000004</v>
      </c>
      <c r="F3">
        <v>48.369</v>
      </c>
      <c r="G3">
        <v>52.342999999999996</v>
      </c>
      <c r="H3">
        <v>172.834</v>
      </c>
      <c r="I3">
        <v>-376889.98</v>
      </c>
      <c r="J3">
        <v>1</v>
      </c>
      <c r="M3">
        <v>-15</v>
      </c>
      <c r="N3">
        <v>-14.188669999980782</v>
      </c>
      <c r="O3">
        <v>-4.0819999999948777</v>
      </c>
      <c r="P3">
        <v>0.81133000001921829</v>
      </c>
      <c r="Q3">
        <v>10.106669999985904</v>
      </c>
    </row>
    <row r="4" spans="1:18" x14ac:dyDescent="0.25">
      <c r="A4" t="s">
        <v>12</v>
      </c>
      <c r="B4" t="s">
        <v>51</v>
      </c>
      <c r="E4">
        <v>46.337000000000003</v>
      </c>
      <c r="H4">
        <v>132.49099999999999</v>
      </c>
      <c r="I4">
        <v>-376873.2</v>
      </c>
      <c r="J4">
        <v>2</v>
      </c>
      <c r="M4">
        <v>1.779999999969732</v>
      </c>
      <c r="N4">
        <v>-13.585884000035882</v>
      </c>
      <c r="O4">
        <v>8.5429999999469146</v>
      </c>
      <c r="P4">
        <v>-15.365884000005614</v>
      </c>
      <c r="Q4">
        <v>22.128883999982797</v>
      </c>
    </row>
    <row r="5" spans="1:18" x14ac:dyDescent="0.25">
      <c r="A5" t="s">
        <v>12</v>
      </c>
      <c r="B5" t="s">
        <v>53</v>
      </c>
      <c r="E5">
        <v>60.893999999999998</v>
      </c>
      <c r="H5">
        <v>139.75299999999999</v>
      </c>
      <c r="I5">
        <v>-376896.03</v>
      </c>
      <c r="J5">
        <v>3</v>
      </c>
      <c r="M5">
        <v>-21.050000000046566</v>
      </c>
      <c r="N5">
        <v>-19.694808000094206</v>
      </c>
      <c r="O5">
        <v>0.26999999990221113</v>
      </c>
      <c r="P5">
        <v>1.3551919999523605</v>
      </c>
      <c r="Q5">
        <v>19.964807999996417</v>
      </c>
      <c r="R5">
        <v>4.3519999998970889</v>
      </c>
    </row>
    <row r="6" spans="1:18" x14ac:dyDescent="0.25">
      <c r="A6" t="s">
        <v>13</v>
      </c>
      <c r="B6" t="s">
        <v>39</v>
      </c>
      <c r="C6">
        <v>118.09299999999999</v>
      </c>
      <c r="D6">
        <v>119.871</v>
      </c>
      <c r="E6">
        <v>55.14</v>
      </c>
      <c r="F6">
        <v>47.128999999999998</v>
      </c>
      <c r="G6">
        <v>53.09</v>
      </c>
      <c r="H6">
        <v>217.10599999999999</v>
      </c>
      <c r="I6">
        <v>-401513.04000000004</v>
      </c>
      <c r="J6">
        <v>0</v>
      </c>
      <c r="M6">
        <v>0</v>
      </c>
      <c r="N6">
        <v>-5.1301185521879233E-12</v>
      </c>
      <c r="O6">
        <v>0</v>
      </c>
    </row>
    <row r="7" spans="1:18" x14ac:dyDescent="0.25">
      <c r="A7" t="s">
        <v>13</v>
      </c>
      <c r="B7" t="s">
        <v>40</v>
      </c>
      <c r="C7">
        <v>119.491</v>
      </c>
      <c r="D7">
        <v>120.67700000000001</v>
      </c>
      <c r="E7">
        <v>66.058000000000007</v>
      </c>
      <c r="F7">
        <v>52.948999999999998</v>
      </c>
      <c r="G7">
        <v>56.922999999999995</v>
      </c>
      <c r="H7">
        <v>183.191</v>
      </c>
      <c r="I7">
        <v>-401528.04</v>
      </c>
      <c r="J7">
        <v>1</v>
      </c>
      <c r="M7">
        <v>-14.999999999941792</v>
      </c>
      <c r="N7">
        <v>-14.188669999950108</v>
      </c>
      <c r="O7">
        <v>-4.0819999999366701</v>
      </c>
      <c r="P7">
        <v>0.81132999999168476</v>
      </c>
      <c r="Q7">
        <v>10.106670000013438</v>
      </c>
    </row>
    <row r="8" spans="1:18" x14ac:dyDescent="0.25">
      <c r="A8" t="s">
        <v>13</v>
      </c>
      <c r="B8" t="s">
        <v>51</v>
      </c>
      <c r="E8">
        <v>64.856999999999999</v>
      </c>
      <c r="H8">
        <v>131.15699999999998</v>
      </c>
      <c r="I8">
        <v>-401514</v>
      </c>
      <c r="J8">
        <v>2</v>
      </c>
      <c r="M8">
        <v>-0.9599999999627471</v>
      </c>
      <c r="N8">
        <v>-16.855801999923315</v>
      </c>
      <c r="O8">
        <v>8.7570000000414439</v>
      </c>
      <c r="P8">
        <v>-15.895801999960568</v>
      </c>
      <c r="Q8">
        <v>25.612801999964759</v>
      </c>
    </row>
    <row r="9" spans="1:18" x14ac:dyDescent="0.25">
      <c r="A9" t="s">
        <v>13</v>
      </c>
      <c r="B9" t="s">
        <v>53</v>
      </c>
      <c r="E9">
        <v>78.17</v>
      </c>
      <c r="H9">
        <v>142.34200000000001</v>
      </c>
      <c r="I9">
        <v>-401534.46</v>
      </c>
      <c r="J9">
        <v>3</v>
      </c>
      <c r="M9">
        <v>-21.419999999983702</v>
      </c>
      <c r="N9">
        <v>-20.669671999994208</v>
      </c>
      <c r="O9">
        <v>1.6099999999860302</v>
      </c>
      <c r="P9">
        <v>0.75032799998949429</v>
      </c>
      <c r="Q9">
        <v>22.279671999980238</v>
      </c>
      <c r="R9">
        <v>5.6919999999227002</v>
      </c>
    </row>
    <row r="10" spans="1:18" x14ac:dyDescent="0.25">
      <c r="A10" t="s">
        <v>14</v>
      </c>
      <c r="B10" t="s">
        <v>39</v>
      </c>
      <c r="C10">
        <v>152.21899999999999</v>
      </c>
      <c r="D10">
        <v>153.99700000000001</v>
      </c>
      <c r="E10">
        <v>84.204000000000008</v>
      </c>
      <c r="F10">
        <v>61.049000000000007</v>
      </c>
      <c r="G10">
        <v>67.010000000000005</v>
      </c>
      <c r="H10">
        <v>234.08199999999999</v>
      </c>
      <c r="I10">
        <v>-521743.55</v>
      </c>
      <c r="J10">
        <v>0</v>
      </c>
      <c r="M10">
        <v>0</v>
      </c>
      <c r="N10">
        <v>2.3035795493342448E-11</v>
      </c>
      <c r="O10">
        <v>0</v>
      </c>
    </row>
    <row r="11" spans="1:18" x14ac:dyDescent="0.25">
      <c r="A11" t="s">
        <v>14</v>
      </c>
      <c r="B11" t="s">
        <v>40</v>
      </c>
      <c r="C11">
        <v>153.61700000000002</v>
      </c>
      <c r="D11">
        <v>154.803</v>
      </c>
      <c r="E11">
        <v>95.122</v>
      </c>
      <c r="F11">
        <v>66.869</v>
      </c>
      <c r="G11">
        <v>70.842999999999989</v>
      </c>
      <c r="H11">
        <v>200.167</v>
      </c>
      <c r="I11">
        <v>-521758.55</v>
      </c>
      <c r="J11">
        <v>1</v>
      </c>
      <c r="M11">
        <v>-15</v>
      </c>
      <c r="N11">
        <v>-14.188670000038357</v>
      </c>
      <c r="O11">
        <v>-4.0820000000530854</v>
      </c>
      <c r="P11">
        <v>0.81132999996164301</v>
      </c>
      <c r="Q11">
        <v>10.106669999985272</v>
      </c>
    </row>
    <row r="12" spans="1:18" x14ac:dyDescent="0.25">
      <c r="A12" t="s">
        <v>14</v>
      </c>
      <c r="B12" t="s">
        <v>51</v>
      </c>
      <c r="E12">
        <v>92.623999999999995</v>
      </c>
      <c r="H12">
        <v>152.09200000000001</v>
      </c>
      <c r="I12">
        <v>-521741.26</v>
      </c>
      <c r="J12">
        <v>2</v>
      </c>
      <c r="M12">
        <v>2.2899999999790452</v>
      </c>
      <c r="N12">
        <v>-13.723020000010976</v>
      </c>
      <c r="O12">
        <v>10.709999999962747</v>
      </c>
      <c r="P12">
        <v>-16.013019999990021</v>
      </c>
      <c r="Q12">
        <v>24.433019999973723</v>
      </c>
    </row>
    <row r="13" spans="1:18" x14ac:dyDescent="0.25">
      <c r="A13" t="s">
        <v>14</v>
      </c>
      <c r="B13" t="s">
        <v>53</v>
      </c>
      <c r="E13">
        <v>108.36799999999999</v>
      </c>
      <c r="H13">
        <v>153.726</v>
      </c>
      <c r="I13">
        <v>-521760.63</v>
      </c>
      <c r="J13">
        <v>3</v>
      </c>
      <c r="M13">
        <v>-17.080000000016298</v>
      </c>
      <c r="N13">
        <v>-16.862087999971365</v>
      </c>
      <c r="O13">
        <v>7.0839999999734573</v>
      </c>
      <c r="P13">
        <v>0.21791200004493305</v>
      </c>
      <c r="Q13">
        <v>23.946087999944822</v>
      </c>
      <c r="R13">
        <v>11.166000000026543</v>
      </c>
    </row>
    <row r="14" spans="1:18" x14ac:dyDescent="0.25">
      <c r="A14" t="s">
        <v>15</v>
      </c>
      <c r="B14" t="s">
        <v>39</v>
      </c>
      <c r="C14">
        <v>170.36</v>
      </c>
      <c r="D14">
        <v>172.13800000000001</v>
      </c>
      <c r="E14">
        <v>99.730999999999995</v>
      </c>
      <c r="F14">
        <v>67.137</v>
      </c>
      <c r="G14">
        <v>73.098000000000013</v>
      </c>
      <c r="H14">
        <v>242.85299999999998</v>
      </c>
      <c r="I14">
        <v>-546389.04</v>
      </c>
      <c r="J14">
        <v>0</v>
      </c>
      <c r="M14">
        <v>0</v>
      </c>
      <c r="N14">
        <v>-1.1965539670200087E-11</v>
      </c>
      <c r="O14">
        <v>0</v>
      </c>
    </row>
    <row r="15" spans="1:18" x14ac:dyDescent="0.25">
      <c r="A15" t="s">
        <v>15</v>
      </c>
      <c r="B15" t="s">
        <v>40</v>
      </c>
      <c r="C15">
        <v>171.75800000000001</v>
      </c>
      <c r="D15">
        <v>172.94400000000002</v>
      </c>
      <c r="E15">
        <v>110.649</v>
      </c>
      <c r="F15">
        <v>72.956999999999994</v>
      </c>
      <c r="G15">
        <v>76.930999999999997</v>
      </c>
      <c r="H15">
        <v>208.93799999999999</v>
      </c>
      <c r="I15">
        <v>-546404.04</v>
      </c>
      <c r="J15">
        <v>1</v>
      </c>
      <c r="M15">
        <v>-15</v>
      </c>
      <c r="N15">
        <v>-14.188670000073358</v>
      </c>
      <c r="O15">
        <v>-4.0820000000530854</v>
      </c>
      <c r="P15">
        <v>0.81132999992664168</v>
      </c>
      <c r="Q15">
        <v>10.106670000020273</v>
      </c>
    </row>
    <row r="16" spans="1:18" x14ac:dyDescent="0.25">
      <c r="A16" t="s">
        <v>15</v>
      </c>
      <c r="B16" t="s">
        <v>50</v>
      </c>
      <c r="E16">
        <v>107.27800000000001</v>
      </c>
      <c r="H16">
        <v>165.53300000000002</v>
      </c>
      <c r="I16">
        <v>-546387.61</v>
      </c>
      <c r="J16">
        <v>2</v>
      </c>
      <c r="M16">
        <v>1.4300000000512227</v>
      </c>
      <c r="N16">
        <v>-14.064359999855839</v>
      </c>
      <c r="O16">
        <v>8.9770000000717118</v>
      </c>
      <c r="P16">
        <v>-15.494359999907061</v>
      </c>
      <c r="Q16">
        <v>23.04135999992755</v>
      </c>
    </row>
    <row r="17" spans="1:18" x14ac:dyDescent="0.25">
      <c r="A17" t="s">
        <v>15</v>
      </c>
      <c r="B17" t="s">
        <v>53</v>
      </c>
      <c r="E17">
        <v>123.614</v>
      </c>
      <c r="H17">
        <v>164.59700000000001</v>
      </c>
      <c r="I17">
        <v>-546407.31000000006</v>
      </c>
      <c r="J17">
        <v>3</v>
      </c>
      <c r="M17">
        <v>-18.270000000018626</v>
      </c>
      <c r="N17">
        <v>-17.707288000046134</v>
      </c>
      <c r="O17">
        <v>5.6129999998956919</v>
      </c>
      <c r="P17">
        <v>0.56271199997249255</v>
      </c>
      <c r="Q17">
        <v>23.320287999941826</v>
      </c>
      <c r="R17">
        <v>9.6949999999487773</v>
      </c>
    </row>
    <row r="18" spans="1:18" x14ac:dyDescent="0.25">
      <c r="A18" t="s">
        <v>16</v>
      </c>
      <c r="B18" t="s">
        <v>39</v>
      </c>
      <c r="C18">
        <v>86.358000000000004</v>
      </c>
      <c r="D18">
        <v>88.134000000000015</v>
      </c>
      <c r="E18">
        <v>22.544999999999998</v>
      </c>
      <c r="F18">
        <v>49.106000000000002</v>
      </c>
      <c r="G18">
        <v>55.067999999999998</v>
      </c>
      <c r="H18">
        <v>219.98399999999998</v>
      </c>
      <c r="I18">
        <v>-563637.02</v>
      </c>
      <c r="J18">
        <v>0</v>
      </c>
      <c r="M18">
        <v>0</v>
      </c>
      <c r="N18">
        <v>-2.9416469260468148E-12</v>
      </c>
      <c r="O18">
        <v>0</v>
      </c>
    </row>
    <row r="19" spans="1:18" x14ac:dyDescent="0.25">
      <c r="A19" t="s">
        <v>16</v>
      </c>
      <c r="B19" t="s">
        <v>40</v>
      </c>
      <c r="C19">
        <v>87.184000000000012</v>
      </c>
      <c r="D19">
        <v>88.368000000000009</v>
      </c>
      <c r="E19">
        <v>34.711000000000006</v>
      </c>
      <c r="F19">
        <v>52.745999999999995</v>
      </c>
      <c r="G19">
        <v>56.720999999999997</v>
      </c>
      <c r="H19">
        <v>179.965</v>
      </c>
      <c r="I19">
        <v>-563655.39</v>
      </c>
      <c r="J19">
        <v>1</v>
      </c>
      <c r="M19">
        <v>-18.369999999995343</v>
      </c>
      <c r="N19">
        <v>-18.129661999995037</v>
      </c>
      <c r="O19">
        <v>-6.2040000000270084</v>
      </c>
      <c r="P19">
        <v>0.24033800000030681</v>
      </c>
      <c r="Q19">
        <v>11.925661999968028</v>
      </c>
    </row>
    <row r="20" spans="1:18" x14ac:dyDescent="0.25">
      <c r="A20" t="s">
        <v>16</v>
      </c>
      <c r="B20" t="s">
        <v>50</v>
      </c>
      <c r="E20">
        <v>33.07</v>
      </c>
      <c r="H20">
        <v>128.99599999999998</v>
      </c>
      <c r="I20">
        <v>-563635.46</v>
      </c>
      <c r="J20">
        <v>2</v>
      </c>
      <c r="M20">
        <v>1.5600000000558794</v>
      </c>
      <c r="N20">
        <v>-15.0294239999523</v>
      </c>
      <c r="O20">
        <v>12.084999999962747</v>
      </c>
      <c r="P20">
        <v>-16.589424000008179</v>
      </c>
      <c r="Q20">
        <v>27.114423999915047</v>
      </c>
    </row>
    <row r="21" spans="1:18" x14ac:dyDescent="0.25">
      <c r="A21" t="s">
        <v>16</v>
      </c>
      <c r="B21" t="s">
        <v>53</v>
      </c>
      <c r="E21">
        <v>45.692</v>
      </c>
      <c r="H21">
        <v>147.739</v>
      </c>
      <c r="I21">
        <v>-563660.55000000005</v>
      </c>
      <c r="J21">
        <v>3</v>
      </c>
      <c r="M21">
        <v>-23.53000000002794</v>
      </c>
      <c r="N21">
        <v>-21.912009999973847</v>
      </c>
      <c r="O21">
        <v>-0.38300000003073364</v>
      </c>
      <c r="P21">
        <v>1.6179900000540925</v>
      </c>
      <c r="Q21">
        <v>21.529009999943113</v>
      </c>
      <c r="R21">
        <v>5.8209999999962747</v>
      </c>
    </row>
    <row r="22" spans="1:18" x14ac:dyDescent="0.25">
      <c r="A22" t="s">
        <v>17</v>
      </c>
      <c r="B22" t="s">
        <v>39</v>
      </c>
      <c r="C22">
        <v>117.995</v>
      </c>
      <c r="D22">
        <v>119.771</v>
      </c>
      <c r="E22">
        <v>55.748999999999995</v>
      </c>
      <c r="F22">
        <v>47.316000000000003</v>
      </c>
      <c r="G22">
        <v>53.277999999999992</v>
      </c>
      <c r="H22">
        <v>214.73</v>
      </c>
      <c r="I22">
        <v>-401517.66000000003</v>
      </c>
      <c r="J22">
        <v>0</v>
      </c>
      <c r="M22">
        <v>0</v>
      </c>
      <c r="N22">
        <v>-8.7965190687100403E-12</v>
      </c>
      <c r="O22">
        <v>0</v>
      </c>
    </row>
    <row r="23" spans="1:18" x14ac:dyDescent="0.25">
      <c r="A23" t="s">
        <v>17</v>
      </c>
      <c r="B23" t="s">
        <v>40</v>
      </c>
      <c r="C23">
        <v>117.98400000000001</v>
      </c>
      <c r="D23">
        <v>119.169</v>
      </c>
      <c r="E23">
        <v>67.595999999999989</v>
      </c>
      <c r="F23">
        <v>49.469000000000001</v>
      </c>
      <c r="G23">
        <v>53.442999999999998</v>
      </c>
      <c r="H23">
        <v>172.97499999999999</v>
      </c>
      <c r="I23">
        <v>-401533.54</v>
      </c>
      <c r="J23">
        <v>1</v>
      </c>
      <c r="M23">
        <v>-15.879999999946449</v>
      </c>
      <c r="N23">
        <v>-16.475989999898658</v>
      </c>
      <c r="O23">
        <v>-4.0329999999376014</v>
      </c>
      <c r="P23">
        <v>-0.59598999995220936</v>
      </c>
      <c r="Q23">
        <v>12.442989999961057</v>
      </c>
    </row>
    <row r="24" spans="1:18" x14ac:dyDescent="0.25">
      <c r="A24" t="s">
        <v>17</v>
      </c>
      <c r="B24" t="s">
        <v>50</v>
      </c>
      <c r="E24">
        <v>67.308000000000007</v>
      </c>
      <c r="H24">
        <v>120.65600000000001</v>
      </c>
      <c r="I24">
        <v>-401522.39</v>
      </c>
      <c r="J24">
        <v>2</v>
      </c>
      <c r="M24">
        <v>-4.7299999999813735</v>
      </c>
      <c r="N24">
        <v>-21.205051999955387</v>
      </c>
      <c r="O24">
        <v>6.8290000000270084</v>
      </c>
      <c r="P24">
        <v>-16.475051999974013</v>
      </c>
      <c r="Q24">
        <v>28.034051999982395</v>
      </c>
    </row>
    <row r="25" spans="1:18" x14ac:dyDescent="0.25">
      <c r="A25" t="s">
        <v>17</v>
      </c>
      <c r="B25" t="s">
        <v>53</v>
      </c>
      <c r="E25">
        <v>80.230999999999995</v>
      </c>
      <c r="H25">
        <v>135.465</v>
      </c>
      <c r="I25">
        <v>-401542.81</v>
      </c>
      <c r="J25">
        <v>3</v>
      </c>
      <c r="M25">
        <v>-25.149999999965075</v>
      </c>
      <c r="N25">
        <v>-24.28896999994474</v>
      </c>
      <c r="O25">
        <v>-0.66799999994691461</v>
      </c>
      <c r="P25">
        <v>0.86103000002033525</v>
      </c>
      <c r="Q25">
        <v>23.620969999997826</v>
      </c>
      <c r="R25">
        <v>3.3649999999906868</v>
      </c>
    </row>
    <row r="26" spans="1:18" x14ac:dyDescent="0.25">
      <c r="A26" t="s">
        <v>18</v>
      </c>
      <c r="B26" t="s">
        <v>39</v>
      </c>
      <c r="C26">
        <v>133.90600000000001</v>
      </c>
      <c r="D26">
        <v>135.68200000000002</v>
      </c>
      <c r="E26">
        <v>68.347000000000008</v>
      </c>
      <c r="F26">
        <v>56.149999999999991</v>
      </c>
      <c r="G26">
        <v>62.111000000000004</v>
      </c>
      <c r="H26">
        <v>225.84200000000001</v>
      </c>
      <c r="I26">
        <v>-497102.62</v>
      </c>
      <c r="J26">
        <v>0</v>
      </c>
      <c r="M26">
        <v>0</v>
      </c>
      <c r="N26">
        <v>-1.2846612662542611E-11</v>
      </c>
      <c r="O26">
        <v>0</v>
      </c>
    </row>
    <row r="27" spans="1:18" x14ac:dyDescent="0.25">
      <c r="A27" t="s">
        <v>18</v>
      </c>
      <c r="B27" t="s">
        <v>40</v>
      </c>
      <c r="C27">
        <v>135.31100000000001</v>
      </c>
      <c r="D27">
        <v>136.495</v>
      </c>
      <c r="E27">
        <v>80.506</v>
      </c>
      <c r="F27">
        <v>62.01</v>
      </c>
      <c r="G27">
        <v>65.984000000000009</v>
      </c>
      <c r="H27">
        <v>187.78699999999998</v>
      </c>
      <c r="I27">
        <v>-497116.56</v>
      </c>
      <c r="J27">
        <v>1</v>
      </c>
      <c r="M27">
        <v>-13.940000000002328</v>
      </c>
      <c r="N27">
        <v>-13.121389999998541</v>
      </c>
      <c r="O27">
        <v>-1.7810000000172295</v>
      </c>
      <c r="P27">
        <v>0.81861000000378681</v>
      </c>
      <c r="Q27">
        <v>11.340389999981312</v>
      </c>
    </row>
    <row r="28" spans="1:18" x14ac:dyDescent="0.25">
      <c r="A28" t="s">
        <v>18</v>
      </c>
      <c r="B28" t="s">
        <v>50</v>
      </c>
      <c r="E28">
        <v>78.867000000000004</v>
      </c>
      <c r="H28">
        <v>137.298</v>
      </c>
      <c r="I28">
        <v>-497105.11</v>
      </c>
      <c r="J28">
        <v>2</v>
      </c>
      <c r="M28">
        <v>-2.4899999999906868</v>
      </c>
      <c r="N28">
        <v>-18.356111999963218</v>
      </c>
      <c r="O28">
        <v>8.0300000000279397</v>
      </c>
      <c r="P28">
        <v>-15.866111999972532</v>
      </c>
      <c r="Q28">
        <v>26.386111999991158</v>
      </c>
    </row>
    <row r="29" spans="1:18" x14ac:dyDescent="0.25">
      <c r="A29" t="s">
        <v>18</v>
      </c>
      <c r="B29" t="s">
        <v>53</v>
      </c>
      <c r="E29">
        <v>93.754000000000005</v>
      </c>
      <c r="H29">
        <v>144.227</v>
      </c>
      <c r="I29">
        <v>-497125.46</v>
      </c>
      <c r="J29">
        <v>3</v>
      </c>
      <c r="M29">
        <v>-22.840000000025611</v>
      </c>
      <c r="N29">
        <v>-21.754269999988651</v>
      </c>
      <c r="O29">
        <v>2.5669999999809079</v>
      </c>
      <c r="P29">
        <v>1.0857300000369605</v>
      </c>
      <c r="Q29">
        <v>24.321269999969559</v>
      </c>
      <c r="R29">
        <v>4.3479999999981374</v>
      </c>
    </row>
    <row r="30" spans="1:18" x14ac:dyDescent="0.25">
      <c r="A30" t="s">
        <v>19</v>
      </c>
      <c r="B30" t="s">
        <v>39</v>
      </c>
      <c r="C30">
        <v>105.011</v>
      </c>
      <c r="D30">
        <v>106.78800000000001</v>
      </c>
      <c r="E30">
        <v>38.110999999999997</v>
      </c>
      <c r="F30">
        <v>53.686000000000007</v>
      </c>
      <c r="G30">
        <v>59.647999999999996</v>
      </c>
      <c r="H30">
        <v>230.34100000000001</v>
      </c>
      <c r="I30">
        <v>-588275.08000000007</v>
      </c>
      <c r="J30">
        <v>0</v>
      </c>
      <c r="M30">
        <v>0</v>
      </c>
      <c r="N30">
        <v>2.7739588404074311E-11</v>
      </c>
      <c r="O30">
        <v>0</v>
      </c>
    </row>
    <row r="31" spans="1:18" x14ac:dyDescent="0.25">
      <c r="A31" t="s">
        <v>19</v>
      </c>
      <c r="B31" t="s">
        <v>40</v>
      </c>
      <c r="C31">
        <v>105.837</v>
      </c>
      <c r="D31">
        <v>107.02200000000001</v>
      </c>
      <c r="E31">
        <v>50.277000000000001</v>
      </c>
      <c r="F31">
        <v>57.325999999999993</v>
      </c>
      <c r="G31">
        <v>61.300999999999995</v>
      </c>
      <c r="H31">
        <v>190.322</v>
      </c>
      <c r="I31">
        <v>-588293.45000000007</v>
      </c>
      <c r="J31">
        <v>1</v>
      </c>
      <c r="M31">
        <v>-18.369999999995343</v>
      </c>
      <c r="N31">
        <v>-18.129661999964362</v>
      </c>
      <c r="O31">
        <v>-6.2040000000270084</v>
      </c>
      <c r="P31">
        <v>0.24033800003098094</v>
      </c>
      <c r="Q31">
        <v>11.925661999937354</v>
      </c>
    </row>
    <row r="32" spans="1:18" x14ac:dyDescent="0.25">
      <c r="A32" t="s">
        <v>19</v>
      </c>
      <c r="B32" t="s">
        <v>50</v>
      </c>
      <c r="E32">
        <v>47.95</v>
      </c>
      <c r="H32">
        <v>143.733</v>
      </c>
      <c r="I32">
        <v>-588273.11</v>
      </c>
      <c r="J32">
        <v>2</v>
      </c>
      <c r="M32">
        <v>1.9700000000884756</v>
      </c>
      <c r="N32">
        <v>-14.00018399997635</v>
      </c>
      <c r="O32">
        <v>11.809000000008382</v>
      </c>
      <c r="P32">
        <v>-15.970184000064826</v>
      </c>
      <c r="Q32">
        <v>25.809183999984732</v>
      </c>
    </row>
    <row r="33" spans="1:18" x14ac:dyDescent="0.25">
      <c r="A33" t="s">
        <v>19</v>
      </c>
      <c r="B33" t="s">
        <v>53</v>
      </c>
      <c r="E33">
        <v>62.106999999999999</v>
      </c>
      <c r="H33">
        <v>156.03299999999999</v>
      </c>
      <c r="I33">
        <v>-588300.62</v>
      </c>
      <c r="J33">
        <v>3</v>
      </c>
      <c r="M33">
        <v>-25.539999999920838</v>
      </c>
      <c r="N33">
        <v>-23.687783999922893</v>
      </c>
      <c r="O33">
        <v>-1.5439999999944121</v>
      </c>
      <c r="P33">
        <v>1.8522159999979451</v>
      </c>
      <c r="Q33">
        <v>22.14378399992848</v>
      </c>
      <c r="R33">
        <v>4.6600000000325963</v>
      </c>
    </row>
    <row r="34" spans="1:18" x14ac:dyDescent="0.25">
      <c r="A34" t="s">
        <v>20</v>
      </c>
      <c r="B34" t="s">
        <v>39</v>
      </c>
      <c r="C34">
        <v>136.648</v>
      </c>
      <c r="D34">
        <v>138.42500000000001</v>
      </c>
      <c r="E34">
        <v>71.314999999999998</v>
      </c>
      <c r="F34">
        <v>51.896000000000001</v>
      </c>
      <c r="G34">
        <v>57.857999999999997</v>
      </c>
      <c r="H34">
        <v>225.08699999999999</v>
      </c>
      <c r="I34">
        <v>-426155.72</v>
      </c>
      <c r="J34">
        <v>0</v>
      </c>
      <c r="M34">
        <v>0</v>
      </c>
      <c r="N34">
        <v>2.1870505406695884E-11</v>
      </c>
      <c r="O34">
        <v>0</v>
      </c>
    </row>
    <row r="35" spans="1:18" x14ac:dyDescent="0.25">
      <c r="A35" t="s">
        <v>20</v>
      </c>
      <c r="B35" t="s">
        <v>40</v>
      </c>
      <c r="C35">
        <v>136.637</v>
      </c>
      <c r="D35">
        <v>137.82299999999998</v>
      </c>
      <c r="E35">
        <v>83.161999999999992</v>
      </c>
      <c r="F35">
        <v>54.049000000000007</v>
      </c>
      <c r="G35">
        <v>58.022999999999996</v>
      </c>
      <c r="H35">
        <v>183.33199999999999</v>
      </c>
      <c r="I35">
        <v>-426171.6</v>
      </c>
      <c r="J35">
        <v>1</v>
      </c>
      <c r="M35">
        <v>-15.880000000004657</v>
      </c>
      <c r="N35">
        <v>-16.475989999984407</v>
      </c>
      <c r="O35">
        <v>-4.032999999995809</v>
      </c>
      <c r="P35">
        <v>-0.59598999997975</v>
      </c>
      <c r="Q35">
        <v>12.442989999988598</v>
      </c>
    </row>
    <row r="36" spans="1:18" x14ac:dyDescent="0.25">
      <c r="A36" t="s">
        <v>20</v>
      </c>
      <c r="B36" t="s">
        <v>50</v>
      </c>
      <c r="E36">
        <v>80.628</v>
      </c>
      <c r="H36">
        <v>142.441</v>
      </c>
      <c r="I36">
        <v>-426155.33999999997</v>
      </c>
      <c r="J36">
        <v>2</v>
      </c>
      <c r="M36">
        <v>0.38000000000465661</v>
      </c>
      <c r="N36">
        <v>-14.935507999944051</v>
      </c>
      <c r="O36">
        <v>9.6930000000284053</v>
      </c>
      <c r="P36">
        <v>-15.315507999948707</v>
      </c>
      <c r="Q36">
        <v>24.628507999972456</v>
      </c>
    </row>
    <row r="37" spans="1:18" x14ac:dyDescent="0.25">
      <c r="A37" t="s">
        <v>20</v>
      </c>
      <c r="B37" t="s">
        <v>53</v>
      </c>
      <c r="E37">
        <v>94.91</v>
      </c>
      <c r="H37">
        <v>148.50800000000001</v>
      </c>
      <c r="I37">
        <v>-426177</v>
      </c>
      <c r="J37">
        <v>3</v>
      </c>
      <c r="M37">
        <v>-21.28000000002794</v>
      </c>
      <c r="N37">
        <v>-20.505542000035305</v>
      </c>
      <c r="O37">
        <v>2.3149999999441206</v>
      </c>
      <c r="P37">
        <v>0.77445799999263443</v>
      </c>
      <c r="Q37">
        <v>22.820541999979426</v>
      </c>
      <c r="R37">
        <v>6.3479999999399297</v>
      </c>
    </row>
    <row r="38" spans="1:18" x14ac:dyDescent="0.25">
      <c r="A38" t="s">
        <v>21</v>
      </c>
      <c r="B38" t="s">
        <v>39</v>
      </c>
      <c r="C38">
        <v>152.55899999999997</v>
      </c>
      <c r="D38">
        <v>154.33600000000001</v>
      </c>
      <c r="E38">
        <v>83.912999999999997</v>
      </c>
      <c r="F38">
        <v>60.730000000000004</v>
      </c>
      <c r="G38">
        <v>66.691000000000003</v>
      </c>
      <c r="H38">
        <v>236.19900000000001</v>
      </c>
      <c r="I38">
        <v>-521740.68</v>
      </c>
      <c r="J38">
        <v>0</v>
      </c>
      <c r="M38">
        <v>0</v>
      </c>
      <c r="N38">
        <v>1.7834622667578515E-11</v>
      </c>
      <c r="O38">
        <v>0</v>
      </c>
    </row>
    <row r="39" spans="1:18" x14ac:dyDescent="0.25">
      <c r="A39" t="s">
        <v>21</v>
      </c>
      <c r="B39" t="s">
        <v>40</v>
      </c>
      <c r="C39">
        <v>153.964</v>
      </c>
      <c r="D39">
        <v>155.149</v>
      </c>
      <c r="E39">
        <v>96.072000000000003</v>
      </c>
      <c r="F39">
        <v>66.59</v>
      </c>
      <c r="G39">
        <v>70.564000000000007</v>
      </c>
      <c r="H39">
        <v>198.14400000000001</v>
      </c>
      <c r="I39">
        <v>-521754.62</v>
      </c>
      <c r="J39">
        <v>1</v>
      </c>
      <c r="M39">
        <v>-13.940000000002328</v>
      </c>
      <c r="N39">
        <v>-13.121390000026068</v>
      </c>
      <c r="O39">
        <v>-1.7810000000172295</v>
      </c>
      <c r="P39">
        <v>0.81860999997626038</v>
      </c>
      <c r="Q39">
        <v>11.340390000008838</v>
      </c>
    </row>
    <row r="40" spans="1:18" x14ac:dyDescent="0.25">
      <c r="A40" t="s">
        <v>21</v>
      </c>
      <c r="B40" t="s">
        <v>50</v>
      </c>
      <c r="E40">
        <v>93.311999999999998</v>
      </c>
      <c r="H40">
        <v>153.36199999999999</v>
      </c>
      <c r="I40">
        <v>-521739.56999999995</v>
      </c>
      <c r="J40">
        <v>2</v>
      </c>
      <c r="M40">
        <v>1.1100000000442378</v>
      </c>
      <c r="N40">
        <v>-14.176426000002166</v>
      </c>
      <c r="O40">
        <v>10.509000000020023</v>
      </c>
      <c r="P40">
        <v>-15.286426000046404</v>
      </c>
      <c r="Q40">
        <v>24.68542600002219</v>
      </c>
    </row>
    <row r="41" spans="1:18" x14ac:dyDescent="0.25">
      <c r="A41" t="s">
        <v>21</v>
      </c>
      <c r="B41" t="s">
        <v>53</v>
      </c>
      <c r="E41">
        <v>109.40900000000001</v>
      </c>
      <c r="H41">
        <v>153.75899999999999</v>
      </c>
      <c r="I41">
        <v>-521761.17</v>
      </c>
      <c r="J41">
        <v>3</v>
      </c>
      <c r="M41">
        <v>-20.489999999990687</v>
      </c>
      <c r="N41">
        <v>-19.561120000009751</v>
      </c>
      <c r="O41">
        <v>5.0059999999939464</v>
      </c>
      <c r="P41">
        <v>0.92887999998093562</v>
      </c>
      <c r="Q41">
        <v>24.567120000003698</v>
      </c>
      <c r="R41">
        <v>6.7870000000111759</v>
      </c>
    </row>
    <row r="42" spans="1:18" x14ac:dyDescent="0.25">
      <c r="A42" t="s">
        <v>22</v>
      </c>
      <c r="B42" t="s">
        <v>39</v>
      </c>
      <c r="C42">
        <v>139.137</v>
      </c>
      <c r="D42">
        <v>140.91400000000002</v>
      </c>
      <c r="E42">
        <v>67.174999999999997</v>
      </c>
      <c r="F42">
        <v>67.606000000000009</v>
      </c>
      <c r="G42">
        <v>73.567999999999998</v>
      </c>
      <c r="H42">
        <v>247.31700000000001</v>
      </c>
      <c r="I42">
        <v>-708505.59000000008</v>
      </c>
      <c r="J42">
        <v>0</v>
      </c>
      <c r="M42">
        <v>0</v>
      </c>
      <c r="N42">
        <v>5.5891291594889481E-11</v>
      </c>
      <c r="O42">
        <v>0</v>
      </c>
    </row>
    <row r="43" spans="1:18" x14ac:dyDescent="0.25">
      <c r="A43" t="s">
        <v>22</v>
      </c>
      <c r="B43" t="s">
        <v>40</v>
      </c>
      <c r="C43">
        <v>139.96300000000002</v>
      </c>
      <c r="D43">
        <v>141.14800000000002</v>
      </c>
      <c r="E43">
        <v>79.341000000000008</v>
      </c>
      <c r="F43">
        <v>71.245999999999995</v>
      </c>
      <c r="G43">
        <v>75.221000000000004</v>
      </c>
      <c r="H43">
        <v>207.298</v>
      </c>
      <c r="I43">
        <v>-708523.96</v>
      </c>
      <c r="J43">
        <v>1</v>
      </c>
      <c r="M43">
        <v>-18.369999999878928</v>
      </c>
      <c r="N43">
        <v>-18.129661999819788</v>
      </c>
      <c r="O43">
        <v>-6.203999999910593</v>
      </c>
      <c r="P43">
        <v>0.24033800005913974</v>
      </c>
      <c r="Q43">
        <v>11.925661999909195</v>
      </c>
    </row>
    <row r="44" spans="1:18" x14ac:dyDescent="0.25">
      <c r="A44" t="s">
        <v>22</v>
      </c>
      <c r="B44" t="s">
        <v>50</v>
      </c>
      <c r="E44">
        <v>78.182000000000002</v>
      </c>
      <c r="H44">
        <v>156.74600000000001</v>
      </c>
      <c r="I44">
        <v>-708503.78</v>
      </c>
      <c r="J44">
        <v>2</v>
      </c>
      <c r="M44">
        <v>1.8100000000558794</v>
      </c>
      <c r="N44">
        <v>-14.173157999934617</v>
      </c>
      <c r="O44">
        <v>12.817000000039116</v>
      </c>
      <c r="P44">
        <v>-15.983157999990496</v>
      </c>
      <c r="Q44">
        <v>26.990157999973732</v>
      </c>
    </row>
    <row r="45" spans="1:18" x14ac:dyDescent="0.25">
      <c r="A45" t="s">
        <v>22</v>
      </c>
      <c r="B45" t="s">
        <v>53</v>
      </c>
      <c r="E45">
        <v>93.171999999999997</v>
      </c>
      <c r="H45">
        <v>163.48099999999999</v>
      </c>
      <c r="I45">
        <v>-708530.84</v>
      </c>
      <c r="J45">
        <v>3</v>
      </c>
      <c r="M45">
        <v>-25.249999999883585</v>
      </c>
      <c r="N45">
        <v>-24.236127999904554</v>
      </c>
      <c r="O45">
        <v>0.74700000009033829</v>
      </c>
      <c r="P45">
        <v>1.0138719999790311</v>
      </c>
      <c r="Q45">
        <v>24.983127999994892</v>
      </c>
      <c r="R45">
        <v>6.9510000000009313</v>
      </c>
    </row>
    <row r="46" spans="1:18" x14ac:dyDescent="0.25">
      <c r="A46" t="s">
        <v>23</v>
      </c>
      <c r="B46" t="s">
        <v>39</v>
      </c>
      <c r="C46">
        <v>170.774</v>
      </c>
      <c r="D46">
        <v>172.55100000000002</v>
      </c>
      <c r="E46">
        <v>100.37899999999999</v>
      </c>
      <c r="F46">
        <v>65.816000000000003</v>
      </c>
      <c r="G46">
        <v>71.777999999999992</v>
      </c>
      <c r="H46">
        <v>242.06299999999999</v>
      </c>
      <c r="I46">
        <v>-546386.23</v>
      </c>
      <c r="J46">
        <v>0</v>
      </c>
      <c r="M46">
        <v>0</v>
      </c>
      <c r="N46">
        <v>-8.1570306065259501E-12</v>
      </c>
      <c r="O46">
        <v>0</v>
      </c>
    </row>
    <row r="47" spans="1:18" x14ac:dyDescent="0.25">
      <c r="A47" t="s">
        <v>23</v>
      </c>
      <c r="B47" t="s">
        <v>40</v>
      </c>
      <c r="C47">
        <v>170.76300000000001</v>
      </c>
      <c r="D47">
        <v>171.94900000000001</v>
      </c>
      <c r="E47">
        <v>112.226</v>
      </c>
      <c r="F47">
        <v>67.969000000000008</v>
      </c>
      <c r="G47">
        <v>71.942999999999998</v>
      </c>
      <c r="H47">
        <v>200.30799999999999</v>
      </c>
      <c r="I47">
        <v>-546402.11</v>
      </c>
      <c r="J47">
        <v>1</v>
      </c>
      <c r="M47">
        <v>-15.880000000004657</v>
      </c>
      <c r="N47">
        <v>-16.475989999956226</v>
      </c>
      <c r="O47">
        <v>-4.0329999999376014</v>
      </c>
      <c r="P47">
        <v>-0.59598999995156987</v>
      </c>
      <c r="Q47">
        <v>12.442990000018625</v>
      </c>
    </row>
    <row r="48" spans="1:18" x14ac:dyDescent="0.25">
      <c r="A48" t="s">
        <v>23</v>
      </c>
      <c r="B48" t="s">
        <v>50</v>
      </c>
      <c r="E48">
        <v>110.25800000000001</v>
      </c>
      <c r="H48">
        <v>155.02000000000001</v>
      </c>
      <c r="I48">
        <v>-546383.63</v>
      </c>
      <c r="J48">
        <v>2</v>
      </c>
      <c r="M48">
        <v>2.5999999999767169</v>
      </c>
      <c r="N48">
        <v>-13.459813999951592</v>
      </c>
      <c r="O48">
        <v>12.479000000050291</v>
      </c>
      <c r="P48">
        <v>-16.059813999928309</v>
      </c>
      <c r="Q48">
        <v>25.938814000001884</v>
      </c>
    </row>
    <row r="49" spans="1:18" x14ac:dyDescent="0.25">
      <c r="A49" t="s">
        <v>23</v>
      </c>
      <c r="B49" t="s">
        <v>53</v>
      </c>
      <c r="E49">
        <v>124.229</v>
      </c>
      <c r="H49">
        <v>166.72900000000001</v>
      </c>
      <c r="I49">
        <v>-546404.68000000005</v>
      </c>
      <c r="J49">
        <v>3</v>
      </c>
      <c r="M49">
        <v>-18.450000000069849</v>
      </c>
      <c r="N49">
        <v>-17.0495319999836</v>
      </c>
      <c r="O49">
        <v>5.4000000000232831</v>
      </c>
      <c r="P49">
        <v>1.4004680000862493</v>
      </c>
      <c r="Q49">
        <v>22.449532000006883</v>
      </c>
      <c r="R49">
        <v>9.4329999999608845</v>
      </c>
    </row>
    <row r="50" spans="1:18" x14ac:dyDescent="0.25">
      <c r="A50" t="s">
        <v>24</v>
      </c>
      <c r="B50" t="s">
        <v>39</v>
      </c>
      <c r="C50">
        <v>186.685</v>
      </c>
      <c r="D50">
        <v>188.46199999999999</v>
      </c>
      <c r="E50">
        <v>112.977</v>
      </c>
      <c r="F50">
        <v>74.650000000000006</v>
      </c>
      <c r="G50">
        <v>80.611000000000004</v>
      </c>
      <c r="H50">
        <v>253.17500000000001</v>
      </c>
      <c r="I50">
        <v>-641971.18999999994</v>
      </c>
      <c r="J50">
        <v>0</v>
      </c>
      <c r="M50">
        <v>0</v>
      </c>
      <c r="N50">
        <v>-7.0414785113825928E-11</v>
      </c>
      <c r="O50">
        <v>0</v>
      </c>
    </row>
    <row r="51" spans="1:18" x14ac:dyDescent="0.25">
      <c r="A51" t="s">
        <v>24</v>
      </c>
      <c r="B51" t="s">
        <v>40</v>
      </c>
      <c r="C51">
        <v>188.09</v>
      </c>
      <c r="D51">
        <v>189.27500000000001</v>
      </c>
      <c r="E51">
        <v>125.136</v>
      </c>
      <c r="F51">
        <v>80.510000000000005</v>
      </c>
      <c r="G51">
        <v>84.484000000000009</v>
      </c>
      <c r="H51">
        <v>215.12</v>
      </c>
      <c r="I51">
        <v>-641985.13</v>
      </c>
      <c r="J51">
        <v>1</v>
      </c>
      <c r="M51">
        <v>-13.940000000060536</v>
      </c>
      <c r="N51">
        <v>-13.12139000005611</v>
      </c>
      <c r="O51">
        <v>-1.7809999999590218</v>
      </c>
      <c r="P51">
        <v>0.8186100000044263</v>
      </c>
      <c r="Q51">
        <v>11.340390000097088</v>
      </c>
    </row>
    <row r="52" spans="1:18" x14ac:dyDescent="0.25">
      <c r="A52" t="s">
        <v>24</v>
      </c>
      <c r="B52" t="s">
        <v>50</v>
      </c>
      <c r="E52">
        <v>122.113</v>
      </c>
      <c r="H52">
        <v>171.00399999999999</v>
      </c>
      <c r="I52">
        <v>-641967.61</v>
      </c>
      <c r="J52">
        <v>2</v>
      </c>
      <c r="M52">
        <v>3.5799999999580905</v>
      </c>
      <c r="N52">
        <v>-11.770958000049561</v>
      </c>
      <c r="O52">
        <v>12.716000000014901</v>
      </c>
      <c r="P52">
        <v>-15.350958000007651</v>
      </c>
      <c r="Q52">
        <v>24.486958000064462</v>
      </c>
    </row>
    <row r="53" spans="1:18" x14ac:dyDescent="0.25">
      <c r="A53" t="s">
        <v>24</v>
      </c>
      <c r="B53" t="s">
        <v>53</v>
      </c>
      <c r="E53">
        <v>139.154</v>
      </c>
      <c r="H53">
        <v>167.964</v>
      </c>
      <c r="I53">
        <v>-641989.07999999996</v>
      </c>
      <c r="J53">
        <v>3</v>
      </c>
      <c r="M53">
        <v>-17.89000000001397</v>
      </c>
      <c r="N53">
        <v>-17.105877999985225</v>
      </c>
      <c r="O53">
        <v>8.2870000000111759</v>
      </c>
      <c r="P53">
        <v>0.78412200002874499</v>
      </c>
      <c r="Q53">
        <v>25.392877999996401</v>
      </c>
      <c r="R53">
        <v>10.067999999970198</v>
      </c>
    </row>
    <row r="54" spans="1:18" x14ac:dyDescent="0.25">
      <c r="A54" t="s">
        <v>27</v>
      </c>
      <c r="B54" t="s">
        <v>39</v>
      </c>
      <c r="C54">
        <v>157.27799999999999</v>
      </c>
      <c r="D54">
        <v>159.05500000000001</v>
      </c>
      <c r="E54">
        <v>82.701999999999998</v>
      </c>
      <c r="F54">
        <v>73.694000000000003</v>
      </c>
      <c r="G54">
        <v>79.656000000000006</v>
      </c>
      <c r="H54">
        <v>256.08799999999997</v>
      </c>
      <c r="I54">
        <v>-733151.08</v>
      </c>
      <c r="J54">
        <v>0</v>
      </c>
      <c r="M54">
        <v>0</v>
      </c>
      <c r="N54">
        <v>2.0904167286062147E-11</v>
      </c>
      <c r="O54">
        <v>0</v>
      </c>
    </row>
    <row r="55" spans="1:18" x14ac:dyDescent="0.25">
      <c r="A55" t="s">
        <v>27</v>
      </c>
      <c r="B55" t="s">
        <v>40</v>
      </c>
      <c r="C55">
        <v>158.10400000000001</v>
      </c>
      <c r="D55">
        <v>159.28899999999999</v>
      </c>
      <c r="E55">
        <v>94.867999999999995</v>
      </c>
      <c r="F55">
        <v>77.334000000000003</v>
      </c>
      <c r="G55">
        <v>81.308999999999997</v>
      </c>
      <c r="H55">
        <v>216.06900000000002</v>
      </c>
      <c r="I55">
        <v>-733169.45</v>
      </c>
      <c r="J55">
        <v>1</v>
      </c>
      <c r="M55">
        <v>-18.369999999995343</v>
      </c>
      <c r="N55">
        <v>-18.129661999971191</v>
      </c>
      <c r="O55">
        <v>-6.2040000000270084</v>
      </c>
      <c r="P55">
        <v>0.24033800002415262</v>
      </c>
      <c r="Q55">
        <v>11.925661999944182</v>
      </c>
    </row>
    <row r="56" spans="1:18" x14ac:dyDescent="0.25">
      <c r="A56" t="s">
        <v>27</v>
      </c>
      <c r="B56" t="s">
        <v>50</v>
      </c>
      <c r="E56">
        <v>91.760999999999996</v>
      </c>
      <c r="H56">
        <v>173.97200000000001</v>
      </c>
      <c r="I56">
        <v>-733149.36</v>
      </c>
      <c r="J56">
        <v>2</v>
      </c>
      <c r="M56">
        <v>1.7199999999720603</v>
      </c>
      <c r="N56">
        <v>-13.691567999988379</v>
      </c>
      <c r="O56">
        <v>10.778999999980442</v>
      </c>
      <c r="P56">
        <v>-15.41156799996044</v>
      </c>
      <c r="Q56">
        <v>24.470567999968821</v>
      </c>
    </row>
    <row r="57" spans="1:18" x14ac:dyDescent="0.25">
      <c r="A57" t="s">
        <v>27</v>
      </c>
      <c r="B57" t="s">
        <v>53</v>
      </c>
      <c r="E57">
        <v>106.932</v>
      </c>
      <c r="H57">
        <v>179.32599999999999</v>
      </c>
      <c r="I57">
        <v>-733173.54</v>
      </c>
      <c r="J57">
        <v>3</v>
      </c>
      <c r="M57">
        <v>-22.460000000079162</v>
      </c>
      <c r="N57">
        <v>-21.10507600007351</v>
      </c>
      <c r="O57">
        <v>1.7699999999022111</v>
      </c>
      <c r="P57">
        <v>1.3549240000056528</v>
      </c>
      <c r="Q57">
        <v>22.875075999975721</v>
      </c>
      <c r="R57">
        <v>7.9739999999292195</v>
      </c>
    </row>
    <row r="58" spans="1:18" x14ac:dyDescent="0.25">
      <c r="A58" t="s">
        <v>25</v>
      </c>
      <c r="B58" t="s">
        <v>39</v>
      </c>
      <c r="C58">
        <v>188.91500000000002</v>
      </c>
      <c r="D58">
        <v>190.69200000000001</v>
      </c>
      <c r="E58">
        <v>115.90600000000001</v>
      </c>
      <c r="F58">
        <v>71.903999999999996</v>
      </c>
      <c r="G58">
        <v>77.866</v>
      </c>
      <c r="H58">
        <v>250.83399999999997</v>
      </c>
      <c r="I58">
        <v>-571031.72</v>
      </c>
      <c r="J58">
        <v>0</v>
      </c>
      <c r="M58">
        <v>0</v>
      </c>
      <c r="N58">
        <v>-4.3172576624783687E-11</v>
      </c>
      <c r="O58">
        <v>0</v>
      </c>
    </row>
    <row r="59" spans="1:18" x14ac:dyDescent="0.25">
      <c r="A59" t="s">
        <v>25</v>
      </c>
      <c r="B59" t="s">
        <v>40</v>
      </c>
      <c r="C59">
        <v>188.904</v>
      </c>
      <c r="D59">
        <v>190.08999999999997</v>
      </c>
      <c r="E59">
        <v>127.75299999999999</v>
      </c>
      <c r="F59">
        <v>74.057000000000002</v>
      </c>
      <c r="G59">
        <v>78.031000000000006</v>
      </c>
      <c r="H59">
        <v>209.07900000000001</v>
      </c>
      <c r="I59">
        <v>-571047.6</v>
      </c>
      <c r="J59">
        <v>1</v>
      </c>
      <c r="M59">
        <v>-15.880000000004657</v>
      </c>
      <c r="N59">
        <v>-16.475989999991242</v>
      </c>
      <c r="O59">
        <v>-4.0329999999376014</v>
      </c>
      <c r="P59">
        <v>-0.59598999998658542</v>
      </c>
      <c r="Q59">
        <v>12.442990000053641</v>
      </c>
    </row>
    <row r="60" spans="1:18" x14ac:dyDescent="0.25">
      <c r="A60" t="s">
        <v>25</v>
      </c>
      <c r="B60" t="s">
        <v>50</v>
      </c>
      <c r="E60">
        <v>127.12400000000001</v>
      </c>
      <c r="H60">
        <v>157.27799999999999</v>
      </c>
      <c r="I60">
        <v>-571029.04</v>
      </c>
      <c r="J60">
        <v>2</v>
      </c>
      <c r="M60">
        <v>2.6799999999348074</v>
      </c>
      <c r="N60">
        <v>-13.981688000072126</v>
      </c>
      <c r="O60">
        <v>13.897999999928288</v>
      </c>
      <c r="P60">
        <v>-16.661688000006933</v>
      </c>
      <c r="Q60">
        <v>27.879688000000414</v>
      </c>
    </row>
    <row r="61" spans="1:18" x14ac:dyDescent="0.25">
      <c r="A61" t="s">
        <v>25</v>
      </c>
      <c r="B61" t="s">
        <v>53</v>
      </c>
      <c r="E61">
        <v>141.32</v>
      </c>
      <c r="H61">
        <v>165.322</v>
      </c>
      <c r="I61">
        <v>-571051.27</v>
      </c>
      <c r="J61">
        <v>3</v>
      </c>
      <c r="M61">
        <v>-19.550000000046566</v>
      </c>
      <c r="N61">
        <v>-19.618576000138518</v>
      </c>
      <c r="O61">
        <v>5.8639999999431893</v>
      </c>
      <c r="P61">
        <v>-6.8576000091951528E-2</v>
      </c>
      <c r="Q61">
        <v>25.482576000081707</v>
      </c>
      <c r="R61">
        <v>9.8969999998807907</v>
      </c>
    </row>
    <row r="62" spans="1:18" x14ac:dyDescent="0.25">
      <c r="A62" t="s">
        <v>26</v>
      </c>
      <c r="B62" t="s">
        <v>39</v>
      </c>
      <c r="C62">
        <v>204.82599999999999</v>
      </c>
      <c r="D62">
        <v>206.60300000000001</v>
      </c>
      <c r="E62">
        <v>128.50399999999999</v>
      </c>
      <c r="F62">
        <v>80.738</v>
      </c>
      <c r="G62">
        <v>86.698999999999998</v>
      </c>
      <c r="H62">
        <v>261.94600000000003</v>
      </c>
      <c r="I62">
        <v>-666616.68000000005</v>
      </c>
      <c r="J62">
        <v>0</v>
      </c>
      <c r="M62">
        <v>0</v>
      </c>
      <c r="N62">
        <v>1.0999201549566351E-11</v>
      </c>
      <c r="O62">
        <v>0</v>
      </c>
    </row>
    <row r="63" spans="1:18" x14ac:dyDescent="0.25">
      <c r="A63" t="s">
        <v>26</v>
      </c>
      <c r="B63" t="s">
        <v>40</v>
      </c>
      <c r="C63">
        <v>206.23099999999999</v>
      </c>
      <c r="D63">
        <v>207.416</v>
      </c>
      <c r="E63">
        <v>140.66300000000001</v>
      </c>
      <c r="F63">
        <v>86.597999999999999</v>
      </c>
      <c r="G63">
        <v>90.572000000000003</v>
      </c>
      <c r="H63">
        <v>223.89099999999999</v>
      </c>
      <c r="I63">
        <v>-666630.62</v>
      </c>
      <c r="J63">
        <v>1</v>
      </c>
      <c r="M63">
        <v>-13.939999999944121</v>
      </c>
      <c r="N63">
        <v>-13.121389999974696</v>
      </c>
      <c r="O63">
        <v>-1.7809999999590218</v>
      </c>
      <c r="P63">
        <v>0.81860999996942496</v>
      </c>
      <c r="Q63">
        <v>11.340390000015674</v>
      </c>
    </row>
    <row r="64" spans="1:18" x14ac:dyDescent="0.25">
      <c r="A64" t="s">
        <v>26</v>
      </c>
      <c r="B64" t="s">
        <v>50</v>
      </c>
      <c r="E64">
        <v>140.34399999999999</v>
      </c>
      <c r="H64">
        <v>166.249</v>
      </c>
      <c r="I64">
        <v>-666611.93000000005</v>
      </c>
      <c r="J64">
        <v>2</v>
      </c>
      <c r="M64">
        <v>4.75</v>
      </c>
      <c r="N64">
        <v>-11.927705999918459</v>
      </c>
      <c r="O64">
        <v>16.590000000083819</v>
      </c>
      <c r="P64">
        <v>-16.677705999918459</v>
      </c>
      <c r="Q64">
        <v>28.517706000002278</v>
      </c>
    </row>
    <row r="65" spans="1:18" x14ac:dyDescent="0.25">
      <c r="A65" t="s">
        <v>26</v>
      </c>
      <c r="B65" t="s">
        <v>53</v>
      </c>
      <c r="E65">
        <v>155.17099999999999</v>
      </c>
      <c r="H65">
        <v>172.62299999999999</v>
      </c>
      <c r="I65">
        <v>-666635.97</v>
      </c>
      <c r="J65">
        <v>3</v>
      </c>
      <c r="M65">
        <v>-19.289999999920838</v>
      </c>
      <c r="N65">
        <v>-19.241253999982206</v>
      </c>
      <c r="O65">
        <v>7.3770000000949949</v>
      </c>
      <c r="P65">
        <v>4.8745999938631712E-2</v>
      </c>
      <c r="Q65">
        <v>26.618254000077201</v>
      </c>
      <c r="R65">
        <v>9.1580000000540167</v>
      </c>
    </row>
    <row r="71" spans="1:18" x14ac:dyDescent="0.25">
      <c r="A71" t="s">
        <v>12</v>
      </c>
      <c r="B71" t="s">
        <v>41</v>
      </c>
      <c r="C71">
        <v>47.088000000000001</v>
      </c>
      <c r="D71">
        <v>48.272999999999996</v>
      </c>
      <c r="E71">
        <v>8.6059999999999999</v>
      </c>
      <c r="F71">
        <v>24.619999999999997</v>
      </c>
      <c r="G71">
        <v>28.594000000000001</v>
      </c>
      <c r="H71">
        <v>133.041</v>
      </c>
      <c r="I71">
        <v>-183280.57</v>
      </c>
      <c r="J71">
        <v>0</v>
      </c>
      <c r="M71">
        <v>0</v>
      </c>
      <c r="N71">
        <v>8.7254647951340303E-12</v>
      </c>
      <c r="O71">
        <v>0</v>
      </c>
    </row>
    <row r="72" spans="1:18" x14ac:dyDescent="0.25">
      <c r="A72" t="s">
        <v>12</v>
      </c>
      <c r="B72" t="s">
        <v>34</v>
      </c>
      <c r="E72">
        <v>15.369</v>
      </c>
      <c r="H72">
        <v>114.562</v>
      </c>
      <c r="I72">
        <v>-183278.79</v>
      </c>
      <c r="J72">
        <v>3</v>
      </c>
      <c r="M72">
        <v>1.7799999999988358</v>
      </c>
      <c r="N72">
        <v>3.0362580000160904</v>
      </c>
      <c r="O72">
        <v>8.5430000000051223</v>
      </c>
      <c r="P72">
        <v>1.2562580000172545</v>
      </c>
      <c r="Q72">
        <v>5.5067419999890319</v>
      </c>
      <c r="R72">
        <v>8.5430000000051223</v>
      </c>
    </row>
    <row r="73" spans="1:18" x14ac:dyDescent="0.25">
      <c r="A73" t="s">
        <v>13</v>
      </c>
      <c r="B73" t="s">
        <v>41</v>
      </c>
      <c r="C73">
        <v>65.741</v>
      </c>
      <c r="D73">
        <v>66.926999999999992</v>
      </c>
      <c r="E73">
        <v>24.172000000000001</v>
      </c>
      <c r="F73">
        <v>29.2</v>
      </c>
      <c r="G73">
        <v>33.173999999999999</v>
      </c>
      <c r="H73">
        <v>143.398</v>
      </c>
      <c r="I73">
        <v>-207918.63</v>
      </c>
      <c r="J73">
        <v>0</v>
      </c>
      <c r="M73">
        <v>0</v>
      </c>
      <c r="N73">
        <v>-1.8800960788212251E-11</v>
      </c>
      <c r="O73">
        <v>0</v>
      </c>
    </row>
    <row r="74" spans="1:18" x14ac:dyDescent="0.25">
      <c r="A74" t="s">
        <v>13</v>
      </c>
      <c r="B74" t="s">
        <v>34</v>
      </c>
      <c r="E74">
        <v>33.889000000000003</v>
      </c>
      <c r="H74">
        <v>113.22799999999999</v>
      </c>
      <c r="I74">
        <v>-207919.59</v>
      </c>
      <c r="J74">
        <v>3</v>
      </c>
      <c r="M74">
        <v>-0.95999999999185093</v>
      </c>
      <c r="N74">
        <v>-0.23365999998775067</v>
      </c>
      <c r="O74">
        <v>8.75700000001234</v>
      </c>
      <c r="P74">
        <v>0.72634000000410026</v>
      </c>
      <c r="Q74">
        <v>8.9906600000000907</v>
      </c>
      <c r="R74">
        <v>8.75700000001234</v>
      </c>
    </row>
    <row r="75" spans="1:18" x14ac:dyDescent="0.25">
      <c r="A75" t="s">
        <v>14</v>
      </c>
      <c r="B75" t="s">
        <v>41</v>
      </c>
      <c r="C75">
        <v>99.867000000000004</v>
      </c>
      <c r="D75">
        <v>101.053</v>
      </c>
      <c r="E75">
        <v>53.235999999999997</v>
      </c>
      <c r="F75">
        <v>43.120000000000005</v>
      </c>
      <c r="G75">
        <v>47.094000000000001</v>
      </c>
      <c r="H75">
        <v>160.374</v>
      </c>
      <c r="I75">
        <v>-328149.14</v>
      </c>
      <c r="J75">
        <v>0</v>
      </c>
      <c r="M75">
        <v>0</v>
      </c>
      <c r="N75">
        <v>-4.8842707656149287E-11</v>
      </c>
      <c r="O75">
        <v>0</v>
      </c>
    </row>
    <row r="76" spans="1:18" x14ac:dyDescent="0.25">
      <c r="A76" t="s">
        <v>14</v>
      </c>
      <c r="B76" t="s">
        <v>34</v>
      </c>
      <c r="E76">
        <v>61.655999999999999</v>
      </c>
      <c r="H76">
        <v>134.16300000000001</v>
      </c>
      <c r="I76">
        <v>-328146.84999999998</v>
      </c>
      <c r="J76">
        <v>3</v>
      </c>
      <c r="M76">
        <v>2.2900000000372529</v>
      </c>
      <c r="N76">
        <v>2.8991220000410038</v>
      </c>
      <c r="O76">
        <v>10.710000000079162</v>
      </c>
      <c r="P76">
        <v>0.60912200000375094</v>
      </c>
      <c r="Q76">
        <v>7.8108780000381586</v>
      </c>
      <c r="R76">
        <v>10.710000000079162</v>
      </c>
    </row>
    <row r="77" spans="1:18" x14ac:dyDescent="0.25">
      <c r="A77" t="s">
        <v>15</v>
      </c>
      <c r="B77" t="s">
        <v>41</v>
      </c>
      <c r="C77">
        <v>118.00800000000001</v>
      </c>
      <c r="D77">
        <v>119.19399999999999</v>
      </c>
      <c r="E77">
        <v>68.763000000000005</v>
      </c>
      <c r="F77">
        <v>49.207999999999998</v>
      </c>
      <c r="G77">
        <v>53.182000000000002</v>
      </c>
      <c r="H77">
        <v>169.14499999999998</v>
      </c>
      <c r="I77">
        <v>-352794.63</v>
      </c>
      <c r="J77">
        <v>0</v>
      </c>
      <c r="M77">
        <v>0</v>
      </c>
      <c r="N77">
        <v>-2.5643487333582016E-11</v>
      </c>
      <c r="O77">
        <v>0</v>
      </c>
    </row>
    <row r="78" spans="1:18" x14ac:dyDescent="0.25">
      <c r="A78" t="s">
        <v>15</v>
      </c>
      <c r="B78" t="s">
        <v>34</v>
      </c>
      <c r="E78">
        <v>76.31</v>
      </c>
      <c r="H78">
        <v>147.60400000000001</v>
      </c>
      <c r="I78">
        <v>-352793.2</v>
      </c>
      <c r="J78">
        <v>3</v>
      </c>
      <c r="M78">
        <v>1.4299999999930151</v>
      </c>
      <c r="N78">
        <v>2.5577819999633036</v>
      </c>
      <c r="O78">
        <v>8.9770000000135042</v>
      </c>
      <c r="P78">
        <v>1.1277819999702885</v>
      </c>
      <c r="Q78">
        <v>6.4192180000502006</v>
      </c>
      <c r="R78">
        <v>8.9770000000135042</v>
      </c>
    </row>
    <row r="79" spans="1:18" x14ac:dyDescent="0.25">
      <c r="A79" t="s">
        <v>16</v>
      </c>
      <c r="B79" t="s">
        <v>41</v>
      </c>
      <c r="C79">
        <v>34.006</v>
      </c>
      <c r="D79">
        <v>35.19</v>
      </c>
      <c r="E79">
        <v>-8.423</v>
      </c>
      <c r="F79">
        <v>31.177</v>
      </c>
      <c r="G79">
        <v>35.152000000000001</v>
      </c>
      <c r="H79">
        <v>146.27600000000001</v>
      </c>
      <c r="I79">
        <v>-370042.61</v>
      </c>
      <c r="J79">
        <v>0</v>
      </c>
      <c r="M79">
        <v>0</v>
      </c>
      <c r="N79">
        <v>-1.6626700016786344E-11</v>
      </c>
      <c r="O79">
        <v>0</v>
      </c>
    </row>
    <row r="80" spans="1:18" x14ac:dyDescent="0.25">
      <c r="A80" t="s">
        <v>16</v>
      </c>
      <c r="B80" t="s">
        <v>34</v>
      </c>
      <c r="E80">
        <v>2.1019999999999999</v>
      </c>
      <c r="H80">
        <v>111.06699999999999</v>
      </c>
      <c r="I80">
        <v>-370041.05</v>
      </c>
      <c r="J80">
        <v>3</v>
      </c>
      <c r="M80">
        <v>1.5599999999976717</v>
      </c>
      <c r="N80">
        <v>1.5927179999832504</v>
      </c>
      <c r="O80">
        <v>12.085000000020955</v>
      </c>
      <c r="P80">
        <v>3.2717999985578672E-2</v>
      </c>
      <c r="Q80">
        <v>10.492282000037704</v>
      </c>
      <c r="R80">
        <v>12.085000000020955</v>
      </c>
    </row>
    <row r="81" spans="1:18" x14ac:dyDescent="0.25">
      <c r="A81" t="s">
        <v>17</v>
      </c>
      <c r="B81" t="s">
        <v>41</v>
      </c>
      <c r="C81">
        <v>65.643000000000001</v>
      </c>
      <c r="D81">
        <v>66.826999999999998</v>
      </c>
      <c r="E81">
        <v>24.780999999999999</v>
      </c>
      <c r="F81">
        <v>29.387</v>
      </c>
      <c r="G81">
        <v>33.361999999999995</v>
      </c>
      <c r="H81">
        <v>141.02199999999999</v>
      </c>
      <c r="I81">
        <v>-207923.25</v>
      </c>
      <c r="J81">
        <v>0</v>
      </c>
      <c r="M81">
        <v>0</v>
      </c>
      <c r="N81">
        <v>-2.248157215944957E-11</v>
      </c>
      <c r="O81">
        <v>0</v>
      </c>
    </row>
    <row r="82" spans="1:18" x14ac:dyDescent="0.25">
      <c r="A82" t="s">
        <v>17</v>
      </c>
      <c r="B82" t="s">
        <v>34</v>
      </c>
      <c r="E82">
        <v>36.340000000000003</v>
      </c>
      <c r="H82">
        <v>102.727</v>
      </c>
      <c r="I82">
        <v>-207927.98</v>
      </c>
      <c r="J82">
        <v>3</v>
      </c>
      <c r="M82">
        <v>-4.7300000000104774</v>
      </c>
      <c r="N82">
        <v>-4.5829100000198366</v>
      </c>
      <c r="O82">
        <v>6.8289999999979045</v>
      </c>
      <c r="P82">
        <v>0.14708999999064076</v>
      </c>
      <c r="Q82">
        <v>11.411910000017741</v>
      </c>
      <c r="R82">
        <v>6.8289999999979045</v>
      </c>
    </row>
    <row r="83" spans="1:18" x14ac:dyDescent="0.25">
      <c r="A83" t="s">
        <v>18</v>
      </c>
      <c r="B83" t="s">
        <v>41</v>
      </c>
      <c r="C83">
        <v>81.554000000000002</v>
      </c>
      <c r="D83">
        <v>82.738</v>
      </c>
      <c r="E83">
        <v>37.379000000000005</v>
      </c>
      <c r="F83">
        <v>38.220999999999997</v>
      </c>
      <c r="G83">
        <v>42.195</v>
      </c>
      <c r="H83">
        <v>152.13400000000001</v>
      </c>
      <c r="I83">
        <v>-303508.21000000002</v>
      </c>
      <c r="J83">
        <v>0</v>
      </c>
      <c r="M83">
        <v>0</v>
      </c>
      <c r="N83">
        <v>3.1690206014900468E-11</v>
      </c>
      <c r="O83">
        <v>0</v>
      </c>
    </row>
    <row r="84" spans="1:18" x14ac:dyDescent="0.25">
      <c r="A84" t="s">
        <v>18</v>
      </c>
      <c r="B84" t="s">
        <v>34</v>
      </c>
      <c r="E84">
        <v>47.899000000000001</v>
      </c>
      <c r="H84">
        <v>119.369</v>
      </c>
      <c r="I84">
        <v>-303510.7</v>
      </c>
      <c r="J84">
        <v>3</v>
      </c>
      <c r="M84">
        <v>-2.4899999999906868</v>
      </c>
      <c r="N84">
        <v>-1.7339700000276537</v>
      </c>
      <c r="O84">
        <v>8.029999999969732</v>
      </c>
      <c r="P84">
        <v>0.75602999996303311</v>
      </c>
      <c r="Q84">
        <v>9.7639699999973857</v>
      </c>
      <c r="R84">
        <v>8.029999999969732</v>
      </c>
    </row>
    <row r="85" spans="1:18" x14ac:dyDescent="0.25">
      <c r="A85" t="s">
        <v>19</v>
      </c>
      <c r="B85" t="s">
        <v>41</v>
      </c>
      <c r="C85">
        <v>52.658999999999992</v>
      </c>
      <c r="D85">
        <v>53.844000000000001</v>
      </c>
      <c r="E85">
        <v>7.1429999999999998</v>
      </c>
      <c r="F85">
        <v>35.757000000000005</v>
      </c>
      <c r="G85">
        <v>39.731999999999999</v>
      </c>
      <c r="H85">
        <v>156.63299999999998</v>
      </c>
      <c r="I85">
        <v>-394680.67</v>
      </c>
      <c r="J85">
        <v>0</v>
      </c>
      <c r="M85">
        <v>0</v>
      </c>
      <c r="N85">
        <v>-4.4153125600132626E-11</v>
      </c>
      <c r="O85">
        <v>0</v>
      </c>
    </row>
    <row r="86" spans="1:18" x14ac:dyDescent="0.25">
      <c r="A86" t="s">
        <v>19</v>
      </c>
      <c r="B86" t="s">
        <v>34</v>
      </c>
      <c r="E86">
        <v>16.981999999999999</v>
      </c>
      <c r="H86">
        <v>125.804</v>
      </c>
      <c r="I86">
        <v>-394678.7</v>
      </c>
      <c r="J86">
        <v>3</v>
      </c>
      <c r="M86">
        <v>1.9699999999720603</v>
      </c>
      <c r="N86">
        <v>2.6219580000174147</v>
      </c>
      <c r="O86">
        <v>11.809000000008382</v>
      </c>
      <c r="P86">
        <v>0.65195800004535442</v>
      </c>
      <c r="Q86">
        <v>9.1870419999909672</v>
      </c>
      <c r="R86">
        <v>11.809000000008382</v>
      </c>
    </row>
    <row r="87" spans="1:18" x14ac:dyDescent="0.25">
      <c r="A87" t="s">
        <v>20</v>
      </c>
      <c r="B87" t="s">
        <v>41</v>
      </c>
      <c r="C87">
        <v>84.295999999999992</v>
      </c>
      <c r="D87">
        <v>85.480999999999995</v>
      </c>
      <c r="E87">
        <v>40.347000000000001</v>
      </c>
      <c r="F87">
        <v>33.966999999999999</v>
      </c>
      <c r="G87">
        <v>37.942</v>
      </c>
      <c r="H87">
        <v>151.37899999999999</v>
      </c>
      <c r="I87">
        <v>-232561.31</v>
      </c>
      <c r="J87">
        <v>0</v>
      </c>
      <c r="M87">
        <v>0</v>
      </c>
      <c r="N87">
        <v>8.1925577433139551E-12</v>
      </c>
      <c r="O87">
        <v>0</v>
      </c>
    </row>
    <row r="88" spans="1:18" x14ac:dyDescent="0.25">
      <c r="A88" t="s">
        <v>20</v>
      </c>
      <c r="B88" t="s">
        <v>34</v>
      </c>
      <c r="E88">
        <v>49.66</v>
      </c>
      <c r="H88">
        <v>124.512</v>
      </c>
      <c r="I88">
        <v>-232560.93</v>
      </c>
      <c r="J88">
        <v>3</v>
      </c>
      <c r="M88">
        <v>0.38000000000465661</v>
      </c>
      <c r="N88">
        <v>1.6866340000206108</v>
      </c>
      <c r="O88">
        <v>9.6929999999993015</v>
      </c>
      <c r="P88">
        <v>1.3066340000159542</v>
      </c>
      <c r="Q88">
        <v>8.0063659999786907</v>
      </c>
      <c r="R88">
        <v>9.6929999999993015</v>
      </c>
    </row>
    <row r="89" spans="1:18" x14ac:dyDescent="0.25">
      <c r="A89" t="s">
        <v>21</v>
      </c>
      <c r="B89" t="s">
        <v>41</v>
      </c>
      <c r="C89">
        <v>100.20699999999999</v>
      </c>
      <c r="D89">
        <v>101.392</v>
      </c>
      <c r="E89">
        <v>52.945</v>
      </c>
      <c r="F89">
        <v>42.801000000000002</v>
      </c>
      <c r="G89">
        <v>46.774999999999999</v>
      </c>
      <c r="H89">
        <v>162.49099999999999</v>
      </c>
      <c r="I89">
        <v>-328146.27</v>
      </c>
      <c r="J89">
        <v>0</v>
      </c>
      <c r="M89">
        <v>0</v>
      </c>
      <c r="N89">
        <v>4.1637804315541871E-12</v>
      </c>
      <c r="O89">
        <v>0</v>
      </c>
    </row>
    <row r="90" spans="1:18" x14ac:dyDescent="0.25">
      <c r="A90" t="s">
        <v>21</v>
      </c>
      <c r="B90" t="s">
        <v>34</v>
      </c>
      <c r="E90">
        <v>62.344000000000001</v>
      </c>
      <c r="H90">
        <v>135.43299999999999</v>
      </c>
      <c r="I90">
        <v>-328145.15999999997</v>
      </c>
      <c r="J90">
        <v>3</v>
      </c>
      <c r="M90">
        <v>1.1100000000442378</v>
      </c>
      <c r="N90">
        <v>2.4457160000498135</v>
      </c>
      <c r="O90">
        <v>10.509000000020023</v>
      </c>
      <c r="P90">
        <v>1.3357160000055757</v>
      </c>
      <c r="Q90">
        <v>8.0632839999702099</v>
      </c>
      <c r="R90">
        <v>10.509000000020023</v>
      </c>
    </row>
    <row r="91" spans="1:18" x14ac:dyDescent="0.25">
      <c r="A91" t="s">
        <v>22</v>
      </c>
      <c r="B91" t="s">
        <v>41</v>
      </c>
      <c r="C91">
        <v>86.784999999999997</v>
      </c>
      <c r="D91">
        <v>87.97</v>
      </c>
      <c r="E91">
        <v>36.207000000000001</v>
      </c>
      <c r="F91">
        <v>49.677000000000007</v>
      </c>
      <c r="G91">
        <v>53.652000000000001</v>
      </c>
      <c r="H91">
        <v>173.60899999999998</v>
      </c>
      <c r="I91">
        <v>-514911.18</v>
      </c>
      <c r="J91">
        <v>0</v>
      </c>
      <c r="M91">
        <v>0</v>
      </c>
      <c r="N91">
        <v>-1.5980106127244653E-11</v>
      </c>
      <c r="O91">
        <v>0</v>
      </c>
    </row>
    <row r="92" spans="1:18" x14ac:dyDescent="0.25">
      <c r="A92" t="s">
        <v>22</v>
      </c>
      <c r="B92" t="s">
        <v>34</v>
      </c>
      <c r="E92">
        <v>47.213999999999999</v>
      </c>
      <c r="H92">
        <v>138.81700000000001</v>
      </c>
      <c r="I92">
        <v>-514909.37</v>
      </c>
      <c r="J92">
        <v>3</v>
      </c>
      <c r="M92">
        <v>1.8099999999976717</v>
      </c>
      <c r="N92">
        <v>2.4489840000009551</v>
      </c>
      <c r="O92">
        <v>12.816999999980908</v>
      </c>
      <c r="P92">
        <v>0.63898400000328337</v>
      </c>
      <c r="Q92">
        <v>10.368015999979953</v>
      </c>
      <c r="R92">
        <v>12.816999999980908</v>
      </c>
    </row>
    <row r="93" spans="1:18" x14ac:dyDescent="0.25">
      <c r="A93" t="s">
        <v>23</v>
      </c>
      <c r="B93" t="s">
        <v>41</v>
      </c>
      <c r="C93">
        <v>118.422</v>
      </c>
      <c r="D93">
        <v>119.607</v>
      </c>
      <c r="E93">
        <v>69.411000000000001</v>
      </c>
      <c r="F93">
        <v>47.887</v>
      </c>
      <c r="G93">
        <v>51.861999999999995</v>
      </c>
      <c r="H93">
        <v>168.35499999999999</v>
      </c>
      <c r="I93">
        <v>-352791.82</v>
      </c>
      <c r="J93">
        <v>0</v>
      </c>
      <c r="M93">
        <v>0</v>
      </c>
      <c r="N93">
        <v>3.6365577216201928E-11</v>
      </c>
      <c r="O93">
        <v>0</v>
      </c>
    </row>
    <row r="94" spans="1:18" x14ac:dyDescent="0.25">
      <c r="A94" t="s">
        <v>23</v>
      </c>
      <c r="B94" t="s">
        <v>34</v>
      </c>
      <c r="E94">
        <v>79.290000000000006</v>
      </c>
      <c r="H94">
        <v>137.09100000000001</v>
      </c>
      <c r="I94">
        <v>-352789.22</v>
      </c>
      <c r="J94">
        <v>3</v>
      </c>
      <c r="M94">
        <v>2.6000000000349246</v>
      </c>
      <c r="N94">
        <v>3.1623280000421659</v>
      </c>
      <c r="O94">
        <v>12.478999999992084</v>
      </c>
      <c r="P94">
        <v>0.56232800000724126</v>
      </c>
      <c r="Q94">
        <v>9.3166719999499179</v>
      </c>
      <c r="R94">
        <v>12.478999999992084</v>
      </c>
    </row>
    <row r="95" spans="1:18" x14ac:dyDescent="0.25">
      <c r="A95" t="s">
        <v>24</v>
      </c>
      <c r="B95" t="s">
        <v>41</v>
      </c>
      <c r="C95">
        <v>134.333</v>
      </c>
      <c r="D95">
        <v>135.518</v>
      </c>
      <c r="E95">
        <v>82.009</v>
      </c>
      <c r="F95">
        <v>56.721000000000004</v>
      </c>
      <c r="G95">
        <v>60.695</v>
      </c>
      <c r="H95">
        <v>179.46699999999998</v>
      </c>
      <c r="I95">
        <v>-448376.78</v>
      </c>
      <c r="J95">
        <v>0</v>
      </c>
      <c r="M95">
        <v>0</v>
      </c>
      <c r="N95">
        <v>3.2336799904442159E-11</v>
      </c>
      <c r="O95">
        <v>0</v>
      </c>
    </row>
    <row r="96" spans="1:18" x14ac:dyDescent="0.25">
      <c r="A96" t="s">
        <v>24</v>
      </c>
      <c r="B96" t="s">
        <v>34</v>
      </c>
      <c r="E96">
        <v>91.144999999999996</v>
      </c>
      <c r="H96">
        <v>153.07499999999999</v>
      </c>
      <c r="I96">
        <v>-448373.2</v>
      </c>
      <c r="J96">
        <v>3</v>
      </c>
      <c r="M96">
        <v>3.5800000000162981</v>
      </c>
      <c r="N96">
        <v>4.8511840000606341</v>
      </c>
      <c r="O96">
        <v>12.716000000014901</v>
      </c>
      <c r="P96">
        <v>1.271184000044336</v>
      </c>
      <c r="Q96">
        <v>7.8648159999542671</v>
      </c>
      <c r="R96">
        <v>12.716000000014901</v>
      </c>
    </row>
    <row r="97" spans="1:18" x14ac:dyDescent="0.25">
      <c r="A97" t="s">
        <v>27</v>
      </c>
      <c r="B97" t="s">
        <v>41</v>
      </c>
      <c r="C97">
        <v>104.926</v>
      </c>
      <c r="D97">
        <v>106.11099999999999</v>
      </c>
      <c r="E97">
        <v>51.734000000000002</v>
      </c>
      <c r="F97">
        <v>55.765000000000001</v>
      </c>
      <c r="G97">
        <v>59.74</v>
      </c>
      <c r="H97">
        <v>182.38</v>
      </c>
      <c r="I97">
        <v>-539556.66999999993</v>
      </c>
      <c r="J97">
        <v>0</v>
      </c>
      <c r="M97">
        <v>0</v>
      </c>
      <c r="N97">
        <v>6.5419669681432424E-11</v>
      </c>
      <c r="O97">
        <v>0</v>
      </c>
    </row>
    <row r="98" spans="1:18" x14ac:dyDescent="0.25">
      <c r="A98" t="s">
        <v>27</v>
      </c>
      <c r="B98" t="s">
        <v>34</v>
      </c>
      <c r="E98">
        <v>60.792999999999999</v>
      </c>
      <c r="H98">
        <v>156.04300000000001</v>
      </c>
      <c r="I98">
        <v>-539554.94999999995</v>
      </c>
      <c r="J98">
        <v>3</v>
      </c>
      <c r="M98">
        <v>1.7199999999720603</v>
      </c>
      <c r="N98">
        <v>2.9305739999471641</v>
      </c>
      <c r="O98">
        <v>10.778999999864027</v>
      </c>
      <c r="P98">
        <v>1.2105739999751037</v>
      </c>
      <c r="Q98">
        <v>7.8484259999168628</v>
      </c>
      <c r="R98">
        <v>10.778999999864027</v>
      </c>
    </row>
    <row r="99" spans="1:18" x14ac:dyDescent="0.25">
      <c r="A99" t="s">
        <v>25</v>
      </c>
      <c r="B99" t="s">
        <v>41</v>
      </c>
      <c r="C99">
        <v>136.56300000000002</v>
      </c>
      <c r="D99">
        <v>137.74799999999999</v>
      </c>
      <c r="E99">
        <v>84.938000000000002</v>
      </c>
      <c r="F99">
        <v>53.974999999999994</v>
      </c>
      <c r="G99">
        <v>57.95</v>
      </c>
      <c r="H99">
        <v>177.12599999999998</v>
      </c>
      <c r="I99">
        <v>-377437.31</v>
      </c>
      <c r="J99">
        <v>0</v>
      </c>
      <c r="M99">
        <v>0</v>
      </c>
      <c r="N99">
        <v>1.3571366253017914E-12</v>
      </c>
      <c r="O99">
        <v>0</v>
      </c>
    </row>
    <row r="100" spans="1:18" x14ac:dyDescent="0.25">
      <c r="A100" t="s">
        <v>25</v>
      </c>
      <c r="B100" t="s">
        <v>34</v>
      </c>
      <c r="E100">
        <v>96.156000000000006</v>
      </c>
      <c r="H100">
        <v>139.34899999999999</v>
      </c>
      <c r="I100">
        <v>-377434.63</v>
      </c>
      <c r="J100">
        <v>3</v>
      </c>
      <c r="M100">
        <v>2.6799999999930151</v>
      </c>
      <c r="N100">
        <v>2.640454000038055</v>
      </c>
      <c r="O100">
        <v>13.897999999986496</v>
      </c>
      <c r="P100">
        <v>-3.9545999954960109E-2</v>
      </c>
      <c r="Q100">
        <v>11.257545999948441</v>
      </c>
      <c r="R100">
        <v>13.897999999986496</v>
      </c>
    </row>
    <row r="101" spans="1:18" x14ac:dyDescent="0.25">
      <c r="A101" t="s">
        <v>26</v>
      </c>
      <c r="B101" t="s">
        <v>41</v>
      </c>
      <c r="C101">
        <v>152.47399999999999</v>
      </c>
      <c r="D101">
        <v>153.65899999999999</v>
      </c>
      <c r="E101">
        <v>97.536000000000001</v>
      </c>
      <c r="F101">
        <v>62.808999999999997</v>
      </c>
      <c r="G101">
        <v>66.783000000000001</v>
      </c>
      <c r="H101">
        <v>188.238</v>
      </c>
      <c r="I101">
        <v>-473022.27</v>
      </c>
      <c r="J101">
        <v>0</v>
      </c>
      <c r="M101">
        <v>0</v>
      </c>
      <c r="N101">
        <v>-2.6787461138155777E-12</v>
      </c>
      <c r="O101">
        <v>0</v>
      </c>
    </row>
    <row r="102" spans="1:18" x14ac:dyDescent="0.25">
      <c r="A102" t="s">
        <v>26</v>
      </c>
      <c r="B102" t="s">
        <v>34</v>
      </c>
      <c r="E102">
        <v>109.376</v>
      </c>
      <c r="H102">
        <v>148.32</v>
      </c>
      <c r="I102">
        <v>-473017.52</v>
      </c>
      <c r="J102">
        <v>3</v>
      </c>
      <c r="M102">
        <v>4.75</v>
      </c>
      <c r="N102">
        <v>4.6944360000170988</v>
      </c>
      <c r="O102">
        <v>16.589999999967404</v>
      </c>
      <c r="P102">
        <v>-5.556399998290118E-2</v>
      </c>
      <c r="Q102">
        <v>11.895563999950305</v>
      </c>
      <c r="R102">
        <v>16.589999999967404</v>
      </c>
    </row>
    <row r="103" spans="1:18" x14ac:dyDescent="0.25">
      <c r="A103" t="s">
        <v>13</v>
      </c>
      <c r="B103" t="s">
        <v>61</v>
      </c>
      <c r="E103">
        <v>36.707000000000001</v>
      </c>
      <c r="I103">
        <v>-207904.2</v>
      </c>
      <c r="J103">
        <v>3.5</v>
      </c>
    </row>
    <row r="104" spans="1:18" x14ac:dyDescent="0.25">
      <c r="A104" t="s">
        <v>14</v>
      </c>
      <c r="B104" t="s">
        <v>61</v>
      </c>
      <c r="E104">
        <v>65.614999999999995</v>
      </c>
      <c r="I104">
        <v>-328136.90000000002</v>
      </c>
      <c r="J104">
        <v>3.5</v>
      </c>
    </row>
    <row r="105" spans="1:18" x14ac:dyDescent="0.25">
      <c r="A105" t="s">
        <v>15</v>
      </c>
      <c r="B105" t="s">
        <v>61</v>
      </c>
      <c r="E105">
        <v>81.161000000000001</v>
      </c>
      <c r="I105">
        <v>-352782.43</v>
      </c>
      <c r="J105">
        <v>3.5</v>
      </c>
    </row>
    <row r="106" spans="1:18" x14ac:dyDescent="0.25">
      <c r="A106" t="s">
        <v>16</v>
      </c>
      <c r="B106" t="s">
        <v>61</v>
      </c>
      <c r="E106">
        <v>4.1989999999999998</v>
      </c>
      <c r="I106">
        <v>-370033.1</v>
      </c>
      <c r="J106">
        <v>3.5</v>
      </c>
    </row>
    <row r="107" spans="1:18" x14ac:dyDescent="0.25">
      <c r="A107" t="s">
        <v>17</v>
      </c>
      <c r="B107" t="s">
        <v>61</v>
      </c>
      <c r="E107">
        <v>36.918999999999997</v>
      </c>
      <c r="I107">
        <v>-207910.27</v>
      </c>
      <c r="J107">
        <v>3.5</v>
      </c>
    </row>
    <row r="108" spans="1:18" x14ac:dyDescent="0.25">
      <c r="A108" t="s">
        <v>18</v>
      </c>
      <c r="B108" t="s">
        <v>61</v>
      </c>
      <c r="E108">
        <v>49.771000000000001</v>
      </c>
      <c r="I108">
        <v>-303494.8</v>
      </c>
      <c r="J108">
        <v>3.5</v>
      </c>
    </row>
    <row r="109" spans="1:18" x14ac:dyDescent="0.25">
      <c r="A109" t="s">
        <v>19</v>
      </c>
      <c r="B109" t="s">
        <v>61</v>
      </c>
      <c r="E109">
        <v>20.478000000000002</v>
      </c>
      <c r="I109">
        <v>-394672.55</v>
      </c>
      <c r="J109">
        <v>3.5</v>
      </c>
    </row>
    <row r="110" spans="1:18" x14ac:dyDescent="0.25">
      <c r="A110" t="s">
        <v>20</v>
      </c>
      <c r="B110" t="s">
        <v>61</v>
      </c>
      <c r="E110">
        <v>52.823999999999998</v>
      </c>
      <c r="I110">
        <v>-232548.84</v>
      </c>
      <c r="J110">
        <v>3.5</v>
      </c>
    </row>
    <row r="111" spans="1:18" x14ac:dyDescent="0.25">
      <c r="A111" t="s">
        <v>21</v>
      </c>
      <c r="B111" t="s">
        <v>61</v>
      </c>
      <c r="E111">
        <v>65.605999999999995</v>
      </c>
      <c r="I111">
        <v>-328133.51</v>
      </c>
      <c r="J111">
        <v>3.5</v>
      </c>
    </row>
    <row r="112" spans="1:18" x14ac:dyDescent="0.25">
      <c r="A112" t="s">
        <v>22</v>
      </c>
      <c r="B112" t="s">
        <v>61</v>
      </c>
      <c r="E112">
        <v>49.67</v>
      </c>
      <c r="I112">
        <v>-514901.84</v>
      </c>
      <c r="J112">
        <v>3.5</v>
      </c>
    </row>
    <row r="113" spans="1:10" x14ac:dyDescent="0.25">
      <c r="A113" t="s">
        <v>23</v>
      </c>
      <c r="B113" t="s">
        <v>61</v>
      </c>
      <c r="E113">
        <v>82.019000000000005</v>
      </c>
      <c r="I113">
        <v>-352779.48</v>
      </c>
      <c r="J113">
        <v>3.5</v>
      </c>
    </row>
    <row r="114" spans="1:10" x14ac:dyDescent="0.25">
      <c r="A114" t="s">
        <v>24</v>
      </c>
      <c r="B114" t="s">
        <v>61</v>
      </c>
      <c r="E114">
        <v>95.733000000000004</v>
      </c>
      <c r="I114">
        <v>-448362.73</v>
      </c>
      <c r="J114">
        <v>3.5</v>
      </c>
    </row>
    <row r="115" spans="1:10" x14ac:dyDescent="0.25">
      <c r="A115" t="s">
        <v>27</v>
      </c>
      <c r="B115" t="s">
        <v>61</v>
      </c>
      <c r="E115">
        <v>65.302000000000007</v>
      </c>
      <c r="I115">
        <v>-539547.16</v>
      </c>
      <c r="J115">
        <v>3.5</v>
      </c>
    </row>
    <row r="116" spans="1:10" x14ac:dyDescent="0.25">
      <c r="A116" t="s">
        <v>25</v>
      </c>
      <c r="B116" t="s">
        <v>61</v>
      </c>
      <c r="E116">
        <v>97.03</v>
      </c>
      <c r="I116">
        <v>-377424.79</v>
      </c>
      <c r="J116">
        <v>3.5</v>
      </c>
    </row>
    <row r="117" spans="1:10" x14ac:dyDescent="0.25">
      <c r="A117" t="s">
        <v>26</v>
      </c>
      <c r="B117" t="s">
        <v>61</v>
      </c>
      <c r="E117">
        <v>110.054</v>
      </c>
      <c r="I117">
        <v>-473009.35</v>
      </c>
      <c r="J117">
        <v>3.5</v>
      </c>
    </row>
    <row r="118" spans="1:10" x14ac:dyDescent="0.25">
      <c r="A118" t="s">
        <v>12</v>
      </c>
      <c r="B118" t="s">
        <v>61</v>
      </c>
      <c r="E118">
        <v>20.922999999999998</v>
      </c>
      <c r="I118">
        <v>-183267.88</v>
      </c>
      <c r="J118">
        <v>3.5</v>
      </c>
    </row>
    <row r="119" spans="1:10" x14ac:dyDescent="0.25">
      <c r="A119" t="s">
        <v>13</v>
      </c>
      <c r="B119" t="s">
        <v>62</v>
      </c>
      <c r="E119">
        <v>36.96</v>
      </c>
      <c r="I119">
        <v>-207906.76</v>
      </c>
      <c r="J119">
        <v>3.5</v>
      </c>
    </row>
    <row r="120" spans="1:10" x14ac:dyDescent="0.25">
      <c r="A120" t="s">
        <v>14</v>
      </c>
      <c r="B120" t="s">
        <v>62</v>
      </c>
      <c r="E120">
        <v>65.581000000000003</v>
      </c>
      <c r="I120">
        <v>-328136.64</v>
      </c>
      <c r="J120">
        <v>3.5</v>
      </c>
    </row>
    <row r="121" spans="1:10" x14ac:dyDescent="0.25">
      <c r="A121" t="s">
        <v>15</v>
      </c>
      <c r="B121" t="s">
        <v>62</v>
      </c>
      <c r="E121">
        <v>81.533000000000001</v>
      </c>
      <c r="I121">
        <v>-352782.22</v>
      </c>
      <c r="J121">
        <v>3.5</v>
      </c>
    </row>
    <row r="122" spans="1:10" x14ac:dyDescent="0.25">
      <c r="A122" t="s">
        <v>16</v>
      </c>
      <c r="B122" t="s">
        <v>62</v>
      </c>
      <c r="E122">
        <v>4.0460000000000003</v>
      </c>
      <c r="I122">
        <v>-370033.12</v>
      </c>
      <c r="J122">
        <v>3.5</v>
      </c>
    </row>
    <row r="123" spans="1:10" x14ac:dyDescent="0.25">
      <c r="A123" t="s">
        <v>17</v>
      </c>
      <c r="B123" t="s">
        <v>62</v>
      </c>
      <c r="E123">
        <v>36.869</v>
      </c>
      <c r="I123">
        <v>-207910.04</v>
      </c>
      <c r="J123">
        <v>3.5</v>
      </c>
    </row>
    <row r="124" spans="1:10" x14ac:dyDescent="0.25">
      <c r="A124" t="s">
        <v>18</v>
      </c>
      <c r="B124" t="s">
        <v>62</v>
      </c>
      <c r="E124">
        <v>49.646999999999998</v>
      </c>
      <c r="I124">
        <v>-303494.42</v>
      </c>
      <c r="J124">
        <v>3.5</v>
      </c>
    </row>
    <row r="125" spans="1:10" x14ac:dyDescent="0.25">
      <c r="A125" t="s">
        <v>19</v>
      </c>
      <c r="B125" t="s">
        <v>62</v>
      </c>
      <c r="E125">
        <v>20.253</v>
      </c>
      <c r="I125">
        <v>-394672.72</v>
      </c>
      <c r="J125">
        <v>3.5</v>
      </c>
    </row>
    <row r="126" spans="1:10" x14ac:dyDescent="0.25">
      <c r="A126" t="s">
        <v>20</v>
      </c>
      <c r="B126" t="s">
        <v>62</v>
      </c>
      <c r="E126">
        <v>53.058</v>
      </c>
      <c r="I126">
        <v>-232549.01</v>
      </c>
      <c r="J126">
        <v>3.5</v>
      </c>
    </row>
    <row r="127" spans="1:10" x14ac:dyDescent="0.25">
      <c r="A127" t="s">
        <v>21</v>
      </c>
      <c r="B127" t="s">
        <v>62</v>
      </c>
      <c r="E127">
        <v>65.417000000000002</v>
      </c>
      <c r="I127">
        <v>-328133.68</v>
      </c>
      <c r="J127">
        <v>3.5</v>
      </c>
    </row>
    <row r="128" spans="1:10" x14ac:dyDescent="0.25">
      <c r="A128" t="s">
        <v>22</v>
      </c>
      <c r="B128" t="s">
        <v>62</v>
      </c>
      <c r="E128">
        <v>49.03</v>
      </c>
      <c r="I128">
        <v>-514901.47</v>
      </c>
      <c r="J128">
        <v>3.5</v>
      </c>
    </row>
    <row r="129" spans="1:10" x14ac:dyDescent="0.25">
      <c r="A129" t="s">
        <v>23</v>
      </c>
      <c r="B129" t="s">
        <v>62</v>
      </c>
      <c r="E129">
        <v>81.897999999999996</v>
      </c>
      <c r="I129">
        <v>-352779.31</v>
      </c>
      <c r="J129">
        <v>3.5</v>
      </c>
    </row>
    <row r="130" spans="1:10" x14ac:dyDescent="0.25">
      <c r="A130" t="s">
        <v>24</v>
      </c>
      <c r="B130" t="s">
        <v>62</v>
      </c>
      <c r="E130">
        <v>96.488</v>
      </c>
      <c r="I130">
        <v>-448363</v>
      </c>
      <c r="J130">
        <v>3.5</v>
      </c>
    </row>
    <row r="131" spans="1:10" x14ac:dyDescent="0.25">
      <c r="A131" t="s">
        <v>27</v>
      </c>
      <c r="B131" t="s">
        <v>62</v>
      </c>
      <c r="E131">
        <v>65.010999999999996</v>
      </c>
      <c r="I131">
        <v>-539547.22</v>
      </c>
      <c r="J131">
        <v>3.5</v>
      </c>
    </row>
    <row r="132" spans="1:10" x14ac:dyDescent="0.25">
      <c r="A132" t="s">
        <v>25</v>
      </c>
      <c r="B132" t="s">
        <v>62</v>
      </c>
      <c r="E132">
        <v>97.837000000000003</v>
      </c>
      <c r="I132">
        <v>-377424.52</v>
      </c>
      <c r="J132">
        <v>3.5</v>
      </c>
    </row>
    <row r="133" spans="1:10" x14ac:dyDescent="0.25">
      <c r="A133" t="s">
        <v>26</v>
      </c>
      <c r="B133" t="s">
        <v>62</v>
      </c>
      <c r="E133">
        <v>111.251</v>
      </c>
      <c r="I133">
        <v>-473008.64000000001</v>
      </c>
      <c r="J133">
        <v>3.5</v>
      </c>
    </row>
    <row r="134" spans="1:10" x14ac:dyDescent="0.25">
      <c r="A134" t="s">
        <v>12</v>
      </c>
      <c r="B134" t="s">
        <v>62</v>
      </c>
      <c r="E134">
        <v>20.928999999999998</v>
      </c>
      <c r="I134">
        <v>-183267.69</v>
      </c>
      <c r="J134">
        <v>3.5</v>
      </c>
    </row>
    <row r="155" spans="1:10" x14ac:dyDescent="0.25">
      <c r="A155" t="s">
        <v>12</v>
      </c>
      <c r="B155" t="s">
        <v>59</v>
      </c>
      <c r="E155">
        <v>64.281000000000006</v>
      </c>
      <c r="I155">
        <v>-376877.44</v>
      </c>
      <c r="J155">
        <v>3.5</v>
      </c>
    </row>
    <row r="156" spans="1:10" x14ac:dyDescent="0.25">
      <c r="A156" t="s">
        <v>13</v>
      </c>
      <c r="B156" t="s">
        <v>59</v>
      </c>
      <c r="E156">
        <v>79.741</v>
      </c>
      <c r="I156">
        <v>-401515.92</v>
      </c>
      <c r="J156">
        <v>3.5</v>
      </c>
    </row>
    <row r="157" spans="1:10" x14ac:dyDescent="0.25">
      <c r="A157" t="s">
        <v>14</v>
      </c>
      <c r="B157" t="s">
        <v>59</v>
      </c>
      <c r="E157">
        <v>108.729</v>
      </c>
      <c r="I157">
        <v>-521747.37</v>
      </c>
      <c r="J157">
        <v>3.5</v>
      </c>
    </row>
    <row r="158" spans="1:10" x14ac:dyDescent="0.25">
      <c r="A158" t="s">
        <v>15</v>
      </c>
      <c r="B158" t="s">
        <v>59</v>
      </c>
      <c r="E158">
        <v>124.73399999999999</v>
      </c>
      <c r="I158">
        <v>-546390.87</v>
      </c>
      <c r="J158">
        <v>3.5</v>
      </c>
    </row>
    <row r="159" spans="1:10" x14ac:dyDescent="0.25">
      <c r="A159" t="s">
        <v>16</v>
      </c>
      <c r="B159" t="s">
        <v>59</v>
      </c>
      <c r="E159">
        <v>48.079000000000001</v>
      </c>
      <c r="I159">
        <v>-563638.68999999994</v>
      </c>
      <c r="J159">
        <v>3.5</v>
      </c>
    </row>
    <row r="160" spans="1:10" x14ac:dyDescent="0.25">
      <c r="A160" t="s">
        <v>17</v>
      </c>
      <c r="B160" t="s">
        <v>59</v>
      </c>
      <c r="E160">
        <v>80.846999999999994</v>
      </c>
      <c r="I160">
        <v>-401522.29</v>
      </c>
      <c r="J160">
        <v>3.5</v>
      </c>
    </row>
    <row r="161" spans="1:10" x14ac:dyDescent="0.25">
      <c r="A161" t="s">
        <v>18</v>
      </c>
      <c r="B161" t="s">
        <v>59</v>
      </c>
      <c r="E161">
        <v>93.599000000000004</v>
      </c>
      <c r="I161">
        <v>-497107.96</v>
      </c>
      <c r="J161">
        <v>3.5</v>
      </c>
    </row>
    <row r="162" spans="1:10" x14ac:dyDescent="0.25">
      <c r="A162" t="s">
        <v>19</v>
      </c>
      <c r="B162" t="s">
        <v>59</v>
      </c>
      <c r="E162">
        <v>63.537999999999997</v>
      </c>
      <c r="I162">
        <v>-588276.15</v>
      </c>
      <c r="J162">
        <v>3.5</v>
      </c>
    </row>
    <row r="163" spans="1:10" x14ac:dyDescent="0.25">
      <c r="A163" t="s">
        <v>20</v>
      </c>
      <c r="B163" t="s">
        <v>59</v>
      </c>
      <c r="E163">
        <v>96.442999999999998</v>
      </c>
      <c r="I163">
        <v>-426158.65</v>
      </c>
      <c r="J163">
        <v>3.5</v>
      </c>
    </row>
    <row r="164" spans="1:10" x14ac:dyDescent="0.25">
      <c r="A164" t="s">
        <v>21</v>
      </c>
      <c r="B164" t="s">
        <v>59</v>
      </c>
      <c r="E164">
        <v>108.864</v>
      </c>
      <c r="I164">
        <v>-521744.57</v>
      </c>
      <c r="J164">
        <v>3.5</v>
      </c>
    </row>
    <row r="165" spans="1:10" x14ac:dyDescent="0.25">
      <c r="A165" t="s">
        <v>22</v>
      </c>
      <c r="B165" t="s">
        <v>59</v>
      </c>
      <c r="E165">
        <v>92.137</v>
      </c>
      <c r="I165">
        <v>-708506.08</v>
      </c>
      <c r="J165">
        <v>3.5</v>
      </c>
    </row>
    <row r="166" spans="1:10" x14ac:dyDescent="0.25">
      <c r="A166" t="s">
        <v>23</v>
      </c>
      <c r="B166" t="s">
        <v>59</v>
      </c>
      <c r="E166">
        <v>125.23399999999999</v>
      </c>
      <c r="I166">
        <v>-546390.4</v>
      </c>
      <c r="J166">
        <v>3.5</v>
      </c>
    </row>
    <row r="167" spans="1:10" x14ac:dyDescent="0.25">
      <c r="A167" t="s">
        <v>24</v>
      </c>
      <c r="B167" t="s">
        <v>59</v>
      </c>
      <c r="E167">
        <v>140.881</v>
      </c>
      <c r="I167">
        <v>-641975.68999999994</v>
      </c>
      <c r="J167">
        <v>3.5</v>
      </c>
    </row>
    <row r="168" spans="1:10" x14ac:dyDescent="0.25">
      <c r="A168" t="s">
        <v>27</v>
      </c>
      <c r="B168" t="s">
        <v>59</v>
      </c>
      <c r="E168">
        <v>106.943</v>
      </c>
      <c r="I168">
        <v>-733154.55</v>
      </c>
      <c r="J168">
        <v>3.5</v>
      </c>
    </row>
    <row r="169" spans="1:10" x14ac:dyDescent="0.25">
      <c r="A169" t="s">
        <v>25</v>
      </c>
      <c r="B169" t="s">
        <v>59</v>
      </c>
      <c r="E169">
        <v>140.49</v>
      </c>
      <c r="I169">
        <v>-571035.81999999995</v>
      </c>
      <c r="J169">
        <v>3.5</v>
      </c>
    </row>
    <row r="170" spans="1:10" x14ac:dyDescent="0.25">
      <c r="A170" t="s">
        <v>26</v>
      </c>
      <c r="B170" t="s">
        <v>59</v>
      </c>
      <c r="E170">
        <v>156.36199999999999</v>
      </c>
      <c r="I170">
        <v>-666622.85</v>
      </c>
      <c r="J170">
        <v>3.5</v>
      </c>
    </row>
    <row r="171" spans="1:10" x14ac:dyDescent="0.25">
      <c r="A171" t="s">
        <v>12</v>
      </c>
      <c r="B171" t="s">
        <v>63</v>
      </c>
      <c r="E171">
        <v>64.27</v>
      </c>
      <c r="I171">
        <v>-376873.41</v>
      </c>
      <c r="J171">
        <v>3.5</v>
      </c>
    </row>
    <row r="172" spans="1:10" x14ac:dyDescent="0.25">
      <c r="A172" t="s">
        <v>13</v>
      </c>
      <c r="B172" t="s">
        <v>63</v>
      </c>
      <c r="E172">
        <v>80.168000000000006</v>
      </c>
      <c r="I172">
        <v>-401512.87</v>
      </c>
      <c r="J172">
        <v>3.5</v>
      </c>
    </row>
    <row r="173" spans="1:10" x14ac:dyDescent="0.25">
      <c r="A173" t="s">
        <v>14</v>
      </c>
      <c r="B173" t="s">
        <v>63</v>
      </c>
      <c r="E173">
        <v>109.846</v>
      </c>
      <c r="I173">
        <v>-521740.39</v>
      </c>
      <c r="J173">
        <v>3.5</v>
      </c>
    </row>
    <row r="174" spans="1:10" x14ac:dyDescent="0.25">
      <c r="A174" t="s">
        <v>15</v>
      </c>
      <c r="B174" t="s">
        <v>63</v>
      </c>
      <c r="E174">
        <v>125.383</v>
      </c>
      <c r="I174">
        <v>-546385.27</v>
      </c>
      <c r="J174">
        <v>3.5</v>
      </c>
    </row>
    <row r="175" spans="1:10" x14ac:dyDescent="0.25">
      <c r="A175" t="s">
        <v>16</v>
      </c>
      <c r="B175" t="s">
        <v>63</v>
      </c>
      <c r="E175">
        <v>48.39</v>
      </c>
      <c r="I175">
        <v>-563641.54</v>
      </c>
      <c r="J175">
        <v>3.5</v>
      </c>
    </row>
    <row r="176" spans="1:10" x14ac:dyDescent="0.25">
      <c r="A176" t="s">
        <v>17</v>
      </c>
      <c r="B176" t="s">
        <v>63</v>
      </c>
      <c r="E176">
        <v>80.283000000000001</v>
      </c>
      <c r="I176">
        <v>-401517.26</v>
      </c>
      <c r="J176">
        <v>3.5</v>
      </c>
    </row>
    <row r="177" spans="1:10" x14ac:dyDescent="0.25">
      <c r="A177" t="s">
        <v>18</v>
      </c>
      <c r="B177" t="s">
        <v>63</v>
      </c>
      <c r="E177">
        <v>93.289000000000001</v>
      </c>
      <c r="I177">
        <v>-497102.42</v>
      </c>
      <c r="J177">
        <v>3.5</v>
      </c>
    </row>
    <row r="178" spans="1:10" x14ac:dyDescent="0.25">
      <c r="A178" t="s">
        <v>19</v>
      </c>
      <c r="B178" t="s">
        <v>63</v>
      </c>
      <c r="E178">
        <v>64.325999999999993</v>
      </c>
      <c r="I178">
        <v>-588280.93999999994</v>
      </c>
      <c r="J178">
        <v>3.5</v>
      </c>
    </row>
    <row r="179" spans="1:10" x14ac:dyDescent="0.25">
      <c r="A179" t="s">
        <v>20</v>
      </c>
      <c r="B179" t="s">
        <v>63</v>
      </c>
      <c r="E179">
        <v>96.236999999999995</v>
      </c>
      <c r="I179">
        <v>-426156.09</v>
      </c>
      <c r="J179">
        <v>3.5</v>
      </c>
    </row>
    <row r="180" spans="1:10" x14ac:dyDescent="0.25">
      <c r="A180" t="s">
        <v>21</v>
      </c>
      <c r="B180" t="s">
        <v>63</v>
      </c>
      <c r="E180">
        <v>109.79900000000001</v>
      </c>
      <c r="I180">
        <v>-521740.54</v>
      </c>
      <c r="J180">
        <v>3.5</v>
      </c>
    </row>
    <row r="181" spans="1:10" x14ac:dyDescent="0.25">
      <c r="A181" t="s">
        <v>22</v>
      </c>
      <c r="B181" t="s">
        <v>63</v>
      </c>
      <c r="E181">
        <v>93.328999999999994</v>
      </c>
      <c r="I181">
        <v>-708504.07</v>
      </c>
      <c r="J181">
        <v>3.5</v>
      </c>
    </row>
    <row r="182" spans="1:10" x14ac:dyDescent="0.25">
      <c r="A182" t="s">
        <v>23</v>
      </c>
      <c r="B182" t="s">
        <v>63</v>
      </c>
      <c r="E182">
        <v>126.218</v>
      </c>
      <c r="I182">
        <v>-546380.75</v>
      </c>
      <c r="J182">
        <v>3.5</v>
      </c>
    </row>
    <row r="183" spans="1:10" x14ac:dyDescent="0.25">
      <c r="A183" t="s">
        <v>24</v>
      </c>
      <c r="B183" t="s">
        <v>63</v>
      </c>
      <c r="E183">
        <v>140.625</v>
      </c>
      <c r="I183">
        <v>-641969.44999999995</v>
      </c>
      <c r="J183">
        <v>3.5</v>
      </c>
    </row>
    <row r="184" spans="1:10" x14ac:dyDescent="0.25">
      <c r="A184" t="s">
        <v>27</v>
      </c>
      <c r="B184" t="s">
        <v>63</v>
      </c>
      <c r="E184">
        <v>108.005</v>
      </c>
      <c r="I184">
        <v>-733149.49</v>
      </c>
      <c r="J184">
        <v>3.5</v>
      </c>
    </row>
    <row r="185" spans="1:10" x14ac:dyDescent="0.25">
      <c r="A185" t="s">
        <v>25</v>
      </c>
      <c r="B185" t="s">
        <v>63</v>
      </c>
      <c r="E185">
        <v>141.77699999999999</v>
      </c>
      <c r="I185">
        <v>-571028.81999999995</v>
      </c>
      <c r="J185">
        <v>3.5</v>
      </c>
    </row>
    <row r="186" spans="1:10" x14ac:dyDescent="0.25">
      <c r="A186" t="s">
        <v>26</v>
      </c>
      <c r="B186" t="s">
        <v>63</v>
      </c>
      <c r="E186">
        <v>153.947</v>
      </c>
      <c r="I186">
        <v>-666613.75</v>
      </c>
      <c r="J186">
        <v>3.5</v>
      </c>
    </row>
    <row r="187" spans="1:10" x14ac:dyDescent="0.25">
      <c r="A187" t="s">
        <v>12</v>
      </c>
      <c r="B187" t="s">
        <v>60</v>
      </c>
      <c r="E187">
        <v>64.284000000000006</v>
      </c>
      <c r="I187">
        <v>-376881.56</v>
      </c>
      <c r="J187">
        <v>3.5</v>
      </c>
    </row>
    <row r="188" spans="1:10" x14ac:dyDescent="0.25">
      <c r="A188" t="s">
        <v>13</v>
      </c>
      <c r="B188" t="s">
        <v>60</v>
      </c>
      <c r="E188">
        <v>80.082999999999998</v>
      </c>
      <c r="I188">
        <v>-401516.58</v>
      </c>
      <c r="J188">
        <v>3.5</v>
      </c>
    </row>
    <row r="189" spans="1:10" x14ac:dyDescent="0.25">
      <c r="A189" t="s">
        <v>14</v>
      </c>
      <c r="B189" t="s">
        <v>60</v>
      </c>
      <c r="E189">
        <v>109.32</v>
      </c>
      <c r="I189">
        <v>-521748.82</v>
      </c>
      <c r="J189">
        <v>3.5</v>
      </c>
    </row>
    <row r="190" spans="1:10" x14ac:dyDescent="0.25">
      <c r="A190" t="s">
        <v>15</v>
      </c>
      <c r="B190" t="s">
        <v>60</v>
      </c>
      <c r="E190">
        <v>124.97799999999999</v>
      </c>
      <c r="I190">
        <v>-546394.59</v>
      </c>
      <c r="J190">
        <v>3.5</v>
      </c>
    </row>
    <row r="191" spans="1:10" x14ac:dyDescent="0.25">
      <c r="A191" t="s">
        <v>16</v>
      </c>
      <c r="B191" t="s">
        <v>60</v>
      </c>
      <c r="E191">
        <v>48.776000000000003</v>
      </c>
      <c r="I191">
        <v>-563646.89</v>
      </c>
      <c r="J191">
        <v>3.5</v>
      </c>
    </row>
    <row r="192" spans="1:10" x14ac:dyDescent="0.25">
      <c r="A192" t="s">
        <v>17</v>
      </c>
      <c r="B192" t="s">
        <v>60</v>
      </c>
      <c r="E192">
        <v>80.578999999999994</v>
      </c>
      <c r="I192">
        <v>-401527.41</v>
      </c>
      <c r="J192">
        <v>3.5</v>
      </c>
    </row>
    <row r="193" spans="1:10" x14ac:dyDescent="0.25">
      <c r="A193" t="s">
        <v>18</v>
      </c>
      <c r="B193" t="s">
        <v>60</v>
      </c>
      <c r="E193">
        <v>94.122</v>
      </c>
      <c r="I193">
        <v>-497107.86</v>
      </c>
      <c r="J193">
        <v>3.5</v>
      </c>
    </row>
    <row r="194" spans="1:10" x14ac:dyDescent="0.25">
      <c r="A194" t="s">
        <v>19</v>
      </c>
      <c r="B194" t="s">
        <v>60</v>
      </c>
      <c r="E194">
        <v>64.293999999999997</v>
      </c>
      <c r="I194">
        <v>-588283.69999999995</v>
      </c>
      <c r="J194">
        <v>3.5</v>
      </c>
    </row>
    <row r="195" spans="1:10" x14ac:dyDescent="0.25">
      <c r="A195" t="s">
        <v>20</v>
      </c>
      <c r="B195" t="s">
        <v>60</v>
      </c>
      <c r="E195">
        <v>96.72</v>
      </c>
      <c r="I195">
        <v>-426161.68</v>
      </c>
      <c r="J195">
        <v>3.5</v>
      </c>
    </row>
    <row r="196" spans="1:10" x14ac:dyDescent="0.25">
      <c r="A196" t="s">
        <v>21</v>
      </c>
      <c r="B196" t="s">
        <v>60</v>
      </c>
      <c r="E196">
        <v>109.36799999999999</v>
      </c>
      <c r="I196">
        <v>-521744.22</v>
      </c>
      <c r="J196">
        <v>3.5</v>
      </c>
    </row>
    <row r="197" spans="1:10" x14ac:dyDescent="0.25">
      <c r="A197" t="s">
        <v>22</v>
      </c>
      <c r="B197" t="s">
        <v>60</v>
      </c>
      <c r="E197">
        <v>97.28</v>
      </c>
      <c r="I197">
        <v>-708512.63</v>
      </c>
      <c r="J197">
        <v>3.5</v>
      </c>
    </row>
    <row r="198" spans="1:10" x14ac:dyDescent="0.25">
      <c r="A198" t="s">
        <v>23</v>
      </c>
      <c r="B198" t="s">
        <v>60</v>
      </c>
      <c r="E198">
        <v>126.114</v>
      </c>
      <c r="I198">
        <v>-546392.65</v>
      </c>
      <c r="J198">
        <v>3.5</v>
      </c>
    </row>
    <row r="199" spans="1:10" x14ac:dyDescent="0.25">
      <c r="A199" t="s">
        <v>24</v>
      </c>
      <c r="B199" t="s">
        <v>60</v>
      </c>
      <c r="E199">
        <v>140.453</v>
      </c>
      <c r="I199">
        <v>-641976.1</v>
      </c>
      <c r="J199">
        <v>3.5</v>
      </c>
    </row>
    <row r="200" spans="1:10" x14ac:dyDescent="0.25">
      <c r="A200" t="s">
        <v>27</v>
      </c>
      <c r="B200" t="s">
        <v>60</v>
      </c>
      <c r="E200">
        <v>110.11</v>
      </c>
      <c r="I200">
        <v>-733158.12</v>
      </c>
      <c r="J200">
        <v>3.5</v>
      </c>
    </row>
    <row r="201" spans="1:10" x14ac:dyDescent="0.25">
      <c r="A201" t="s">
        <v>25</v>
      </c>
      <c r="B201" t="s">
        <v>60</v>
      </c>
      <c r="E201">
        <v>143.31399999999999</v>
      </c>
      <c r="I201">
        <v>-571037.06000000006</v>
      </c>
      <c r="J201">
        <v>3.5</v>
      </c>
    </row>
    <row r="202" spans="1:10" x14ac:dyDescent="0.25">
      <c r="A202" t="s">
        <v>26</v>
      </c>
      <c r="B202" t="s">
        <v>60</v>
      </c>
      <c r="E202">
        <v>154.036</v>
      </c>
      <c r="I202">
        <v>-666621.02</v>
      </c>
      <c r="J202">
        <v>3.5</v>
      </c>
    </row>
    <row r="203" spans="1:10" x14ac:dyDescent="0.25">
      <c r="A203" t="s">
        <v>12</v>
      </c>
      <c r="B203" t="s">
        <v>64</v>
      </c>
      <c r="E203">
        <v>63.243000000000002</v>
      </c>
      <c r="I203">
        <v>-376872.55</v>
      </c>
      <c r="J203">
        <v>3.5</v>
      </c>
    </row>
    <row r="204" spans="1:10" x14ac:dyDescent="0.25">
      <c r="A204" t="s">
        <v>13</v>
      </c>
      <c r="B204" t="s">
        <v>64</v>
      </c>
      <c r="E204">
        <v>79.632999999999996</v>
      </c>
      <c r="I204">
        <v>-401512.05</v>
      </c>
      <c r="J204">
        <v>3.5</v>
      </c>
    </row>
    <row r="205" spans="1:10" x14ac:dyDescent="0.25">
      <c r="A205" t="s">
        <v>14</v>
      </c>
      <c r="B205" t="s">
        <v>64</v>
      </c>
      <c r="E205">
        <v>108.97499999999999</v>
      </c>
      <c r="I205">
        <v>-521738.43</v>
      </c>
      <c r="J205">
        <v>3.5</v>
      </c>
    </row>
    <row r="206" spans="1:10" x14ac:dyDescent="0.25">
      <c r="A206" t="s">
        <v>15</v>
      </c>
      <c r="B206" t="s">
        <v>64</v>
      </c>
      <c r="E206">
        <v>123.789</v>
      </c>
      <c r="I206">
        <v>-546383.35999999999</v>
      </c>
      <c r="J206">
        <v>3.5</v>
      </c>
    </row>
    <row r="207" spans="1:10" x14ac:dyDescent="0.25">
      <c r="A207" t="s">
        <v>16</v>
      </c>
      <c r="B207" t="s">
        <v>64</v>
      </c>
      <c r="E207">
        <v>47.66</v>
      </c>
      <c r="I207">
        <v>-563637.14</v>
      </c>
      <c r="J207">
        <v>3.5</v>
      </c>
    </row>
    <row r="208" spans="1:10" x14ac:dyDescent="0.25">
      <c r="A208" t="s">
        <v>17</v>
      </c>
      <c r="B208" t="s">
        <v>64</v>
      </c>
      <c r="E208">
        <v>79.478999999999999</v>
      </c>
      <c r="I208">
        <v>-401515.24</v>
      </c>
      <c r="J208">
        <v>3.5</v>
      </c>
    </row>
    <row r="209" spans="1:10" x14ac:dyDescent="0.25">
      <c r="A209" t="s">
        <v>18</v>
      </c>
      <c r="B209" t="s">
        <v>64</v>
      </c>
      <c r="E209">
        <v>93.578000000000003</v>
      </c>
      <c r="I209">
        <v>-497099.69</v>
      </c>
      <c r="J209">
        <v>3.5</v>
      </c>
    </row>
    <row r="210" spans="1:10" x14ac:dyDescent="0.25">
      <c r="A210" t="s">
        <v>19</v>
      </c>
      <c r="B210" t="s">
        <v>64</v>
      </c>
      <c r="E210">
        <v>63.792999999999999</v>
      </c>
      <c r="I210">
        <v>-588277.36</v>
      </c>
      <c r="J210">
        <v>3.5</v>
      </c>
    </row>
    <row r="211" spans="1:10" x14ac:dyDescent="0.25">
      <c r="A211" t="s">
        <v>20</v>
      </c>
      <c r="B211" t="s">
        <v>64</v>
      </c>
      <c r="E211">
        <v>96.266000000000005</v>
      </c>
      <c r="I211">
        <v>-426154.17</v>
      </c>
      <c r="J211">
        <v>3.5</v>
      </c>
    </row>
    <row r="212" spans="1:10" x14ac:dyDescent="0.25">
      <c r="A212" t="s">
        <v>21</v>
      </c>
      <c r="B212" t="s">
        <v>64</v>
      </c>
      <c r="E212">
        <v>109.57299999999999</v>
      </c>
      <c r="I212">
        <v>-521741.35</v>
      </c>
      <c r="J212">
        <v>3.5</v>
      </c>
    </row>
    <row r="213" spans="1:10" x14ac:dyDescent="0.25">
      <c r="A213" t="s">
        <v>22</v>
      </c>
      <c r="B213" t="s">
        <v>64</v>
      </c>
      <c r="E213">
        <v>93.376999999999995</v>
      </c>
      <c r="I213">
        <v>-708502.01</v>
      </c>
      <c r="J213">
        <v>3.5</v>
      </c>
    </row>
    <row r="214" spans="1:10" x14ac:dyDescent="0.25">
      <c r="A214" t="s">
        <v>23</v>
      </c>
      <c r="B214" t="s">
        <v>64</v>
      </c>
      <c r="E214">
        <v>126.214</v>
      </c>
      <c r="I214">
        <v>-546380.31999999995</v>
      </c>
      <c r="J214">
        <v>3.5</v>
      </c>
    </row>
    <row r="215" spans="1:10" x14ac:dyDescent="0.25">
      <c r="A215" t="s">
        <v>24</v>
      </c>
      <c r="B215" t="s">
        <v>64</v>
      </c>
      <c r="E215">
        <v>139.435</v>
      </c>
      <c r="I215">
        <v>-641967.02</v>
      </c>
      <c r="J215">
        <v>3.5</v>
      </c>
    </row>
    <row r="216" spans="1:10" x14ac:dyDescent="0.25">
      <c r="A216" t="s">
        <v>27</v>
      </c>
      <c r="B216" t="s">
        <v>64</v>
      </c>
      <c r="E216">
        <v>108.678</v>
      </c>
      <c r="I216">
        <v>-733148.53</v>
      </c>
      <c r="J216">
        <v>3.5</v>
      </c>
    </row>
    <row r="217" spans="1:10" x14ac:dyDescent="0.25">
      <c r="A217" t="s">
        <v>25</v>
      </c>
      <c r="B217" t="s">
        <v>64</v>
      </c>
      <c r="E217">
        <v>140.09800000000001</v>
      </c>
      <c r="I217">
        <v>-571025.75</v>
      </c>
      <c r="J217">
        <v>3.5</v>
      </c>
    </row>
    <row r="218" spans="1:10" x14ac:dyDescent="0.25">
      <c r="A218" t="s">
        <v>26</v>
      </c>
      <c r="B218" t="s">
        <v>64</v>
      </c>
      <c r="E218">
        <v>155.68600000000001</v>
      </c>
      <c r="I218">
        <v>-666609.13</v>
      </c>
      <c r="J218">
        <v>3.5</v>
      </c>
    </row>
    <row r="219" spans="1:10" x14ac:dyDescent="0.25">
      <c r="A219" t="s">
        <v>12</v>
      </c>
      <c r="B219" t="s">
        <v>65</v>
      </c>
      <c r="E219">
        <v>63.395000000000003</v>
      </c>
      <c r="I219">
        <v>-376878.66</v>
      </c>
      <c r="J219">
        <v>3.5</v>
      </c>
    </row>
    <row r="220" spans="1:10" x14ac:dyDescent="0.25">
      <c r="A220" t="s">
        <v>13</v>
      </c>
      <c r="B220" t="s">
        <v>65</v>
      </c>
      <c r="E220">
        <v>78.483999999999995</v>
      </c>
      <c r="I220">
        <v>-401517.31</v>
      </c>
      <c r="J220">
        <v>3.5</v>
      </c>
    </row>
    <row r="221" spans="1:10" x14ac:dyDescent="0.25">
      <c r="A221" t="s">
        <v>14</v>
      </c>
      <c r="B221" t="s">
        <v>65</v>
      </c>
      <c r="E221">
        <v>108.874</v>
      </c>
      <c r="I221">
        <v>-521745.52</v>
      </c>
      <c r="J221">
        <v>3.5</v>
      </c>
    </row>
    <row r="222" spans="1:10" x14ac:dyDescent="0.25">
      <c r="A222" t="s">
        <v>15</v>
      </c>
      <c r="B222" t="s">
        <v>65</v>
      </c>
      <c r="E222">
        <v>124.34099999999999</v>
      </c>
      <c r="I222">
        <v>-546391.11</v>
      </c>
      <c r="J222">
        <v>3.5</v>
      </c>
    </row>
    <row r="223" spans="1:10" x14ac:dyDescent="0.25">
      <c r="A223" t="s">
        <v>16</v>
      </c>
      <c r="B223" t="s">
        <v>65</v>
      </c>
      <c r="E223">
        <v>47.951000000000001</v>
      </c>
      <c r="I223">
        <v>-563647.24</v>
      </c>
      <c r="J223">
        <v>3.5</v>
      </c>
    </row>
    <row r="224" spans="1:10" x14ac:dyDescent="0.25">
      <c r="A224" t="s">
        <v>17</v>
      </c>
      <c r="B224" t="s">
        <v>65</v>
      </c>
      <c r="E224">
        <v>79.576999999999998</v>
      </c>
      <c r="I224">
        <v>-401520.81</v>
      </c>
      <c r="J224">
        <v>3.5</v>
      </c>
    </row>
    <row r="225" spans="1:10" x14ac:dyDescent="0.25">
      <c r="A225" t="s">
        <v>18</v>
      </c>
      <c r="B225" t="s">
        <v>65</v>
      </c>
      <c r="E225">
        <v>92.718000000000004</v>
      </c>
      <c r="I225">
        <v>-497109.27</v>
      </c>
      <c r="J225">
        <v>3.5</v>
      </c>
    </row>
    <row r="226" spans="1:10" x14ac:dyDescent="0.25">
      <c r="A226" t="s">
        <v>19</v>
      </c>
      <c r="B226" t="s">
        <v>65</v>
      </c>
      <c r="E226">
        <v>64.506</v>
      </c>
      <c r="I226">
        <v>-588285.06000000006</v>
      </c>
      <c r="J226">
        <v>3.5</v>
      </c>
    </row>
    <row r="227" spans="1:10" x14ac:dyDescent="0.25">
      <c r="A227" t="s">
        <v>20</v>
      </c>
      <c r="B227" t="s">
        <v>65</v>
      </c>
      <c r="E227">
        <v>95.17</v>
      </c>
      <c r="I227">
        <v>-426159.29</v>
      </c>
      <c r="J227">
        <v>3.5</v>
      </c>
    </row>
    <row r="228" spans="1:10" x14ac:dyDescent="0.25">
      <c r="A228" t="s">
        <v>21</v>
      </c>
      <c r="B228" t="s">
        <v>65</v>
      </c>
      <c r="E228">
        <v>107.76</v>
      </c>
      <c r="I228">
        <v>-521745.21</v>
      </c>
      <c r="J228">
        <v>3.5</v>
      </c>
    </row>
    <row r="229" spans="1:10" x14ac:dyDescent="0.25">
      <c r="A229" t="s">
        <v>22</v>
      </c>
      <c r="B229" t="s">
        <v>65</v>
      </c>
      <c r="E229">
        <v>93.26</v>
      </c>
      <c r="I229">
        <v>-708513.87</v>
      </c>
      <c r="J229">
        <v>3.5</v>
      </c>
    </row>
    <row r="230" spans="1:10" x14ac:dyDescent="0.25">
      <c r="A230" t="s">
        <v>23</v>
      </c>
      <c r="B230" t="s">
        <v>65</v>
      </c>
      <c r="E230">
        <v>123.39700000000001</v>
      </c>
      <c r="I230">
        <v>-546387.62</v>
      </c>
      <c r="J230">
        <v>3.5</v>
      </c>
    </row>
    <row r="231" spans="1:10" x14ac:dyDescent="0.25">
      <c r="A231" t="s">
        <v>24</v>
      </c>
      <c r="B231" t="s">
        <v>65</v>
      </c>
      <c r="E231">
        <v>138.65199999999999</v>
      </c>
      <c r="I231">
        <v>-641970.54</v>
      </c>
      <c r="J231">
        <v>3.5</v>
      </c>
    </row>
    <row r="232" spans="1:10" x14ac:dyDescent="0.25">
      <c r="A232" t="s">
        <v>27</v>
      </c>
      <c r="B232" t="s">
        <v>65</v>
      </c>
      <c r="E232">
        <v>108.62</v>
      </c>
      <c r="I232">
        <v>-733159.39</v>
      </c>
      <c r="J232">
        <v>3.5</v>
      </c>
    </row>
    <row r="233" spans="1:10" x14ac:dyDescent="0.25">
      <c r="A233" t="s">
        <v>25</v>
      </c>
      <c r="B233" t="s">
        <v>65</v>
      </c>
      <c r="E233">
        <v>138.05099999999999</v>
      </c>
      <c r="I233">
        <v>-571032.86</v>
      </c>
      <c r="J233">
        <v>3.5</v>
      </c>
    </row>
    <row r="234" spans="1:10" x14ac:dyDescent="0.25">
      <c r="A234" t="s">
        <v>26</v>
      </c>
      <c r="B234" t="s">
        <v>65</v>
      </c>
      <c r="E234">
        <v>153.98099999999999</v>
      </c>
      <c r="I234">
        <v>-666616.13</v>
      </c>
      <c r="J234">
        <v>3.5</v>
      </c>
    </row>
    <row r="235" spans="1:10" x14ac:dyDescent="0.25">
      <c r="A235" t="s">
        <v>12</v>
      </c>
      <c r="B235" t="s">
        <v>66</v>
      </c>
      <c r="E235">
        <v>63.088999999999999</v>
      </c>
      <c r="I235">
        <v>-376878.69</v>
      </c>
      <c r="J235">
        <v>3.5</v>
      </c>
    </row>
    <row r="236" spans="1:10" x14ac:dyDescent="0.25">
      <c r="A236" t="s">
        <v>13</v>
      </c>
      <c r="B236" t="s">
        <v>66</v>
      </c>
      <c r="E236">
        <v>79.099000000000004</v>
      </c>
      <c r="I236">
        <v>-401517.78</v>
      </c>
      <c r="J236">
        <v>3.5</v>
      </c>
    </row>
    <row r="237" spans="1:10" x14ac:dyDescent="0.25">
      <c r="A237" t="s">
        <v>14</v>
      </c>
      <c r="B237" t="s">
        <v>66</v>
      </c>
      <c r="E237">
        <v>110.514</v>
      </c>
      <c r="I237">
        <v>-521745.56</v>
      </c>
      <c r="J237">
        <v>3.5</v>
      </c>
    </row>
    <row r="238" spans="1:10" x14ac:dyDescent="0.25">
      <c r="A238" t="s">
        <v>15</v>
      </c>
      <c r="B238" t="s">
        <v>66</v>
      </c>
      <c r="E238">
        <v>125.675</v>
      </c>
      <c r="I238">
        <v>-546391.05000000005</v>
      </c>
      <c r="J238">
        <v>3.5</v>
      </c>
    </row>
    <row r="239" spans="1:10" x14ac:dyDescent="0.25">
      <c r="A239" t="s">
        <v>16</v>
      </c>
      <c r="B239" t="s">
        <v>66</v>
      </c>
      <c r="E239">
        <v>47.89</v>
      </c>
      <c r="I239">
        <v>-563647.88</v>
      </c>
      <c r="J239">
        <v>3.5</v>
      </c>
    </row>
    <row r="240" spans="1:10" x14ac:dyDescent="0.25">
      <c r="A240" t="s">
        <v>17</v>
      </c>
      <c r="B240" t="s">
        <v>66</v>
      </c>
      <c r="E240">
        <v>79.311000000000007</v>
      </c>
      <c r="I240">
        <v>-401521.05</v>
      </c>
      <c r="J240">
        <v>3.5</v>
      </c>
    </row>
    <row r="241" spans="1:10" x14ac:dyDescent="0.25">
      <c r="A241" t="s">
        <v>18</v>
      </c>
      <c r="B241" t="s">
        <v>66</v>
      </c>
      <c r="E241">
        <v>92.863</v>
      </c>
      <c r="I241">
        <v>-497107.6</v>
      </c>
      <c r="J241">
        <v>3.5</v>
      </c>
    </row>
    <row r="242" spans="1:10" x14ac:dyDescent="0.25">
      <c r="A242" t="s">
        <v>19</v>
      </c>
      <c r="B242" t="s">
        <v>66</v>
      </c>
      <c r="E242">
        <v>63.725999999999999</v>
      </c>
      <c r="I242">
        <v>-588286.79</v>
      </c>
      <c r="J242">
        <v>3.5</v>
      </c>
    </row>
    <row r="243" spans="1:10" x14ac:dyDescent="0.25">
      <c r="A243" t="s">
        <v>20</v>
      </c>
      <c r="B243" t="s">
        <v>66</v>
      </c>
      <c r="E243">
        <v>95.512</v>
      </c>
      <c r="I243">
        <v>-426159.88</v>
      </c>
      <c r="J243">
        <v>3.5</v>
      </c>
    </row>
    <row r="244" spans="1:10" x14ac:dyDescent="0.25">
      <c r="A244" t="s">
        <v>21</v>
      </c>
      <c r="B244" t="s">
        <v>66</v>
      </c>
      <c r="E244">
        <v>109.017</v>
      </c>
      <c r="I244">
        <v>-521746.87</v>
      </c>
      <c r="J244">
        <v>3.5</v>
      </c>
    </row>
    <row r="245" spans="1:10" x14ac:dyDescent="0.25">
      <c r="A245" t="s">
        <v>22</v>
      </c>
      <c r="B245" t="s">
        <v>66</v>
      </c>
      <c r="E245">
        <v>93.918000000000006</v>
      </c>
      <c r="I245">
        <v>-708514.21</v>
      </c>
      <c r="J245">
        <v>3.5</v>
      </c>
    </row>
    <row r="246" spans="1:10" x14ac:dyDescent="0.25">
      <c r="A246" t="s">
        <v>23</v>
      </c>
      <c r="B246" t="s">
        <v>66</v>
      </c>
      <c r="E246">
        <v>124.08</v>
      </c>
      <c r="I246">
        <v>-546388.36</v>
      </c>
      <c r="J246">
        <v>3.5</v>
      </c>
    </row>
    <row r="247" spans="1:10" x14ac:dyDescent="0.25">
      <c r="A247" t="s">
        <v>24</v>
      </c>
      <c r="B247" t="s">
        <v>66</v>
      </c>
      <c r="E247">
        <v>138.9</v>
      </c>
      <c r="I247">
        <v>-641974.85</v>
      </c>
      <c r="J247">
        <v>3.5</v>
      </c>
    </row>
    <row r="248" spans="1:10" x14ac:dyDescent="0.25">
      <c r="A248" t="s">
        <v>27</v>
      </c>
      <c r="B248" t="s">
        <v>66</v>
      </c>
      <c r="E248">
        <v>108.53400000000001</v>
      </c>
      <c r="I248">
        <v>-733159.94</v>
      </c>
      <c r="J248">
        <v>3.5</v>
      </c>
    </row>
    <row r="249" spans="1:10" x14ac:dyDescent="0.25">
      <c r="A249" t="s">
        <v>25</v>
      </c>
      <c r="B249" t="s">
        <v>66</v>
      </c>
      <c r="E249">
        <v>139.29400000000001</v>
      </c>
      <c r="I249">
        <v>-571033.81999999995</v>
      </c>
      <c r="J249">
        <v>3.5</v>
      </c>
    </row>
    <row r="250" spans="1:10" x14ac:dyDescent="0.25">
      <c r="A250" t="s">
        <v>26</v>
      </c>
      <c r="B250" t="s">
        <v>66</v>
      </c>
      <c r="E250">
        <v>154.80799999999999</v>
      </c>
      <c r="I250">
        <v>-666620.59</v>
      </c>
      <c r="J250">
        <v>3.5</v>
      </c>
    </row>
  </sheetData>
  <sortState ref="A155:T250">
    <sortCondition ref="B155:B250"/>
    <sortCondition ref="A155:A25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workbookViewId="0">
      <selection activeCell="L108" sqref="L108"/>
    </sheetView>
  </sheetViews>
  <sheetFormatPr defaultRowHeight="15" x14ac:dyDescent="0.25"/>
  <cols>
    <col min="1" max="1" width="30.7109375" bestFit="1" customWidth="1"/>
    <col min="2" max="2" width="72.85546875" bestFit="1" customWidth="1"/>
    <col min="12" max="12" width="15.42578125" bestFit="1" customWidth="1"/>
  </cols>
  <sheetData>
    <row r="1" spans="1:13" x14ac:dyDescent="0.25">
      <c r="A1" t="s">
        <v>33</v>
      </c>
      <c r="C1" t="s">
        <v>16</v>
      </c>
      <c r="D1" t="s">
        <v>19</v>
      </c>
      <c r="E1" t="s">
        <v>18</v>
      </c>
      <c r="F1" t="s">
        <v>29</v>
      </c>
      <c r="G1" t="s">
        <v>30</v>
      </c>
      <c r="H1" t="s">
        <v>31</v>
      </c>
      <c r="I1" t="s">
        <v>52</v>
      </c>
      <c r="L1" t="s">
        <v>67</v>
      </c>
      <c r="M1" t="s">
        <v>68</v>
      </c>
    </row>
    <row r="2" spans="1:13" x14ac:dyDescent="0.25">
      <c r="A2" t="s">
        <v>12</v>
      </c>
      <c r="B2" t="s">
        <v>39</v>
      </c>
      <c r="C2">
        <v>99.44</v>
      </c>
      <c r="D2">
        <v>101.217</v>
      </c>
      <c r="E2">
        <v>39.573999999999998</v>
      </c>
      <c r="F2">
        <v>42.548999999999992</v>
      </c>
      <c r="G2">
        <v>48.510000000000005</v>
      </c>
      <c r="H2">
        <v>206.749</v>
      </c>
      <c r="I2">
        <v>-376874.98</v>
      </c>
      <c r="J2">
        <f>I2+E2</f>
        <v>-376835.40599999996</v>
      </c>
      <c r="K2">
        <v>0</v>
      </c>
      <c r="L2">
        <v>0</v>
      </c>
      <c r="M2">
        <v>0</v>
      </c>
    </row>
    <row r="3" spans="1:13" x14ac:dyDescent="0.25">
      <c r="A3" t="s">
        <v>12</v>
      </c>
      <c r="B3" t="s">
        <v>40</v>
      </c>
      <c r="C3">
        <v>100.83800000000001</v>
      </c>
      <c r="D3">
        <v>102.02300000000001</v>
      </c>
      <c r="E3">
        <v>50.492000000000004</v>
      </c>
      <c r="F3">
        <v>48.369</v>
      </c>
      <c r="G3">
        <v>52.342999999999996</v>
      </c>
      <c r="H3">
        <v>172.834</v>
      </c>
      <c r="I3">
        <v>-376889.98</v>
      </c>
      <c r="J3">
        <f t="shared" ref="J3:J34" si="0">I3+E3</f>
        <v>-376839.48799999995</v>
      </c>
      <c r="K3">
        <v>1</v>
      </c>
      <c r="L3">
        <f>I3-I2</f>
        <v>-15</v>
      </c>
      <c r="M3">
        <f>J3-J2</f>
        <v>-4.0819999999948777</v>
      </c>
    </row>
    <row r="4" spans="1:13" x14ac:dyDescent="0.25">
      <c r="A4" t="s">
        <v>12</v>
      </c>
      <c r="B4" t="s">
        <v>51</v>
      </c>
      <c r="E4">
        <v>46.337000000000003</v>
      </c>
      <c r="H4">
        <v>132.49099999999999</v>
      </c>
      <c r="I4">
        <v>-376873.2</v>
      </c>
      <c r="J4">
        <f t="shared" si="0"/>
        <v>-376826.86300000001</v>
      </c>
      <c r="K4">
        <v>2</v>
      </c>
      <c r="L4">
        <f>I4-I2</f>
        <v>1.779999999969732</v>
      </c>
      <c r="M4">
        <f>J4-J2</f>
        <v>8.5429999999469146</v>
      </c>
    </row>
    <row r="5" spans="1:13" x14ac:dyDescent="0.25">
      <c r="A5" t="s">
        <v>12</v>
      </c>
      <c r="B5" t="s">
        <v>53</v>
      </c>
      <c r="E5">
        <v>60.893999999999998</v>
      </c>
      <c r="H5">
        <v>139.75299999999999</v>
      </c>
      <c r="I5">
        <v>-376896.03</v>
      </c>
      <c r="J5">
        <f t="shared" si="0"/>
        <v>-376835.13600000006</v>
      </c>
      <c r="K5">
        <v>3</v>
      </c>
      <c r="L5">
        <f>I5-I2</f>
        <v>-21.050000000046566</v>
      </c>
      <c r="M5">
        <f>J5-J2</f>
        <v>0.26999999990221113</v>
      </c>
    </row>
    <row r="6" spans="1:13" x14ac:dyDescent="0.25">
      <c r="A6" t="s">
        <v>12</v>
      </c>
      <c r="B6" t="s">
        <v>60</v>
      </c>
      <c r="E6">
        <v>64.284000000000006</v>
      </c>
      <c r="I6">
        <v>-376881.56</v>
      </c>
      <c r="J6">
        <f t="shared" si="0"/>
        <v>-376817.27600000001</v>
      </c>
      <c r="K6">
        <v>3.5</v>
      </c>
      <c r="L6">
        <f>I6-I2</f>
        <v>-6.5800000000162981</v>
      </c>
      <c r="M6">
        <f>J6-J2</f>
        <v>18.129999999946449</v>
      </c>
    </row>
    <row r="7" spans="1:13" x14ac:dyDescent="0.25">
      <c r="A7" t="s">
        <v>12</v>
      </c>
      <c r="B7" t="s">
        <v>66</v>
      </c>
      <c r="E7">
        <v>63.088999999999999</v>
      </c>
      <c r="I7">
        <v>-376878.69</v>
      </c>
      <c r="J7">
        <f t="shared" si="0"/>
        <v>-376815.60100000002</v>
      </c>
      <c r="K7">
        <v>3.5</v>
      </c>
      <c r="L7">
        <f>I7-I2</f>
        <v>-3.7100000000209548</v>
      </c>
      <c r="M7">
        <f>J7-J2</f>
        <v>19.804999999934807</v>
      </c>
    </row>
    <row r="8" spans="1:13" x14ac:dyDescent="0.25">
      <c r="A8" t="s">
        <v>12</v>
      </c>
      <c r="B8" t="s">
        <v>65</v>
      </c>
      <c r="E8">
        <v>63.395000000000003</v>
      </c>
      <c r="I8">
        <v>-376878.66</v>
      </c>
      <c r="J8">
        <f t="shared" si="0"/>
        <v>-376815.26499999996</v>
      </c>
      <c r="K8">
        <v>3.5</v>
      </c>
      <c r="L8">
        <f>I8-I2</f>
        <v>-3.6799999999930151</v>
      </c>
      <c r="M8">
        <f>J8-J2</f>
        <v>20.14100000000326</v>
      </c>
    </row>
    <row r="9" spans="1:13" x14ac:dyDescent="0.25">
      <c r="A9" t="s">
        <v>12</v>
      </c>
      <c r="B9" t="s">
        <v>59</v>
      </c>
      <c r="E9">
        <v>64.281000000000006</v>
      </c>
      <c r="I9">
        <v>-376877.44</v>
      </c>
      <c r="J9">
        <f t="shared" si="0"/>
        <v>-376813.15899999999</v>
      </c>
      <c r="K9">
        <v>3.5</v>
      </c>
      <c r="L9">
        <f>I9-I2</f>
        <v>-2.4600000000209548</v>
      </c>
      <c r="M9">
        <f>J9-J2</f>
        <v>22.246999999973923</v>
      </c>
    </row>
    <row r="10" spans="1:13" x14ac:dyDescent="0.25">
      <c r="A10" t="s">
        <v>12</v>
      </c>
      <c r="B10" t="s">
        <v>64</v>
      </c>
      <c r="E10">
        <v>63.243000000000002</v>
      </c>
      <c r="I10">
        <v>-376872.55</v>
      </c>
      <c r="J10">
        <f t="shared" si="0"/>
        <v>-376809.30699999997</v>
      </c>
      <c r="K10">
        <v>3.5</v>
      </c>
      <c r="L10">
        <f>I10-I2</f>
        <v>2.4299999999930151</v>
      </c>
      <c r="M10">
        <f>J10-J2</f>
        <v>26.098999999987427</v>
      </c>
    </row>
    <row r="11" spans="1:13" x14ac:dyDescent="0.25">
      <c r="A11" t="s">
        <v>12</v>
      </c>
      <c r="B11" t="s">
        <v>63</v>
      </c>
      <c r="E11">
        <v>64.27</v>
      </c>
      <c r="I11">
        <v>-376873.41</v>
      </c>
      <c r="J11">
        <f t="shared" si="0"/>
        <v>-376809.13999999996</v>
      </c>
      <c r="K11">
        <v>3.5</v>
      </c>
      <c r="L11">
        <f>I11-I2</f>
        <v>1.5700000000069849</v>
      </c>
      <c r="M11">
        <f>J11-J2</f>
        <v>26.26600000000326</v>
      </c>
    </row>
    <row r="12" spans="1:13" x14ac:dyDescent="0.25">
      <c r="A12" t="s">
        <v>13</v>
      </c>
      <c r="B12" t="s">
        <v>39</v>
      </c>
      <c r="C12">
        <v>118.09299999999999</v>
      </c>
      <c r="D12">
        <v>119.871</v>
      </c>
      <c r="E12">
        <v>55.14</v>
      </c>
      <c r="F12">
        <v>47.128999999999998</v>
      </c>
      <c r="G12">
        <v>53.09</v>
      </c>
      <c r="H12">
        <v>217.10599999999999</v>
      </c>
      <c r="I12">
        <v>-401513.04000000004</v>
      </c>
      <c r="J12">
        <f t="shared" si="0"/>
        <v>-401457.9</v>
      </c>
      <c r="K12">
        <v>0</v>
      </c>
      <c r="L12">
        <v>0</v>
      </c>
      <c r="M12">
        <v>0</v>
      </c>
    </row>
    <row r="13" spans="1:13" x14ac:dyDescent="0.25">
      <c r="A13" t="s">
        <v>13</v>
      </c>
      <c r="B13" t="s">
        <v>40</v>
      </c>
      <c r="C13">
        <v>119.491</v>
      </c>
      <c r="D13">
        <v>120.67700000000001</v>
      </c>
      <c r="E13">
        <v>66.058000000000007</v>
      </c>
      <c r="F13">
        <v>52.948999999999998</v>
      </c>
      <c r="G13">
        <v>56.922999999999995</v>
      </c>
      <c r="H13">
        <v>183.191</v>
      </c>
      <c r="I13">
        <v>-401528.04</v>
      </c>
      <c r="J13">
        <f t="shared" si="0"/>
        <v>-401461.98199999996</v>
      </c>
      <c r="K13">
        <v>1</v>
      </c>
      <c r="L13">
        <f>I13-I12</f>
        <v>-14.999999999941792</v>
      </c>
      <c r="M13">
        <f>J13-J12</f>
        <v>-4.0819999999366701</v>
      </c>
    </row>
    <row r="14" spans="1:13" x14ac:dyDescent="0.25">
      <c r="A14" t="s">
        <v>13</v>
      </c>
      <c r="B14" t="s">
        <v>51</v>
      </c>
      <c r="E14">
        <v>64.856999999999999</v>
      </c>
      <c r="H14">
        <v>131.15699999999998</v>
      </c>
      <c r="I14">
        <v>-401514</v>
      </c>
      <c r="J14">
        <f t="shared" si="0"/>
        <v>-401449.14299999998</v>
      </c>
      <c r="K14">
        <v>2</v>
      </c>
      <c r="L14">
        <f>I14-I12</f>
        <v>-0.9599999999627471</v>
      </c>
      <c r="M14">
        <f>J14-J12</f>
        <v>8.7570000000414439</v>
      </c>
    </row>
    <row r="15" spans="1:13" x14ac:dyDescent="0.25">
      <c r="A15" t="s">
        <v>13</v>
      </c>
      <c r="B15" t="s">
        <v>53</v>
      </c>
      <c r="E15">
        <v>78.17</v>
      </c>
      <c r="H15">
        <v>142.34200000000001</v>
      </c>
      <c r="I15">
        <v>-401534.46</v>
      </c>
      <c r="J15">
        <f t="shared" si="0"/>
        <v>-401456.29000000004</v>
      </c>
      <c r="K15">
        <v>3</v>
      </c>
      <c r="L15">
        <f>I15-I12</f>
        <v>-21.419999999983702</v>
      </c>
      <c r="M15">
        <f>J15-J12</f>
        <v>1.6099999999860302</v>
      </c>
    </row>
    <row r="16" spans="1:13" x14ac:dyDescent="0.25">
      <c r="A16" t="s">
        <v>13</v>
      </c>
      <c r="B16" t="s">
        <v>65</v>
      </c>
      <c r="E16">
        <v>78.483999999999995</v>
      </c>
      <c r="I16">
        <v>-401517.31</v>
      </c>
      <c r="J16">
        <f t="shared" si="0"/>
        <v>-401438.826</v>
      </c>
      <c r="K16">
        <v>3.5</v>
      </c>
      <c r="L16">
        <f>I16-I12</f>
        <v>-4.2699999999604188</v>
      </c>
      <c r="M16">
        <f>J16-J12</f>
        <v>19.074000000022352</v>
      </c>
    </row>
    <row r="17" spans="1:13" x14ac:dyDescent="0.25">
      <c r="A17" t="s">
        <v>13</v>
      </c>
      <c r="B17" t="s">
        <v>66</v>
      </c>
      <c r="E17">
        <v>79.099000000000004</v>
      </c>
      <c r="I17">
        <v>-401517.78</v>
      </c>
      <c r="J17">
        <f t="shared" si="0"/>
        <v>-401438.68100000004</v>
      </c>
      <c r="K17">
        <v>3.5</v>
      </c>
      <c r="L17">
        <f>I17-I12</f>
        <v>-4.7399999999906868</v>
      </c>
      <c r="M17">
        <f>J17-J12</f>
        <v>19.218999999982771</v>
      </c>
    </row>
    <row r="18" spans="1:13" x14ac:dyDescent="0.25">
      <c r="A18" t="s">
        <v>13</v>
      </c>
      <c r="B18" t="s">
        <v>60</v>
      </c>
      <c r="E18">
        <v>80.082999999999998</v>
      </c>
      <c r="I18">
        <v>-401516.58</v>
      </c>
      <c r="J18">
        <f t="shared" si="0"/>
        <v>-401436.49700000003</v>
      </c>
      <c r="K18">
        <v>3.5</v>
      </c>
      <c r="L18">
        <f>I18-I12</f>
        <v>-3.5399999999790452</v>
      </c>
      <c r="M18">
        <f>J18-J12</f>
        <v>21.402999999991152</v>
      </c>
    </row>
    <row r="19" spans="1:13" x14ac:dyDescent="0.25">
      <c r="A19" t="s">
        <v>13</v>
      </c>
      <c r="B19" t="s">
        <v>59</v>
      </c>
      <c r="E19">
        <v>79.741</v>
      </c>
      <c r="I19">
        <v>-401515.92</v>
      </c>
      <c r="J19">
        <f t="shared" si="0"/>
        <v>-401436.179</v>
      </c>
      <c r="K19">
        <v>3.5</v>
      </c>
      <c r="L19">
        <f>I19-I12</f>
        <v>-2.879999999946449</v>
      </c>
      <c r="M19">
        <f>J19-J12</f>
        <v>21.721000000019558</v>
      </c>
    </row>
    <row r="20" spans="1:13" x14ac:dyDescent="0.25">
      <c r="A20" t="s">
        <v>13</v>
      </c>
      <c r="B20" t="s">
        <v>63</v>
      </c>
      <c r="E20">
        <v>80.168000000000006</v>
      </c>
      <c r="I20">
        <v>-401512.87</v>
      </c>
      <c r="J20">
        <f t="shared" si="0"/>
        <v>-401432.70199999999</v>
      </c>
      <c r="K20">
        <v>3.5</v>
      </c>
      <c r="L20">
        <f>I20-I12</f>
        <v>0.17000000004190952</v>
      </c>
      <c r="M20">
        <f>J20-J12</f>
        <v>25.198000000033062</v>
      </c>
    </row>
    <row r="21" spans="1:13" x14ac:dyDescent="0.25">
      <c r="A21" t="s">
        <v>13</v>
      </c>
      <c r="B21" t="s">
        <v>64</v>
      </c>
      <c r="E21">
        <v>79.632999999999996</v>
      </c>
      <c r="I21">
        <v>-401512.05</v>
      </c>
      <c r="J21">
        <f t="shared" si="0"/>
        <v>-401432.41700000002</v>
      </c>
      <c r="K21">
        <v>3.5</v>
      </c>
      <c r="L21">
        <f>I21-I12</f>
        <v>0.99000000004889444</v>
      </c>
      <c r="M21">
        <f>J21-J12</f>
        <v>25.483000000007451</v>
      </c>
    </row>
    <row r="22" spans="1:13" x14ac:dyDescent="0.25">
      <c r="A22" t="s">
        <v>14</v>
      </c>
      <c r="B22" t="s">
        <v>39</v>
      </c>
      <c r="C22">
        <v>152.21899999999999</v>
      </c>
      <c r="D22">
        <v>153.99700000000001</v>
      </c>
      <c r="E22">
        <v>84.204000000000008</v>
      </c>
      <c r="F22">
        <v>61.049000000000007</v>
      </c>
      <c r="G22">
        <v>67.010000000000005</v>
      </c>
      <c r="H22">
        <v>234.08199999999999</v>
      </c>
      <c r="I22">
        <v>-521743.55</v>
      </c>
      <c r="J22">
        <f t="shared" si="0"/>
        <v>-521659.34599999996</v>
      </c>
      <c r="K22">
        <v>0</v>
      </c>
      <c r="L22">
        <v>0</v>
      </c>
      <c r="M22">
        <v>0</v>
      </c>
    </row>
    <row r="23" spans="1:13" x14ac:dyDescent="0.25">
      <c r="A23" t="s">
        <v>14</v>
      </c>
      <c r="B23" t="s">
        <v>40</v>
      </c>
      <c r="C23">
        <v>153.61700000000002</v>
      </c>
      <c r="D23">
        <v>154.803</v>
      </c>
      <c r="E23">
        <v>95.122</v>
      </c>
      <c r="F23">
        <v>66.869</v>
      </c>
      <c r="G23">
        <v>70.842999999999989</v>
      </c>
      <c r="H23">
        <v>200.167</v>
      </c>
      <c r="I23">
        <v>-521758.55</v>
      </c>
      <c r="J23">
        <f t="shared" si="0"/>
        <v>-521663.42800000001</v>
      </c>
      <c r="K23">
        <v>1</v>
      </c>
      <c r="L23">
        <f>I23-I22</f>
        <v>-15</v>
      </c>
      <c r="M23">
        <f>J23-J22</f>
        <v>-4.0820000000530854</v>
      </c>
    </row>
    <row r="24" spans="1:13" x14ac:dyDescent="0.25">
      <c r="A24" t="s">
        <v>14</v>
      </c>
      <c r="B24" t="s">
        <v>51</v>
      </c>
      <c r="E24">
        <v>92.623999999999995</v>
      </c>
      <c r="H24">
        <v>152.09200000000001</v>
      </c>
      <c r="I24">
        <v>-521741.26</v>
      </c>
      <c r="J24">
        <f t="shared" si="0"/>
        <v>-521648.636</v>
      </c>
      <c r="K24">
        <v>2</v>
      </c>
      <c r="L24">
        <f>I24-I22</f>
        <v>2.2899999999790452</v>
      </c>
      <c r="M24">
        <f>J24-J22</f>
        <v>10.709999999962747</v>
      </c>
    </row>
    <row r="25" spans="1:13" x14ac:dyDescent="0.25">
      <c r="A25" t="s">
        <v>14</v>
      </c>
      <c r="B25" t="s">
        <v>53</v>
      </c>
      <c r="E25">
        <v>108.36799999999999</v>
      </c>
      <c r="H25">
        <v>153.726</v>
      </c>
      <c r="I25">
        <v>-521760.63</v>
      </c>
      <c r="J25">
        <f t="shared" si="0"/>
        <v>-521652.26199999999</v>
      </c>
      <c r="K25">
        <v>3</v>
      </c>
      <c r="L25">
        <f>I25-I22</f>
        <v>-17.080000000016298</v>
      </c>
      <c r="M25">
        <f>J25-J22</f>
        <v>7.0839999999734573</v>
      </c>
    </row>
    <row r="26" spans="1:13" x14ac:dyDescent="0.25">
      <c r="A26" t="s">
        <v>14</v>
      </c>
      <c r="B26" t="s">
        <v>60</v>
      </c>
      <c r="E26">
        <v>109.32</v>
      </c>
      <c r="I26">
        <v>-521748.82</v>
      </c>
      <c r="J26">
        <f t="shared" si="0"/>
        <v>-521639.5</v>
      </c>
      <c r="K26">
        <v>3.5</v>
      </c>
      <c r="L26">
        <f>I26-I22</f>
        <v>-5.2700000000186265</v>
      </c>
      <c r="M26">
        <f>J26-J22</f>
        <v>19.84599999996135</v>
      </c>
    </row>
    <row r="27" spans="1:13" x14ac:dyDescent="0.25">
      <c r="A27" t="s">
        <v>14</v>
      </c>
      <c r="B27" t="s">
        <v>59</v>
      </c>
      <c r="E27">
        <v>108.729</v>
      </c>
      <c r="I27">
        <v>-521747.37</v>
      </c>
      <c r="J27">
        <f t="shared" si="0"/>
        <v>-521638.641</v>
      </c>
      <c r="K27">
        <v>3.5</v>
      </c>
      <c r="L27">
        <f>I27-I22</f>
        <v>-3.8200000000069849</v>
      </c>
      <c r="M27">
        <f>J27-J22</f>
        <v>20.70499999995809</v>
      </c>
    </row>
    <row r="28" spans="1:13" x14ac:dyDescent="0.25">
      <c r="A28" t="s">
        <v>14</v>
      </c>
      <c r="B28" t="s">
        <v>65</v>
      </c>
      <c r="E28">
        <v>108.874</v>
      </c>
      <c r="I28">
        <v>-521745.52</v>
      </c>
      <c r="J28">
        <f t="shared" si="0"/>
        <v>-521636.64600000001</v>
      </c>
      <c r="K28">
        <v>3.5</v>
      </c>
      <c r="L28">
        <f>I28-I22</f>
        <v>-1.970000000030268</v>
      </c>
      <c r="M28">
        <f>J28-J22</f>
        <v>22.699999999953434</v>
      </c>
    </row>
    <row r="29" spans="1:13" x14ac:dyDescent="0.25">
      <c r="A29" t="s">
        <v>14</v>
      </c>
      <c r="B29" t="s">
        <v>66</v>
      </c>
      <c r="E29">
        <v>110.514</v>
      </c>
      <c r="I29">
        <v>-521745.56</v>
      </c>
      <c r="J29">
        <f t="shared" si="0"/>
        <v>-521635.04599999997</v>
      </c>
      <c r="K29">
        <v>3.5</v>
      </c>
      <c r="L29">
        <f>I29-I22</f>
        <v>-2.0100000000093132</v>
      </c>
      <c r="M29">
        <f>J29-J22</f>
        <v>24.299999999988358</v>
      </c>
    </row>
    <row r="30" spans="1:13" x14ac:dyDescent="0.25">
      <c r="A30" t="s">
        <v>14</v>
      </c>
      <c r="B30" t="s">
        <v>63</v>
      </c>
      <c r="E30">
        <v>109.846</v>
      </c>
      <c r="I30">
        <v>-521740.39</v>
      </c>
      <c r="J30">
        <f t="shared" si="0"/>
        <v>-521630.54399999999</v>
      </c>
      <c r="K30">
        <v>3.5</v>
      </c>
      <c r="L30">
        <f>I30-I22</f>
        <v>3.1599999999743886</v>
      </c>
      <c r="M30">
        <f>J30-J22</f>
        <v>28.801999999966938</v>
      </c>
    </row>
    <row r="31" spans="1:13" x14ac:dyDescent="0.25">
      <c r="A31" t="s">
        <v>14</v>
      </c>
      <c r="B31" t="s">
        <v>64</v>
      </c>
      <c r="E31">
        <v>108.97499999999999</v>
      </c>
      <c r="I31">
        <v>-521738.43</v>
      </c>
      <c r="J31">
        <f t="shared" si="0"/>
        <v>-521629.45500000002</v>
      </c>
      <c r="K31">
        <v>3.5</v>
      </c>
      <c r="L31">
        <f>I31-I22</f>
        <v>5.1199999999953434</v>
      </c>
      <c r="M31">
        <f>J31-J22</f>
        <v>29.890999999945052</v>
      </c>
    </row>
    <row r="32" spans="1:13" x14ac:dyDescent="0.25">
      <c r="A32" t="s">
        <v>15</v>
      </c>
      <c r="B32" t="s">
        <v>39</v>
      </c>
      <c r="C32">
        <v>170.36</v>
      </c>
      <c r="D32">
        <v>172.13800000000001</v>
      </c>
      <c r="E32">
        <v>99.730999999999995</v>
      </c>
      <c r="F32">
        <v>67.137</v>
      </c>
      <c r="G32">
        <v>73.098000000000013</v>
      </c>
      <c r="H32">
        <v>242.85299999999998</v>
      </c>
      <c r="I32">
        <v>-546389.04</v>
      </c>
      <c r="J32">
        <f t="shared" si="0"/>
        <v>-546289.30900000001</v>
      </c>
      <c r="K32">
        <v>0</v>
      </c>
      <c r="L32">
        <v>0</v>
      </c>
      <c r="M32">
        <v>0</v>
      </c>
    </row>
    <row r="33" spans="1:13" x14ac:dyDescent="0.25">
      <c r="A33" t="s">
        <v>15</v>
      </c>
      <c r="B33" t="s">
        <v>40</v>
      </c>
      <c r="C33">
        <v>171.75800000000001</v>
      </c>
      <c r="D33">
        <v>172.94400000000002</v>
      </c>
      <c r="E33">
        <v>110.649</v>
      </c>
      <c r="F33">
        <v>72.956999999999994</v>
      </c>
      <c r="G33">
        <v>76.930999999999997</v>
      </c>
      <c r="H33">
        <v>208.93799999999999</v>
      </c>
      <c r="I33">
        <v>-546404.04</v>
      </c>
      <c r="J33">
        <f t="shared" si="0"/>
        <v>-546293.39100000006</v>
      </c>
      <c r="K33">
        <v>1</v>
      </c>
      <c r="L33">
        <f>I33-I32</f>
        <v>-15</v>
      </c>
      <c r="M33">
        <f>J33-J32</f>
        <v>-4.0820000000530854</v>
      </c>
    </row>
    <row r="34" spans="1:13" x14ac:dyDescent="0.25">
      <c r="A34" t="s">
        <v>15</v>
      </c>
      <c r="B34" t="s">
        <v>50</v>
      </c>
      <c r="E34">
        <v>107.27800000000001</v>
      </c>
      <c r="H34">
        <v>165.53300000000002</v>
      </c>
      <c r="I34">
        <v>-546387.61</v>
      </c>
      <c r="J34">
        <f t="shared" si="0"/>
        <v>-546280.33199999994</v>
      </c>
      <c r="K34">
        <v>2</v>
      </c>
      <c r="L34">
        <f>I34-I32</f>
        <v>1.4300000000512227</v>
      </c>
      <c r="M34">
        <f>J34-J32</f>
        <v>8.9770000000717118</v>
      </c>
    </row>
    <row r="35" spans="1:13" x14ac:dyDescent="0.25">
      <c r="A35" t="s">
        <v>15</v>
      </c>
      <c r="B35" t="s">
        <v>53</v>
      </c>
      <c r="E35">
        <v>123.614</v>
      </c>
      <c r="H35">
        <v>164.59700000000001</v>
      </c>
      <c r="I35">
        <v>-546407.31000000006</v>
      </c>
      <c r="J35">
        <f t="shared" ref="J35:J66" si="1">I35+E35</f>
        <v>-546283.69600000011</v>
      </c>
      <c r="K35">
        <v>3</v>
      </c>
      <c r="L35">
        <f>I35-I32</f>
        <v>-18.270000000018626</v>
      </c>
      <c r="M35">
        <f>J35-J32</f>
        <v>5.6129999998956919</v>
      </c>
    </row>
    <row r="36" spans="1:13" x14ac:dyDescent="0.25">
      <c r="A36" t="s">
        <v>15</v>
      </c>
      <c r="B36" t="s">
        <v>60</v>
      </c>
      <c r="E36">
        <v>124.97799999999999</v>
      </c>
      <c r="I36">
        <v>-546394.59</v>
      </c>
      <c r="J36">
        <f t="shared" si="1"/>
        <v>-546269.61199999996</v>
      </c>
      <c r="K36">
        <v>3.5</v>
      </c>
      <c r="L36">
        <f>I36-I32</f>
        <v>-5.5499999999301508</v>
      </c>
      <c r="M36">
        <f>J36-J32</f>
        <v>19.697000000043772</v>
      </c>
    </row>
    <row r="37" spans="1:13" x14ac:dyDescent="0.25">
      <c r="A37" t="s">
        <v>15</v>
      </c>
      <c r="B37" t="s">
        <v>65</v>
      </c>
      <c r="E37">
        <v>124.34099999999999</v>
      </c>
      <c r="I37">
        <v>-546391.11</v>
      </c>
      <c r="J37">
        <f t="shared" si="1"/>
        <v>-546266.76899999997</v>
      </c>
      <c r="K37">
        <v>3.5</v>
      </c>
      <c r="L37">
        <f>I37-I32</f>
        <v>-2.0699999999487773</v>
      </c>
      <c r="M37">
        <f>J37-J32</f>
        <v>22.540000000037253</v>
      </c>
    </row>
    <row r="38" spans="1:13" x14ac:dyDescent="0.25">
      <c r="A38" t="s">
        <v>15</v>
      </c>
      <c r="B38" t="s">
        <v>59</v>
      </c>
      <c r="E38">
        <v>124.73399999999999</v>
      </c>
      <c r="I38">
        <v>-546390.87</v>
      </c>
      <c r="J38">
        <f t="shared" si="1"/>
        <v>-546266.13599999994</v>
      </c>
      <c r="K38">
        <v>3.5</v>
      </c>
      <c r="L38">
        <f>I38-I32</f>
        <v>-1.8299999999580905</v>
      </c>
      <c r="M38">
        <f>J38-J32</f>
        <v>23.173000000067987</v>
      </c>
    </row>
    <row r="39" spans="1:13" x14ac:dyDescent="0.25">
      <c r="A39" t="s">
        <v>15</v>
      </c>
      <c r="B39" t="s">
        <v>66</v>
      </c>
      <c r="E39">
        <v>125.675</v>
      </c>
      <c r="I39">
        <v>-546391.05000000005</v>
      </c>
      <c r="J39">
        <f t="shared" si="1"/>
        <v>-546265.375</v>
      </c>
      <c r="K39">
        <v>3.5</v>
      </c>
      <c r="L39">
        <f>I39-I32</f>
        <v>-2.0100000000093132</v>
      </c>
      <c r="M39">
        <f>J39-J32</f>
        <v>23.934000000008382</v>
      </c>
    </row>
    <row r="40" spans="1:13" x14ac:dyDescent="0.25">
      <c r="A40" t="s">
        <v>15</v>
      </c>
      <c r="B40" t="s">
        <v>63</v>
      </c>
      <c r="E40">
        <v>125.383</v>
      </c>
      <c r="I40">
        <v>-546385.27</v>
      </c>
      <c r="J40">
        <f t="shared" si="1"/>
        <v>-546259.88699999999</v>
      </c>
      <c r="K40">
        <v>3.5</v>
      </c>
      <c r="L40">
        <f>I40-I32</f>
        <v>3.7700000000186265</v>
      </c>
      <c r="M40">
        <f>J40-J32</f>
        <v>29.422000000020489</v>
      </c>
    </row>
    <row r="41" spans="1:13" x14ac:dyDescent="0.25">
      <c r="A41" t="s">
        <v>15</v>
      </c>
      <c r="B41" t="s">
        <v>64</v>
      </c>
      <c r="E41">
        <v>123.789</v>
      </c>
      <c r="I41">
        <v>-546383.35999999999</v>
      </c>
      <c r="J41">
        <f t="shared" si="1"/>
        <v>-546259.571</v>
      </c>
      <c r="K41">
        <v>3.5</v>
      </c>
      <c r="L41">
        <f>I41-I32</f>
        <v>5.6800000000512227</v>
      </c>
      <c r="M41">
        <f>J41-J32</f>
        <v>29.738000000012107</v>
      </c>
    </row>
    <row r="42" spans="1:13" x14ac:dyDescent="0.25">
      <c r="A42" t="s">
        <v>16</v>
      </c>
      <c r="B42" t="s">
        <v>39</v>
      </c>
      <c r="C42">
        <v>86.358000000000004</v>
      </c>
      <c r="D42">
        <v>88.134000000000015</v>
      </c>
      <c r="E42">
        <v>22.544999999999998</v>
      </c>
      <c r="F42">
        <v>49.106000000000002</v>
      </c>
      <c r="G42">
        <v>55.067999999999998</v>
      </c>
      <c r="H42">
        <v>219.98399999999998</v>
      </c>
      <c r="I42">
        <v>-563637.02</v>
      </c>
      <c r="J42">
        <f t="shared" si="1"/>
        <v>-563614.47499999998</v>
      </c>
      <c r="K42">
        <v>0</v>
      </c>
      <c r="L42">
        <v>0</v>
      </c>
      <c r="M42">
        <v>0</v>
      </c>
    </row>
    <row r="43" spans="1:13" x14ac:dyDescent="0.25">
      <c r="A43" t="s">
        <v>16</v>
      </c>
      <c r="B43" t="s">
        <v>40</v>
      </c>
      <c r="C43">
        <v>87.184000000000012</v>
      </c>
      <c r="D43">
        <v>88.368000000000009</v>
      </c>
      <c r="E43">
        <v>34.711000000000006</v>
      </c>
      <c r="F43">
        <v>52.745999999999995</v>
      </c>
      <c r="G43">
        <v>56.720999999999997</v>
      </c>
      <c r="H43">
        <v>179.965</v>
      </c>
      <c r="I43">
        <v>-563655.39</v>
      </c>
      <c r="J43">
        <f t="shared" si="1"/>
        <v>-563620.679</v>
      </c>
      <c r="K43">
        <v>1</v>
      </c>
      <c r="L43">
        <f>I43-I42</f>
        <v>-18.369999999995343</v>
      </c>
      <c r="M43">
        <f>J43-J42</f>
        <v>-6.2040000000270084</v>
      </c>
    </row>
    <row r="44" spans="1:13" x14ac:dyDescent="0.25">
      <c r="A44" t="s">
        <v>16</v>
      </c>
      <c r="B44" t="s">
        <v>50</v>
      </c>
      <c r="E44">
        <v>33.07</v>
      </c>
      <c r="H44">
        <v>128.99599999999998</v>
      </c>
      <c r="I44">
        <v>-563635.46</v>
      </c>
      <c r="J44">
        <f t="shared" si="1"/>
        <v>-563602.39</v>
      </c>
      <c r="K44">
        <v>2</v>
      </c>
      <c r="L44">
        <f>I44-I42</f>
        <v>1.5600000000558794</v>
      </c>
      <c r="M44">
        <f>J44-J42</f>
        <v>12.084999999962747</v>
      </c>
    </row>
    <row r="45" spans="1:13" x14ac:dyDescent="0.25">
      <c r="A45" t="s">
        <v>16</v>
      </c>
      <c r="B45" t="s">
        <v>53</v>
      </c>
      <c r="E45">
        <v>45.692</v>
      </c>
      <c r="H45">
        <v>147.739</v>
      </c>
      <c r="I45">
        <v>-563660.55000000005</v>
      </c>
      <c r="J45">
        <f t="shared" si="1"/>
        <v>-563614.85800000001</v>
      </c>
      <c r="K45">
        <v>3</v>
      </c>
      <c r="L45">
        <f>I45-I42</f>
        <v>-23.53000000002794</v>
      </c>
      <c r="M45">
        <f>J45-J42</f>
        <v>-0.38300000003073364</v>
      </c>
    </row>
    <row r="46" spans="1:13" x14ac:dyDescent="0.25">
      <c r="A46" t="s">
        <v>16</v>
      </c>
      <c r="B46" t="s">
        <v>66</v>
      </c>
      <c r="E46">
        <v>47.89</v>
      </c>
      <c r="I46">
        <v>-563647.88</v>
      </c>
      <c r="J46">
        <f t="shared" si="1"/>
        <v>-563599.99</v>
      </c>
      <c r="K46">
        <v>3.5</v>
      </c>
      <c r="L46">
        <f>I46-I42</f>
        <v>-10.85999999998603</v>
      </c>
      <c r="M46">
        <f>J46-J42</f>
        <v>14.48499999998603</v>
      </c>
    </row>
    <row r="47" spans="1:13" x14ac:dyDescent="0.25">
      <c r="A47" t="s">
        <v>16</v>
      </c>
      <c r="B47" t="s">
        <v>65</v>
      </c>
      <c r="E47">
        <v>47.951000000000001</v>
      </c>
      <c r="I47">
        <v>-563647.24</v>
      </c>
      <c r="J47">
        <f t="shared" si="1"/>
        <v>-563599.28899999999</v>
      </c>
      <c r="K47">
        <v>3.5</v>
      </c>
      <c r="L47">
        <f>I47-I42</f>
        <v>-10.21999999997206</v>
      </c>
      <c r="M47">
        <f>J47-J42</f>
        <v>15.185999999986961</v>
      </c>
    </row>
    <row r="48" spans="1:13" x14ac:dyDescent="0.25">
      <c r="A48" t="s">
        <v>16</v>
      </c>
      <c r="B48" t="s">
        <v>60</v>
      </c>
      <c r="E48">
        <v>48.776000000000003</v>
      </c>
      <c r="I48">
        <v>-563646.89</v>
      </c>
      <c r="J48">
        <f t="shared" si="1"/>
        <v>-563598.11400000006</v>
      </c>
      <c r="K48">
        <v>3.5</v>
      </c>
      <c r="L48">
        <f>I48-I42</f>
        <v>-9.8699999999953434</v>
      </c>
      <c r="M48">
        <f>J48-J42</f>
        <v>16.360999999917112</v>
      </c>
    </row>
    <row r="49" spans="1:13" x14ac:dyDescent="0.25">
      <c r="A49" t="s">
        <v>16</v>
      </c>
      <c r="B49" t="s">
        <v>63</v>
      </c>
      <c r="E49">
        <v>48.39</v>
      </c>
      <c r="I49">
        <v>-563641.54</v>
      </c>
      <c r="J49">
        <f t="shared" si="1"/>
        <v>-563593.15</v>
      </c>
      <c r="K49">
        <v>3.5</v>
      </c>
      <c r="L49">
        <f>I49-I42</f>
        <v>-4.5200000000186265</v>
      </c>
      <c r="M49">
        <f>J49-J42</f>
        <v>21.324999999953434</v>
      </c>
    </row>
    <row r="50" spans="1:13" x14ac:dyDescent="0.25">
      <c r="A50" t="s">
        <v>16</v>
      </c>
      <c r="B50" t="s">
        <v>59</v>
      </c>
      <c r="E50">
        <v>48.079000000000001</v>
      </c>
      <c r="I50">
        <v>-563638.68999999994</v>
      </c>
      <c r="J50">
        <f t="shared" si="1"/>
        <v>-563590.61099999992</v>
      </c>
      <c r="K50">
        <v>3.5</v>
      </c>
      <c r="L50">
        <f>I50-I42</f>
        <v>-1.6699999999254942</v>
      </c>
      <c r="M50">
        <f>J50-J42</f>
        <v>23.864000000059605</v>
      </c>
    </row>
    <row r="51" spans="1:13" x14ac:dyDescent="0.25">
      <c r="A51" t="s">
        <v>16</v>
      </c>
      <c r="B51" t="s">
        <v>64</v>
      </c>
      <c r="E51">
        <v>47.66</v>
      </c>
      <c r="I51">
        <v>-563637.14</v>
      </c>
      <c r="J51">
        <f t="shared" si="1"/>
        <v>-563589.48</v>
      </c>
      <c r="K51">
        <v>3.5</v>
      </c>
      <c r="L51">
        <f>I51-I42</f>
        <v>-0.11999999999534339</v>
      </c>
      <c r="M51">
        <f>J51-J42</f>
        <v>24.994999999995343</v>
      </c>
    </row>
    <row r="52" spans="1:13" x14ac:dyDescent="0.25">
      <c r="A52" t="s">
        <v>17</v>
      </c>
      <c r="B52" t="s">
        <v>39</v>
      </c>
      <c r="C52">
        <v>117.995</v>
      </c>
      <c r="D52">
        <v>119.771</v>
      </c>
      <c r="E52">
        <v>55.748999999999995</v>
      </c>
      <c r="F52">
        <v>47.316000000000003</v>
      </c>
      <c r="G52">
        <v>53.277999999999992</v>
      </c>
      <c r="H52">
        <v>214.73</v>
      </c>
      <c r="I52">
        <v>-401517.66000000003</v>
      </c>
      <c r="J52">
        <f t="shared" si="1"/>
        <v>-401461.91100000002</v>
      </c>
      <c r="K52">
        <v>0</v>
      </c>
      <c r="L52">
        <v>0</v>
      </c>
      <c r="M52">
        <v>0</v>
      </c>
    </row>
    <row r="53" spans="1:13" x14ac:dyDescent="0.25">
      <c r="A53" t="s">
        <v>17</v>
      </c>
      <c r="B53" t="s">
        <v>40</v>
      </c>
      <c r="C53">
        <v>117.98400000000001</v>
      </c>
      <c r="D53">
        <v>119.169</v>
      </c>
      <c r="E53">
        <v>67.595999999999989</v>
      </c>
      <c r="F53">
        <v>49.469000000000001</v>
      </c>
      <c r="G53">
        <v>53.442999999999998</v>
      </c>
      <c r="H53">
        <v>172.97499999999999</v>
      </c>
      <c r="I53">
        <v>-401533.54</v>
      </c>
      <c r="J53">
        <f t="shared" si="1"/>
        <v>-401465.94399999996</v>
      </c>
      <c r="K53">
        <v>1</v>
      </c>
      <c r="L53">
        <f>I53-I52</f>
        <v>-15.879999999946449</v>
      </c>
      <c r="M53">
        <f>J53-J52</f>
        <v>-4.0329999999376014</v>
      </c>
    </row>
    <row r="54" spans="1:13" x14ac:dyDescent="0.25">
      <c r="A54" t="s">
        <v>17</v>
      </c>
      <c r="B54" t="s">
        <v>50</v>
      </c>
      <c r="E54">
        <v>67.308000000000007</v>
      </c>
      <c r="H54">
        <v>120.65600000000001</v>
      </c>
      <c r="I54">
        <v>-401522.39</v>
      </c>
      <c r="J54">
        <f t="shared" si="1"/>
        <v>-401455.08199999999</v>
      </c>
      <c r="K54">
        <v>2</v>
      </c>
      <c r="L54">
        <f>I54-I52</f>
        <v>-4.7299999999813735</v>
      </c>
      <c r="M54">
        <f>J54-J52</f>
        <v>6.8290000000270084</v>
      </c>
    </row>
    <row r="55" spans="1:13" x14ac:dyDescent="0.25">
      <c r="A55" t="s">
        <v>17</v>
      </c>
      <c r="B55" t="s">
        <v>53</v>
      </c>
      <c r="E55">
        <v>80.230999999999995</v>
      </c>
      <c r="H55">
        <v>135.465</v>
      </c>
      <c r="I55">
        <v>-401542.81</v>
      </c>
      <c r="J55">
        <f t="shared" si="1"/>
        <v>-401462.57899999997</v>
      </c>
      <c r="K55">
        <v>3</v>
      </c>
      <c r="L55">
        <f>I55-I52</f>
        <v>-25.149999999965075</v>
      </c>
      <c r="M55">
        <f>J55-J52</f>
        <v>-0.66799999994691461</v>
      </c>
    </row>
    <row r="56" spans="1:13" x14ac:dyDescent="0.25">
      <c r="A56" t="s">
        <v>17</v>
      </c>
      <c r="B56" t="s">
        <v>60</v>
      </c>
      <c r="E56">
        <v>80.578999999999994</v>
      </c>
      <c r="I56">
        <v>-401527.41</v>
      </c>
      <c r="J56">
        <f t="shared" si="1"/>
        <v>-401446.83099999995</v>
      </c>
      <c r="K56">
        <v>3.5</v>
      </c>
      <c r="L56">
        <f>I56-I52</f>
        <v>-9.7499999999417923</v>
      </c>
      <c r="M56">
        <f>J56-J52</f>
        <v>15.080000000074506</v>
      </c>
    </row>
    <row r="57" spans="1:13" x14ac:dyDescent="0.25">
      <c r="A57" t="s">
        <v>17</v>
      </c>
      <c r="B57" t="s">
        <v>66</v>
      </c>
      <c r="E57">
        <v>79.311000000000007</v>
      </c>
      <c r="I57">
        <v>-401521.05</v>
      </c>
      <c r="J57">
        <f t="shared" si="1"/>
        <v>-401441.739</v>
      </c>
      <c r="K57">
        <v>3.5</v>
      </c>
      <c r="L57">
        <f>I57-I52</f>
        <v>-3.3899999999557622</v>
      </c>
      <c r="M57">
        <f>J57-J52</f>
        <v>20.172000000020489</v>
      </c>
    </row>
    <row r="58" spans="1:13" x14ac:dyDescent="0.25">
      <c r="A58" t="s">
        <v>17</v>
      </c>
      <c r="B58" t="s">
        <v>59</v>
      </c>
      <c r="E58">
        <v>80.846999999999994</v>
      </c>
      <c r="I58">
        <v>-401522.29</v>
      </c>
      <c r="J58">
        <f t="shared" si="1"/>
        <v>-401441.44299999997</v>
      </c>
      <c r="K58">
        <v>3.5</v>
      </c>
      <c r="L58">
        <f>I58-I52</f>
        <v>-4.629999999946449</v>
      </c>
      <c r="M58">
        <f>J58-J52</f>
        <v>20.468000000051688</v>
      </c>
    </row>
    <row r="59" spans="1:13" x14ac:dyDescent="0.25">
      <c r="A59" t="s">
        <v>17</v>
      </c>
      <c r="B59" t="s">
        <v>65</v>
      </c>
      <c r="E59">
        <v>79.576999999999998</v>
      </c>
      <c r="I59">
        <v>-401520.81</v>
      </c>
      <c r="J59">
        <f t="shared" si="1"/>
        <v>-401441.23300000001</v>
      </c>
      <c r="K59">
        <v>3.5</v>
      </c>
      <c r="L59">
        <f>I59-I52</f>
        <v>-3.1499999999650754</v>
      </c>
      <c r="M59">
        <f>J59-J52</f>
        <v>20.678000000014435</v>
      </c>
    </row>
    <row r="60" spans="1:13" x14ac:dyDescent="0.25">
      <c r="A60" t="s">
        <v>17</v>
      </c>
      <c r="B60" t="s">
        <v>63</v>
      </c>
      <c r="E60">
        <v>80.283000000000001</v>
      </c>
      <c r="I60">
        <v>-401517.26</v>
      </c>
      <c r="J60">
        <f t="shared" si="1"/>
        <v>-401436.97700000001</v>
      </c>
      <c r="K60">
        <v>3.5</v>
      </c>
      <c r="L60">
        <f>I60-I52</f>
        <v>0.40000000002328306</v>
      </c>
      <c r="M60">
        <f>J60-J52</f>
        <v>24.934000000008382</v>
      </c>
    </row>
    <row r="61" spans="1:13" x14ac:dyDescent="0.25">
      <c r="A61" t="s">
        <v>17</v>
      </c>
      <c r="B61" t="s">
        <v>64</v>
      </c>
      <c r="E61">
        <v>79.478999999999999</v>
      </c>
      <c r="I61">
        <v>-401515.24</v>
      </c>
      <c r="J61">
        <f t="shared" si="1"/>
        <v>-401435.761</v>
      </c>
      <c r="K61">
        <v>3.5</v>
      </c>
      <c r="L61">
        <f>I61-I52</f>
        <v>2.4200000000419095</v>
      </c>
      <c r="M61">
        <f>J61-J52</f>
        <v>26.150000000023283</v>
      </c>
    </row>
    <row r="62" spans="1:13" x14ac:dyDescent="0.25">
      <c r="A62" t="s">
        <v>18</v>
      </c>
      <c r="B62" t="s">
        <v>39</v>
      </c>
      <c r="C62">
        <v>133.90600000000001</v>
      </c>
      <c r="D62">
        <v>135.68200000000002</v>
      </c>
      <c r="E62">
        <v>68.347000000000008</v>
      </c>
      <c r="F62">
        <v>56.149999999999991</v>
      </c>
      <c r="G62">
        <v>62.111000000000004</v>
      </c>
      <c r="H62">
        <v>225.84200000000001</v>
      </c>
      <c r="I62">
        <v>-497102.62</v>
      </c>
      <c r="J62">
        <f t="shared" si="1"/>
        <v>-497034.27299999999</v>
      </c>
      <c r="K62">
        <v>0</v>
      </c>
      <c r="L62">
        <v>0</v>
      </c>
      <c r="M62">
        <v>0</v>
      </c>
    </row>
    <row r="63" spans="1:13" x14ac:dyDescent="0.25">
      <c r="A63" t="s">
        <v>18</v>
      </c>
      <c r="B63" t="s">
        <v>40</v>
      </c>
      <c r="C63">
        <v>135.31100000000001</v>
      </c>
      <c r="D63">
        <v>136.495</v>
      </c>
      <c r="E63">
        <v>80.506</v>
      </c>
      <c r="F63">
        <v>62.01</v>
      </c>
      <c r="G63">
        <v>65.984000000000009</v>
      </c>
      <c r="H63">
        <v>187.78699999999998</v>
      </c>
      <c r="I63">
        <v>-497116.56</v>
      </c>
      <c r="J63">
        <f t="shared" si="1"/>
        <v>-497036.054</v>
      </c>
      <c r="K63">
        <v>1</v>
      </c>
      <c r="L63">
        <f>I63-I62</f>
        <v>-13.940000000002328</v>
      </c>
      <c r="M63">
        <f>J63-J62</f>
        <v>-1.7810000000172295</v>
      </c>
    </row>
    <row r="64" spans="1:13" x14ac:dyDescent="0.25">
      <c r="A64" t="s">
        <v>18</v>
      </c>
      <c r="B64" t="s">
        <v>50</v>
      </c>
      <c r="E64">
        <v>78.867000000000004</v>
      </c>
      <c r="H64">
        <v>137.298</v>
      </c>
      <c r="I64">
        <v>-497105.11</v>
      </c>
      <c r="J64">
        <f t="shared" si="1"/>
        <v>-497026.24299999996</v>
      </c>
      <c r="K64">
        <v>2</v>
      </c>
      <c r="L64">
        <f>I64-I62</f>
        <v>-2.4899999999906868</v>
      </c>
      <c r="M64">
        <f>J64-J62</f>
        <v>8.0300000000279397</v>
      </c>
    </row>
    <row r="65" spans="1:13" x14ac:dyDescent="0.25">
      <c r="A65" t="s">
        <v>18</v>
      </c>
      <c r="B65" t="s">
        <v>53</v>
      </c>
      <c r="E65">
        <v>93.754000000000005</v>
      </c>
      <c r="H65">
        <v>144.227</v>
      </c>
      <c r="I65">
        <v>-497125.46</v>
      </c>
      <c r="J65">
        <f t="shared" si="1"/>
        <v>-497031.70600000001</v>
      </c>
      <c r="K65">
        <v>3</v>
      </c>
      <c r="L65">
        <f>I65-I62</f>
        <v>-22.840000000025611</v>
      </c>
      <c r="M65">
        <f>J65-J62</f>
        <v>2.5669999999809079</v>
      </c>
    </row>
    <row r="66" spans="1:13" x14ac:dyDescent="0.25">
      <c r="A66" t="s">
        <v>18</v>
      </c>
      <c r="B66" t="s">
        <v>65</v>
      </c>
      <c r="E66">
        <v>92.718000000000004</v>
      </c>
      <c r="I66">
        <v>-497109.27</v>
      </c>
      <c r="J66">
        <f t="shared" si="1"/>
        <v>-497016.55200000003</v>
      </c>
      <c r="K66">
        <v>3.5</v>
      </c>
      <c r="L66">
        <f>I66-I62</f>
        <v>-6.6500000000232831</v>
      </c>
      <c r="M66">
        <f>J66-J62</f>
        <v>17.72099999996135</v>
      </c>
    </row>
    <row r="67" spans="1:13" x14ac:dyDescent="0.25">
      <c r="A67" t="s">
        <v>18</v>
      </c>
      <c r="B67" t="s">
        <v>66</v>
      </c>
      <c r="E67">
        <v>92.863</v>
      </c>
      <c r="I67">
        <v>-497107.6</v>
      </c>
      <c r="J67">
        <f t="shared" ref="J67:J98" si="2">I67+E67</f>
        <v>-497014.73699999996</v>
      </c>
      <c r="K67">
        <v>3.5</v>
      </c>
      <c r="L67">
        <f>I67-I62</f>
        <v>-4.9799999999813735</v>
      </c>
      <c r="M67">
        <f>J67-J62</f>
        <v>19.536000000021886</v>
      </c>
    </row>
    <row r="68" spans="1:13" x14ac:dyDescent="0.25">
      <c r="A68" t="s">
        <v>18</v>
      </c>
      <c r="B68" t="s">
        <v>59</v>
      </c>
      <c r="E68">
        <v>93.599000000000004</v>
      </c>
      <c r="I68">
        <v>-497107.96</v>
      </c>
      <c r="J68">
        <f t="shared" si="2"/>
        <v>-497014.36100000003</v>
      </c>
      <c r="K68">
        <v>3.5</v>
      </c>
      <c r="L68">
        <f>I68-I62</f>
        <v>-5.3400000000256114</v>
      </c>
      <c r="M68">
        <f>J68-J62</f>
        <v>19.911999999952968</v>
      </c>
    </row>
    <row r="69" spans="1:13" x14ac:dyDescent="0.25">
      <c r="A69" t="s">
        <v>18</v>
      </c>
      <c r="B69" t="s">
        <v>60</v>
      </c>
      <c r="E69">
        <v>94.122</v>
      </c>
      <c r="I69">
        <v>-497107.86</v>
      </c>
      <c r="J69">
        <f t="shared" si="2"/>
        <v>-497013.73800000001</v>
      </c>
      <c r="K69">
        <v>3.5</v>
      </c>
      <c r="L69">
        <f>I69-I62</f>
        <v>-5.2399999999906868</v>
      </c>
      <c r="M69">
        <f>J69-J62</f>
        <v>20.534999999974389</v>
      </c>
    </row>
    <row r="70" spans="1:13" x14ac:dyDescent="0.25">
      <c r="A70" t="s">
        <v>18</v>
      </c>
      <c r="B70" t="s">
        <v>63</v>
      </c>
      <c r="E70">
        <v>93.289000000000001</v>
      </c>
      <c r="I70">
        <v>-497102.42</v>
      </c>
      <c r="J70">
        <f t="shared" si="2"/>
        <v>-497009.13099999999</v>
      </c>
      <c r="K70">
        <v>3.5</v>
      </c>
      <c r="L70">
        <f>I70-I62</f>
        <v>0.20000000001164153</v>
      </c>
      <c r="M70">
        <f>J70-J62</f>
        <v>25.141999999992549</v>
      </c>
    </row>
    <row r="71" spans="1:13" x14ac:dyDescent="0.25">
      <c r="A71" t="s">
        <v>18</v>
      </c>
      <c r="B71" t="s">
        <v>64</v>
      </c>
      <c r="E71">
        <v>93.578000000000003</v>
      </c>
      <c r="I71">
        <v>-497099.69</v>
      </c>
      <c r="J71">
        <f t="shared" si="2"/>
        <v>-497006.11200000002</v>
      </c>
      <c r="K71">
        <v>3.5</v>
      </c>
      <c r="L71">
        <f>I71-I62</f>
        <v>2.9299999999930151</v>
      </c>
      <c r="M71">
        <f>J71-J62</f>
        <v>28.160999999963678</v>
      </c>
    </row>
    <row r="72" spans="1:13" x14ac:dyDescent="0.25">
      <c r="A72" t="s">
        <v>19</v>
      </c>
      <c r="B72" t="s">
        <v>39</v>
      </c>
      <c r="C72">
        <v>105.011</v>
      </c>
      <c r="D72">
        <v>106.78800000000001</v>
      </c>
      <c r="E72">
        <v>38.110999999999997</v>
      </c>
      <c r="F72">
        <v>53.686000000000007</v>
      </c>
      <c r="G72">
        <v>59.647999999999996</v>
      </c>
      <c r="H72">
        <v>230.34100000000001</v>
      </c>
      <c r="I72">
        <v>-588275.08000000007</v>
      </c>
      <c r="J72">
        <f t="shared" si="2"/>
        <v>-588236.96900000004</v>
      </c>
      <c r="K72">
        <v>0</v>
      </c>
      <c r="L72">
        <v>0</v>
      </c>
      <c r="M72">
        <v>0</v>
      </c>
    </row>
    <row r="73" spans="1:13" x14ac:dyDescent="0.25">
      <c r="A73" t="s">
        <v>19</v>
      </c>
      <c r="B73" t="s">
        <v>40</v>
      </c>
      <c r="C73">
        <v>105.837</v>
      </c>
      <c r="D73">
        <v>107.02200000000001</v>
      </c>
      <c r="E73">
        <v>50.277000000000001</v>
      </c>
      <c r="F73">
        <v>57.325999999999993</v>
      </c>
      <c r="G73">
        <v>61.300999999999995</v>
      </c>
      <c r="H73">
        <v>190.322</v>
      </c>
      <c r="I73">
        <v>-588293.45000000007</v>
      </c>
      <c r="J73">
        <f t="shared" si="2"/>
        <v>-588243.17300000007</v>
      </c>
      <c r="K73">
        <v>1</v>
      </c>
      <c r="L73">
        <f>I73-I72</f>
        <v>-18.369999999995343</v>
      </c>
      <c r="M73">
        <f>J73-J72</f>
        <v>-6.2040000000270084</v>
      </c>
    </row>
    <row r="74" spans="1:13" x14ac:dyDescent="0.25">
      <c r="A74" t="s">
        <v>19</v>
      </c>
      <c r="B74" t="s">
        <v>50</v>
      </c>
      <c r="E74">
        <v>47.95</v>
      </c>
      <c r="H74">
        <v>143.733</v>
      </c>
      <c r="I74">
        <v>-588273.11</v>
      </c>
      <c r="J74">
        <f t="shared" si="2"/>
        <v>-588225.16</v>
      </c>
      <c r="K74">
        <v>2</v>
      </c>
      <c r="L74">
        <f>I74-I72</f>
        <v>1.9700000000884756</v>
      </c>
      <c r="M74">
        <f>J74-J72</f>
        <v>11.809000000008382</v>
      </c>
    </row>
    <row r="75" spans="1:13" x14ac:dyDescent="0.25">
      <c r="A75" t="s">
        <v>19</v>
      </c>
      <c r="B75" t="s">
        <v>53</v>
      </c>
      <c r="E75">
        <v>62.106999999999999</v>
      </c>
      <c r="H75">
        <v>156.03299999999999</v>
      </c>
      <c r="I75">
        <v>-588300.62</v>
      </c>
      <c r="J75">
        <f t="shared" si="2"/>
        <v>-588238.51300000004</v>
      </c>
      <c r="K75">
        <v>3</v>
      </c>
      <c r="L75">
        <f>I75-I72</f>
        <v>-25.539999999920838</v>
      </c>
      <c r="M75">
        <f>J75-J72</f>
        <v>-1.5439999999944121</v>
      </c>
    </row>
    <row r="76" spans="1:13" x14ac:dyDescent="0.25">
      <c r="A76" t="s">
        <v>19</v>
      </c>
      <c r="B76" t="s">
        <v>66</v>
      </c>
      <c r="E76">
        <v>63.725999999999999</v>
      </c>
      <c r="I76">
        <v>-588286.79</v>
      </c>
      <c r="J76">
        <f t="shared" si="2"/>
        <v>-588223.06400000001</v>
      </c>
      <c r="K76">
        <v>3.5</v>
      </c>
      <c r="L76">
        <f>I76-I72</f>
        <v>-11.709999999962747</v>
      </c>
      <c r="M76">
        <f>J76-J72</f>
        <v>13.90500000002794</v>
      </c>
    </row>
    <row r="77" spans="1:13" x14ac:dyDescent="0.25">
      <c r="A77" t="s">
        <v>19</v>
      </c>
      <c r="B77" t="s">
        <v>65</v>
      </c>
      <c r="E77">
        <v>64.506</v>
      </c>
      <c r="I77">
        <v>-588285.06000000006</v>
      </c>
      <c r="J77">
        <f t="shared" si="2"/>
        <v>-588220.554</v>
      </c>
      <c r="K77">
        <v>3.5</v>
      </c>
      <c r="L77">
        <f>I77-I72</f>
        <v>-9.9799999999813735</v>
      </c>
      <c r="M77">
        <f>J77-J72</f>
        <v>16.415000000037253</v>
      </c>
    </row>
    <row r="78" spans="1:13" x14ac:dyDescent="0.25">
      <c r="A78" t="s">
        <v>19</v>
      </c>
      <c r="B78" t="s">
        <v>60</v>
      </c>
      <c r="E78">
        <v>64.293999999999997</v>
      </c>
      <c r="I78">
        <v>-588283.69999999995</v>
      </c>
      <c r="J78">
        <f t="shared" si="2"/>
        <v>-588219.40599999996</v>
      </c>
      <c r="K78">
        <v>3.5</v>
      </c>
      <c r="L78">
        <f>I78-I72</f>
        <v>-8.6199999998789281</v>
      </c>
      <c r="M78">
        <f>J78-J72</f>
        <v>17.563000000081956</v>
      </c>
    </row>
    <row r="79" spans="1:13" x14ac:dyDescent="0.25">
      <c r="A79" t="s">
        <v>19</v>
      </c>
      <c r="B79" t="s">
        <v>63</v>
      </c>
      <c r="E79">
        <v>64.325999999999993</v>
      </c>
      <c r="I79">
        <v>-588280.93999999994</v>
      </c>
      <c r="J79">
        <f t="shared" si="2"/>
        <v>-588216.61399999994</v>
      </c>
      <c r="K79">
        <v>3.5</v>
      </c>
      <c r="L79">
        <f>I79-I72</f>
        <v>-5.8599999998696148</v>
      </c>
      <c r="M79">
        <f>J79-J72</f>
        <v>20.355000000097789</v>
      </c>
    </row>
    <row r="80" spans="1:13" x14ac:dyDescent="0.25">
      <c r="A80" t="s">
        <v>19</v>
      </c>
      <c r="B80" t="s">
        <v>64</v>
      </c>
      <c r="E80">
        <v>63.792999999999999</v>
      </c>
      <c r="I80">
        <v>-588277.36</v>
      </c>
      <c r="J80">
        <f t="shared" si="2"/>
        <v>-588213.56700000004</v>
      </c>
      <c r="K80">
        <v>3.5</v>
      </c>
      <c r="L80">
        <f>I80-I72</f>
        <v>-2.2799999999115244</v>
      </c>
      <c r="M80">
        <f>J80-J72</f>
        <v>23.402000000001863</v>
      </c>
    </row>
    <row r="81" spans="1:13" x14ac:dyDescent="0.25">
      <c r="A81" t="s">
        <v>19</v>
      </c>
      <c r="B81" t="s">
        <v>59</v>
      </c>
      <c r="E81">
        <v>63.537999999999997</v>
      </c>
      <c r="I81">
        <v>-588276.15</v>
      </c>
      <c r="J81">
        <f t="shared" si="2"/>
        <v>-588212.61200000008</v>
      </c>
      <c r="K81">
        <v>3.5</v>
      </c>
      <c r="L81">
        <f>I81-I72</f>
        <v>-1.0699999999487773</v>
      </c>
      <c r="M81">
        <f>J81-J72</f>
        <v>24.356999999959953</v>
      </c>
    </row>
    <row r="82" spans="1:13" x14ac:dyDescent="0.25">
      <c r="A82" t="s">
        <v>20</v>
      </c>
      <c r="B82" t="s">
        <v>39</v>
      </c>
      <c r="C82">
        <v>136.648</v>
      </c>
      <c r="D82">
        <v>138.42500000000001</v>
      </c>
      <c r="E82">
        <v>71.314999999999998</v>
      </c>
      <c r="F82">
        <v>51.896000000000001</v>
      </c>
      <c r="G82">
        <v>57.857999999999997</v>
      </c>
      <c r="H82">
        <v>225.08699999999999</v>
      </c>
      <c r="I82">
        <v>-426155.72</v>
      </c>
      <c r="J82">
        <f t="shared" si="2"/>
        <v>-426084.40499999997</v>
      </c>
      <c r="K82">
        <v>0</v>
      </c>
      <c r="L82">
        <v>0</v>
      </c>
      <c r="M82">
        <v>0</v>
      </c>
    </row>
    <row r="83" spans="1:13" x14ac:dyDescent="0.25">
      <c r="A83" t="s">
        <v>20</v>
      </c>
      <c r="B83" t="s">
        <v>40</v>
      </c>
      <c r="C83">
        <v>136.637</v>
      </c>
      <c r="D83">
        <v>137.82299999999998</v>
      </c>
      <c r="E83">
        <v>83.161999999999992</v>
      </c>
      <c r="F83">
        <v>54.049000000000007</v>
      </c>
      <c r="G83">
        <v>58.022999999999996</v>
      </c>
      <c r="H83">
        <v>183.33199999999999</v>
      </c>
      <c r="I83">
        <v>-426171.6</v>
      </c>
      <c r="J83">
        <f t="shared" si="2"/>
        <v>-426088.43799999997</v>
      </c>
      <c r="K83">
        <v>1</v>
      </c>
      <c r="L83">
        <f>I83-I82</f>
        <v>-15.880000000004657</v>
      </c>
      <c r="M83">
        <f>J83-J82</f>
        <v>-4.032999999995809</v>
      </c>
    </row>
    <row r="84" spans="1:13" x14ac:dyDescent="0.25">
      <c r="A84" t="s">
        <v>20</v>
      </c>
      <c r="B84" t="s">
        <v>50</v>
      </c>
      <c r="E84">
        <v>80.628</v>
      </c>
      <c r="H84">
        <v>142.441</v>
      </c>
      <c r="I84">
        <v>-426155.33999999997</v>
      </c>
      <c r="J84">
        <f t="shared" si="2"/>
        <v>-426074.71199999994</v>
      </c>
      <c r="K84">
        <v>2</v>
      </c>
      <c r="L84">
        <f>I84-I82</f>
        <v>0.38000000000465661</v>
      </c>
      <c r="M84">
        <f>J84-J82</f>
        <v>9.6930000000284053</v>
      </c>
    </row>
    <row r="85" spans="1:13" x14ac:dyDescent="0.25">
      <c r="A85" t="s">
        <v>20</v>
      </c>
      <c r="B85" t="s">
        <v>53</v>
      </c>
      <c r="E85">
        <v>94.91</v>
      </c>
      <c r="H85">
        <v>148.50800000000001</v>
      </c>
      <c r="I85">
        <v>-426177</v>
      </c>
      <c r="J85">
        <f t="shared" si="2"/>
        <v>-426082.09</v>
      </c>
      <c r="K85">
        <v>3</v>
      </c>
      <c r="L85">
        <f>I85-I82</f>
        <v>-21.28000000002794</v>
      </c>
      <c r="M85">
        <f>J85-J82</f>
        <v>2.3149999999441206</v>
      </c>
    </row>
    <row r="86" spans="1:13" x14ac:dyDescent="0.25">
      <c r="A86" t="s">
        <v>20</v>
      </c>
      <c r="B86" t="s">
        <v>60</v>
      </c>
      <c r="E86">
        <v>96.72</v>
      </c>
      <c r="I86">
        <v>-426161.68</v>
      </c>
      <c r="J86">
        <f t="shared" si="2"/>
        <v>-426064.96</v>
      </c>
      <c r="K86">
        <v>3.5</v>
      </c>
      <c r="L86">
        <f>I86-I82</f>
        <v>-5.9600000000209548</v>
      </c>
      <c r="M86">
        <f>J86-J82</f>
        <v>19.444999999948777</v>
      </c>
    </row>
    <row r="87" spans="1:13" x14ac:dyDescent="0.25">
      <c r="A87" t="s">
        <v>20</v>
      </c>
      <c r="B87" t="s">
        <v>66</v>
      </c>
      <c r="E87">
        <v>95.512</v>
      </c>
      <c r="I87">
        <v>-426159.88</v>
      </c>
      <c r="J87">
        <f t="shared" si="2"/>
        <v>-426064.36800000002</v>
      </c>
      <c r="K87">
        <v>3.5</v>
      </c>
      <c r="L87">
        <f>I87-I82</f>
        <v>-4.1600000000325963</v>
      </c>
      <c r="M87">
        <f>J87-J82</f>
        <v>20.036999999952968</v>
      </c>
    </row>
    <row r="88" spans="1:13" x14ac:dyDescent="0.25">
      <c r="A88" t="s">
        <v>20</v>
      </c>
      <c r="B88" t="s">
        <v>65</v>
      </c>
      <c r="E88">
        <v>95.17</v>
      </c>
      <c r="I88">
        <v>-426159.29</v>
      </c>
      <c r="J88">
        <f t="shared" si="2"/>
        <v>-426064.12</v>
      </c>
      <c r="K88">
        <v>3.5</v>
      </c>
      <c r="L88">
        <f>I88-I82</f>
        <v>-3.5700000000069849</v>
      </c>
      <c r="M88">
        <f>J88-J82</f>
        <v>20.284999999974389</v>
      </c>
    </row>
    <row r="89" spans="1:13" x14ac:dyDescent="0.25">
      <c r="A89" t="s">
        <v>20</v>
      </c>
      <c r="B89" t="s">
        <v>59</v>
      </c>
      <c r="E89">
        <v>96.442999999999998</v>
      </c>
      <c r="I89">
        <v>-426158.65</v>
      </c>
      <c r="J89">
        <f t="shared" si="2"/>
        <v>-426062.20699999999</v>
      </c>
      <c r="K89">
        <v>3.5</v>
      </c>
      <c r="L89">
        <f>I89-I82</f>
        <v>-2.9300000000512227</v>
      </c>
      <c r="M89">
        <f>J89-J82</f>
        <v>22.197999999974854</v>
      </c>
    </row>
    <row r="90" spans="1:13" x14ac:dyDescent="0.25">
      <c r="A90" t="s">
        <v>20</v>
      </c>
      <c r="B90" t="s">
        <v>63</v>
      </c>
      <c r="E90">
        <v>96.236999999999995</v>
      </c>
      <c r="I90">
        <v>-426156.09</v>
      </c>
      <c r="J90">
        <f t="shared" si="2"/>
        <v>-426059.853</v>
      </c>
      <c r="K90">
        <v>3.5</v>
      </c>
      <c r="L90">
        <f>I90-I82</f>
        <v>-0.37000000005355105</v>
      </c>
      <c r="M90">
        <f>J90-J82</f>
        <v>24.551999999966938</v>
      </c>
    </row>
    <row r="91" spans="1:13" x14ac:dyDescent="0.25">
      <c r="A91" t="s">
        <v>20</v>
      </c>
      <c r="B91" t="s">
        <v>64</v>
      </c>
      <c r="E91">
        <v>96.266000000000005</v>
      </c>
      <c r="I91">
        <v>-426154.17</v>
      </c>
      <c r="J91">
        <f t="shared" si="2"/>
        <v>-426057.90399999998</v>
      </c>
      <c r="K91">
        <v>3.5</v>
      </c>
      <c r="L91">
        <f>I91-I82</f>
        <v>1.5499999999883585</v>
      </c>
      <c r="M91">
        <f>J91-J82</f>
        <v>26.50099999998929</v>
      </c>
    </row>
    <row r="92" spans="1:13" x14ac:dyDescent="0.25">
      <c r="A92" t="s">
        <v>21</v>
      </c>
      <c r="B92" t="s">
        <v>39</v>
      </c>
      <c r="C92">
        <v>152.55899999999997</v>
      </c>
      <c r="D92">
        <v>154.33600000000001</v>
      </c>
      <c r="E92">
        <v>83.912999999999997</v>
      </c>
      <c r="F92">
        <v>60.730000000000004</v>
      </c>
      <c r="G92">
        <v>66.691000000000003</v>
      </c>
      <c r="H92">
        <v>236.19900000000001</v>
      </c>
      <c r="I92">
        <v>-521740.68</v>
      </c>
      <c r="J92">
        <f t="shared" si="2"/>
        <v>-521656.76699999999</v>
      </c>
      <c r="K92">
        <v>0</v>
      </c>
      <c r="L92">
        <v>0</v>
      </c>
      <c r="M92">
        <v>0</v>
      </c>
    </row>
    <row r="93" spans="1:13" x14ac:dyDescent="0.25">
      <c r="A93" t="s">
        <v>21</v>
      </c>
      <c r="B93" t="s">
        <v>40</v>
      </c>
      <c r="C93">
        <v>153.964</v>
      </c>
      <c r="D93">
        <v>155.149</v>
      </c>
      <c r="E93">
        <v>96.072000000000003</v>
      </c>
      <c r="F93">
        <v>66.59</v>
      </c>
      <c r="G93">
        <v>70.564000000000007</v>
      </c>
      <c r="H93">
        <v>198.14400000000001</v>
      </c>
      <c r="I93">
        <v>-521754.62</v>
      </c>
      <c r="J93">
        <f t="shared" si="2"/>
        <v>-521658.54800000001</v>
      </c>
      <c r="K93">
        <v>1</v>
      </c>
      <c r="L93">
        <f>I93-I92</f>
        <v>-13.940000000002328</v>
      </c>
      <c r="M93">
        <f>J93-J92</f>
        <v>-1.7810000000172295</v>
      </c>
    </row>
    <row r="94" spans="1:13" x14ac:dyDescent="0.25">
      <c r="A94" t="s">
        <v>21</v>
      </c>
      <c r="B94" t="s">
        <v>50</v>
      </c>
      <c r="E94">
        <v>93.311999999999998</v>
      </c>
      <c r="H94">
        <v>153.36199999999999</v>
      </c>
      <c r="I94">
        <v>-521739.56999999995</v>
      </c>
      <c r="J94">
        <f t="shared" si="2"/>
        <v>-521646.25799999997</v>
      </c>
      <c r="K94">
        <v>2</v>
      </c>
      <c r="L94">
        <f>I94-I92</f>
        <v>1.1100000000442378</v>
      </c>
      <c r="M94">
        <f>J94-J92</f>
        <v>10.509000000020023</v>
      </c>
    </row>
    <row r="95" spans="1:13" x14ac:dyDescent="0.25">
      <c r="A95" t="s">
        <v>21</v>
      </c>
      <c r="B95" t="s">
        <v>53</v>
      </c>
      <c r="E95">
        <v>109.40900000000001</v>
      </c>
      <c r="H95">
        <v>153.75899999999999</v>
      </c>
      <c r="I95">
        <v>-521761.17</v>
      </c>
      <c r="J95">
        <f t="shared" si="2"/>
        <v>-521651.761</v>
      </c>
      <c r="K95">
        <v>3</v>
      </c>
      <c r="L95">
        <f>I95-I92</f>
        <v>-20.489999999990687</v>
      </c>
      <c r="M95">
        <f>J95-J92</f>
        <v>5.0059999999939464</v>
      </c>
    </row>
    <row r="96" spans="1:13" x14ac:dyDescent="0.25">
      <c r="A96" t="s">
        <v>21</v>
      </c>
      <c r="B96" t="s">
        <v>66</v>
      </c>
      <c r="E96">
        <v>109.017</v>
      </c>
      <c r="I96">
        <v>-521746.87</v>
      </c>
      <c r="J96">
        <f t="shared" si="2"/>
        <v>-521637.853</v>
      </c>
      <c r="K96">
        <v>3.5</v>
      </c>
      <c r="L96">
        <f>I96-I92</f>
        <v>-6.1900000000023283</v>
      </c>
      <c r="M96">
        <f>J96-J92</f>
        <v>18.913999999989755</v>
      </c>
    </row>
    <row r="97" spans="1:13" x14ac:dyDescent="0.25">
      <c r="A97" t="s">
        <v>21</v>
      </c>
      <c r="B97" t="s">
        <v>65</v>
      </c>
      <c r="E97">
        <v>107.76</v>
      </c>
      <c r="I97">
        <v>-521745.21</v>
      </c>
      <c r="J97">
        <f t="shared" si="2"/>
        <v>-521637.45</v>
      </c>
      <c r="K97">
        <v>3.5</v>
      </c>
      <c r="L97">
        <f>I97-I92</f>
        <v>-4.5300000000279397</v>
      </c>
      <c r="M97">
        <f>J97-J92</f>
        <v>19.316999999980908</v>
      </c>
    </row>
    <row r="98" spans="1:13" x14ac:dyDescent="0.25">
      <c r="A98" t="s">
        <v>21</v>
      </c>
      <c r="B98" t="s">
        <v>59</v>
      </c>
      <c r="E98">
        <v>108.864</v>
      </c>
      <c r="I98">
        <v>-521744.57</v>
      </c>
      <c r="J98">
        <f t="shared" si="2"/>
        <v>-521635.70600000001</v>
      </c>
      <c r="K98">
        <v>3.5</v>
      </c>
      <c r="L98">
        <f>I98-I92</f>
        <v>-3.8900000000139698</v>
      </c>
      <c r="M98">
        <f>J98-J92</f>
        <v>21.060999999986961</v>
      </c>
    </row>
    <row r="99" spans="1:13" x14ac:dyDescent="0.25">
      <c r="A99" t="s">
        <v>21</v>
      </c>
      <c r="B99" t="s">
        <v>60</v>
      </c>
      <c r="E99">
        <v>109.36799999999999</v>
      </c>
      <c r="I99">
        <v>-521744.22</v>
      </c>
      <c r="J99">
        <f t="shared" ref="J99:J130" si="3">I99+E99</f>
        <v>-521634.85199999996</v>
      </c>
      <c r="K99">
        <v>3.5</v>
      </c>
      <c r="L99">
        <f>I99-I92</f>
        <v>-3.5399999999790452</v>
      </c>
      <c r="M99">
        <f>J99-J92</f>
        <v>21.915000000037253</v>
      </c>
    </row>
    <row r="100" spans="1:13" x14ac:dyDescent="0.25">
      <c r="A100" t="s">
        <v>21</v>
      </c>
      <c r="B100" t="s">
        <v>64</v>
      </c>
      <c r="E100">
        <v>109.57299999999999</v>
      </c>
      <c r="I100">
        <v>-521741.35</v>
      </c>
      <c r="J100">
        <f t="shared" si="3"/>
        <v>-521631.777</v>
      </c>
      <c r="K100">
        <v>3.5</v>
      </c>
      <c r="L100">
        <f>I100-I92</f>
        <v>-0.66999999998370185</v>
      </c>
      <c r="M100">
        <f>J100-J92</f>
        <v>24.989999999990687</v>
      </c>
    </row>
    <row r="101" spans="1:13" x14ac:dyDescent="0.25">
      <c r="A101" t="s">
        <v>21</v>
      </c>
      <c r="B101" t="s">
        <v>63</v>
      </c>
      <c r="E101">
        <v>109.79900000000001</v>
      </c>
      <c r="I101">
        <v>-521740.54</v>
      </c>
      <c r="J101">
        <f t="shared" si="3"/>
        <v>-521630.74099999998</v>
      </c>
      <c r="K101">
        <v>3.5</v>
      </c>
      <c r="L101">
        <f>I101-I92</f>
        <v>0.14000000001396984</v>
      </c>
      <c r="M101">
        <f>J101-J92</f>
        <v>26.026000000012573</v>
      </c>
    </row>
    <row r="102" spans="1:13" x14ac:dyDescent="0.25">
      <c r="A102" t="s">
        <v>22</v>
      </c>
      <c r="B102" t="s">
        <v>39</v>
      </c>
      <c r="C102">
        <v>139.137</v>
      </c>
      <c r="D102">
        <v>140.91400000000002</v>
      </c>
      <c r="E102">
        <v>67.174999999999997</v>
      </c>
      <c r="F102">
        <v>67.606000000000009</v>
      </c>
      <c r="G102">
        <v>73.567999999999998</v>
      </c>
      <c r="H102">
        <v>247.31700000000001</v>
      </c>
      <c r="I102">
        <v>-708505.59000000008</v>
      </c>
      <c r="J102">
        <f t="shared" si="3"/>
        <v>-708438.41500000004</v>
      </c>
      <c r="K102">
        <v>0</v>
      </c>
      <c r="L102">
        <v>0</v>
      </c>
      <c r="M102">
        <v>0</v>
      </c>
    </row>
    <row r="103" spans="1:13" x14ac:dyDescent="0.25">
      <c r="A103" t="s">
        <v>22</v>
      </c>
      <c r="B103" t="s">
        <v>40</v>
      </c>
      <c r="C103">
        <v>139.96300000000002</v>
      </c>
      <c r="D103">
        <v>141.14800000000002</v>
      </c>
      <c r="E103">
        <v>79.341000000000008</v>
      </c>
      <c r="F103">
        <v>71.245999999999995</v>
      </c>
      <c r="G103">
        <v>75.221000000000004</v>
      </c>
      <c r="H103">
        <v>207.298</v>
      </c>
      <c r="I103">
        <v>-708523.96</v>
      </c>
      <c r="J103">
        <f t="shared" si="3"/>
        <v>-708444.61899999995</v>
      </c>
      <c r="K103">
        <v>1</v>
      </c>
      <c r="L103">
        <f>I103-I102</f>
        <v>-18.369999999878928</v>
      </c>
      <c r="M103">
        <f>J103-J102</f>
        <v>-6.203999999910593</v>
      </c>
    </row>
    <row r="104" spans="1:13" x14ac:dyDescent="0.25">
      <c r="A104" t="s">
        <v>22</v>
      </c>
      <c r="B104" t="s">
        <v>50</v>
      </c>
      <c r="E104">
        <v>78.182000000000002</v>
      </c>
      <c r="H104">
        <v>156.74600000000001</v>
      </c>
      <c r="I104">
        <v>-708503.78</v>
      </c>
      <c r="J104">
        <f t="shared" si="3"/>
        <v>-708425.598</v>
      </c>
      <c r="K104">
        <v>2</v>
      </c>
      <c r="L104">
        <f>I104-I102</f>
        <v>1.8100000000558794</v>
      </c>
      <c r="M104">
        <f>J104-J102</f>
        <v>12.817000000039116</v>
      </c>
    </row>
    <row r="105" spans="1:13" x14ac:dyDescent="0.25">
      <c r="A105" t="s">
        <v>22</v>
      </c>
      <c r="B105" t="s">
        <v>53</v>
      </c>
      <c r="E105">
        <v>93.171999999999997</v>
      </c>
      <c r="H105">
        <v>163.48099999999999</v>
      </c>
      <c r="I105">
        <v>-708530.84</v>
      </c>
      <c r="J105">
        <f t="shared" si="3"/>
        <v>-708437.66799999995</v>
      </c>
      <c r="K105">
        <v>3</v>
      </c>
      <c r="L105">
        <f>I105-I102</f>
        <v>-25.249999999883585</v>
      </c>
      <c r="M105">
        <f>J105-J102</f>
        <v>0.74700000009033829</v>
      </c>
    </row>
    <row r="106" spans="1:13" x14ac:dyDescent="0.25">
      <c r="A106" t="s">
        <v>22</v>
      </c>
      <c r="B106" t="s">
        <v>65</v>
      </c>
      <c r="E106">
        <v>93.26</v>
      </c>
      <c r="I106">
        <v>-708513.87</v>
      </c>
      <c r="J106">
        <f t="shared" si="3"/>
        <v>-708420.61</v>
      </c>
      <c r="K106">
        <v>3.5</v>
      </c>
      <c r="L106">
        <f>I106-I102</f>
        <v>-8.2799999999115244</v>
      </c>
      <c r="M106">
        <f>J106-J102</f>
        <v>17.805000000051223</v>
      </c>
    </row>
    <row r="107" spans="1:13" x14ac:dyDescent="0.25">
      <c r="A107" t="s">
        <v>22</v>
      </c>
      <c r="B107" t="s">
        <v>66</v>
      </c>
      <c r="E107">
        <v>93.918000000000006</v>
      </c>
      <c r="I107">
        <v>-708514.21</v>
      </c>
      <c r="J107">
        <f t="shared" si="3"/>
        <v>-708420.29200000002</v>
      </c>
      <c r="K107">
        <v>3.5</v>
      </c>
      <c r="L107">
        <f>I107-I102</f>
        <v>-8.6199999998789281</v>
      </c>
      <c r="M107">
        <f>J107-J102</f>
        <v>18.12300000002142</v>
      </c>
    </row>
    <row r="108" spans="1:13" x14ac:dyDescent="0.25">
      <c r="A108" t="s">
        <v>22</v>
      </c>
      <c r="B108" t="s">
        <v>60</v>
      </c>
      <c r="E108">
        <v>95.100999999999999</v>
      </c>
      <c r="I108">
        <v>-708512.63</v>
      </c>
      <c r="J108">
        <f t="shared" si="3"/>
        <v>-708417.52899999998</v>
      </c>
      <c r="K108">
        <v>3.5</v>
      </c>
      <c r="L108">
        <f>I108-I102</f>
        <v>-7.0399999999208376</v>
      </c>
      <c r="M108">
        <f>J108-J102</f>
        <v>20.886000000056811</v>
      </c>
    </row>
    <row r="109" spans="1:13" x14ac:dyDescent="0.25">
      <c r="A109" t="s">
        <v>22</v>
      </c>
      <c r="B109" t="s">
        <v>59</v>
      </c>
      <c r="E109">
        <v>92.137</v>
      </c>
      <c r="I109">
        <v>-708506.08</v>
      </c>
      <c r="J109">
        <f t="shared" si="3"/>
        <v>-708413.94299999997</v>
      </c>
      <c r="K109">
        <v>3.5</v>
      </c>
      <c r="L109">
        <f>I109-I102</f>
        <v>-0.48999999987427145</v>
      </c>
      <c r="M109">
        <f>J109-J102</f>
        <v>24.472000000067055</v>
      </c>
    </row>
    <row r="110" spans="1:13" x14ac:dyDescent="0.25">
      <c r="A110" t="s">
        <v>22</v>
      </c>
      <c r="B110" t="s">
        <v>63</v>
      </c>
      <c r="E110">
        <v>93.328999999999994</v>
      </c>
      <c r="I110">
        <v>-708504.07</v>
      </c>
      <c r="J110">
        <f t="shared" si="3"/>
        <v>-708410.74099999992</v>
      </c>
      <c r="K110">
        <v>3.5</v>
      </c>
      <c r="L110">
        <f>I110-I102</f>
        <v>1.5200000001350418</v>
      </c>
      <c r="M110">
        <f>J110-J102</f>
        <v>27.674000000115484</v>
      </c>
    </row>
    <row r="111" spans="1:13" x14ac:dyDescent="0.25">
      <c r="A111" t="s">
        <v>22</v>
      </c>
      <c r="B111" t="s">
        <v>64</v>
      </c>
      <c r="E111">
        <v>93.376999999999995</v>
      </c>
      <c r="I111">
        <v>-708502.01</v>
      </c>
      <c r="J111">
        <f t="shared" si="3"/>
        <v>-708408.63300000003</v>
      </c>
      <c r="K111">
        <v>3.5</v>
      </c>
      <c r="L111">
        <f>I111-I102</f>
        <v>3.5800000000745058</v>
      </c>
      <c r="M111">
        <f>J111-J102</f>
        <v>29.782000000006519</v>
      </c>
    </row>
    <row r="112" spans="1:13" x14ac:dyDescent="0.25">
      <c r="A112" t="s">
        <v>23</v>
      </c>
      <c r="B112" t="s">
        <v>39</v>
      </c>
      <c r="C112">
        <v>170.774</v>
      </c>
      <c r="D112">
        <v>172.55100000000002</v>
      </c>
      <c r="E112">
        <v>100.37899999999999</v>
      </c>
      <c r="F112">
        <v>65.816000000000003</v>
      </c>
      <c r="G112">
        <v>71.777999999999992</v>
      </c>
      <c r="H112">
        <v>242.06299999999999</v>
      </c>
      <c r="I112">
        <v>-546386.23</v>
      </c>
      <c r="J112">
        <f t="shared" si="3"/>
        <v>-546285.85100000002</v>
      </c>
      <c r="K112">
        <v>0</v>
      </c>
      <c r="L112">
        <v>0</v>
      </c>
      <c r="M112">
        <v>0</v>
      </c>
    </row>
    <row r="113" spans="1:13" x14ac:dyDescent="0.25">
      <c r="A113" t="s">
        <v>23</v>
      </c>
      <c r="B113" t="s">
        <v>40</v>
      </c>
      <c r="C113">
        <v>170.76300000000001</v>
      </c>
      <c r="D113">
        <v>171.94900000000001</v>
      </c>
      <c r="E113">
        <v>112.226</v>
      </c>
      <c r="F113">
        <v>67.969000000000008</v>
      </c>
      <c r="G113">
        <v>71.942999999999998</v>
      </c>
      <c r="H113">
        <v>200.30799999999999</v>
      </c>
      <c r="I113">
        <v>-546402.11</v>
      </c>
      <c r="J113">
        <f t="shared" si="3"/>
        <v>-546289.88399999996</v>
      </c>
      <c r="K113">
        <v>1</v>
      </c>
      <c r="L113">
        <f>I113-I112</f>
        <v>-15.880000000004657</v>
      </c>
      <c r="M113">
        <f>J113-J112</f>
        <v>-4.0329999999376014</v>
      </c>
    </row>
    <row r="114" spans="1:13" x14ac:dyDescent="0.25">
      <c r="A114" t="s">
        <v>23</v>
      </c>
      <c r="B114" t="s">
        <v>50</v>
      </c>
      <c r="E114">
        <v>110.25800000000001</v>
      </c>
      <c r="H114">
        <v>155.02000000000001</v>
      </c>
      <c r="I114">
        <v>-546383.63</v>
      </c>
      <c r="J114">
        <f t="shared" si="3"/>
        <v>-546273.37199999997</v>
      </c>
      <c r="K114">
        <v>2</v>
      </c>
      <c r="L114">
        <f>I114-I112</f>
        <v>2.5999999999767169</v>
      </c>
      <c r="M114">
        <f>J114-J112</f>
        <v>12.479000000050291</v>
      </c>
    </row>
    <row r="115" spans="1:13" x14ac:dyDescent="0.25">
      <c r="A115" t="s">
        <v>23</v>
      </c>
      <c r="B115" t="s">
        <v>53</v>
      </c>
      <c r="E115">
        <v>124.229</v>
      </c>
      <c r="H115">
        <v>166.72900000000001</v>
      </c>
      <c r="I115">
        <v>-546404.68000000005</v>
      </c>
      <c r="J115">
        <f t="shared" si="3"/>
        <v>-546280.451</v>
      </c>
      <c r="K115">
        <v>3</v>
      </c>
      <c r="L115">
        <f>I115-I112</f>
        <v>-18.450000000069849</v>
      </c>
      <c r="M115">
        <f>J115-J112</f>
        <v>5.4000000000232831</v>
      </c>
    </row>
    <row r="116" spans="1:13" x14ac:dyDescent="0.25">
      <c r="A116" t="s">
        <v>23</v>
      </c>
      <c r="B116" t="s">
        <v>60</v>
      </c>
      <c r="E116">
        <v>126.114</v>
      </c>
      <c r="I116">
        <v>-546392.65</v>
      </c>
      <c r="J116">
        <f t="shared" si="3"/>
        <v>-546266.53600000008</v>
      </c>
      <c r="K116">
        <v>3.5</v>
      </c>
      <c r="L116">
        <f>I116-I112</f>
        <v>-6.4200000000419095</v>
      </c>
      <c r="M116">
        <f>J116-J112</f>
        <v>19.314999999944121</v>
      </c>
    </row>
    <row r="117" spans="1:13" x14ac:dyDescent="0.25">
      <c r="A117" t="s">
        <v>23</v>
      </c>
      <c r="B117" t="s">
        <v>59</v>
      </c>
      <c r="E117">
        <v>125.23399999999999</v>
      </c>
      <c r="I117">
        <v>-546390.4</v>
      </c>
      <c r="J117">
        <f t="shared" si="3"/>
        <v>-546265.16599999997</v>
      </c>
      <c r="K117">
        <v>3.5</v>
      </c>
      <c r="L117">
        <f>I117-I112</f>
        <v>-4.1700000000419095</v>
      </c>
      <c r="M117">
        <f>J117-J112</f>
        <v>20.685000000055879</v>
      </c>
    </row>
    <row r="118" spans="1:13" x14ac:dyDescent="0.25">
      <c r="A118" t="s">
        <v>23</v>
      </c>
      <c r="B118" t="s">
        <v>66</v>
      </c>
      <c r="E118">
        <v>124.08</v>
      </c>
      <c r="I118">
        <v>-546388.36</v>
      </c>
      <c r="J118">
        <f t="shared" si="3"/>
        <v>-546264.28</v>
      </c>
      <c r="K118">
        <v>3.5</v>
      </c>
      <c r="L118">
        <f>I118-I112</f>
        <v>-2.1300000000046566</v>
      </c>
      <c r="M118">
        <f>J118-J112</f>
        <v>21.570999999996275</v>
      </c>
    </row>
    <row r="119" spans="1:13" x14ac:dyDescent="0.25">
      <c r="A119" t="s">
        <v>23</v>
      </c>
      <c r="B119" t="s">
        <v>65</v>
      </c>
      <c r="E119">
        <v>123.39700000000001</v>
      </c>
      <c r="I119">
        <v>-546387.62</v>
      </c>
      <c r="J119">
        <f t="shared" si="3"/>
        <v>-546264.223</v>
      </c>
      <c r="K119">
        <v>3.5</v>
      </c>
      <c r="L119">
        <f>I119-I112</f>
        <v>-1.3900000000139698</v>
      </c>
      <c r="M119">
        <f>J119-J112</f>
        <v>21.628000000026077</v>
      </c>
    </row>
    <row r="120" spans="1:13" x14ac:dyDescent="0.25">
      <c r="A120" t="s">
        <v>23</v>
      </c>
      <c r="B120" t="s">
        <v>63</v>
      </c>
      <c r="E120">
        <v>126.218</v>
      </c>
      <c r="I120">
        <v>-546380.75</v>
      </c>
      <c r="J120">
        <f t="shared" si="3"/>
        <v>-546254.53200000001</v>
      </c>
      <c r="K120">
        <v>3.5</v>
      </c>
      <c r="L120">
        <f>I120-I112</f>
        <v>5.4799999999813735</v>
      </c>
      <c r="M120">
        <f>J120-J112</f>
        <v>31.319000000017695</v>
      </c>
    </row>
    <row r="121" spans="1:13" x14ac:dyDescent="0.25">
      <c r="A121" t="s">
        <v>23</v>
      </c>
      <c r="B121" t="s">
        <v>64</v>
      </c>
      <c r="E121">
        <v>126.214</v>
      </c>
      <c r="I121">
        <v>-546380.31999999995</v>
      </c>
      <c r="J121">
        <f t="shared" si="3"/>
        <v>-546254.10599999991</v>
      </c>
      <c r="K121">
        <v>3.5</v>
      </c>
      <c r="L121">
        <f>I121-I112</f>
        <v>5.9100000000325963</v>
      </c>
      <c r="M121">
        <f>J121-J112</f>
        <v>31.745000000111759</v>
      </c>
    </row>
    <row r="122" spans="1:13" x14ac:dyDescent="0.25">
      <c r="A122" t="s">
        <v>24</v>
      </c>
      <c r="B122" t="s">
        <v>39</v>
      </c>
      <c r="C122">
        <v>186.685</v>
      </c>
      <c r="D122">
        <v>188.46199999999999</v>
      </c>
      <c r="E122">
        <v>112.977</v>
      </c>
      <c r="F122">
        <v>74.650000000000006</v>
      </c>
      <c r="G122">
        <v>80.611000000000004</v>
      </c>
      <c r="H122">
        <v>253.17500000000001</v>
      </c>
      <c r="I122">
        <v>-641971.18999999994</v>
      </c>
      <c r="J122">
        <f t="shared" si="3"/>
        <v>-641858.21299999999</v>
      </c>
      <c r="K122">
        <v>0</v>
      </c>
      <c r="L122">
        <v>0</v>
      </c>
      <c r="M122">
        <v>0</v>
      </c>
    </row>
    <row r="123" spans="1:13" x14ac:dyDescent="0.25">
      <c r="A123" t="s">
        <v>24</v>
      </c>
      <c r="B123" t="s">
        <v>40</v>
      </c>
      <c r="C123">
        <v>188.09</v>
      </c>
      <c r="D123">
        <v>189.27500000000001</v>
      </c>
      <c r="E123">
        <v>125.136</v>
      </c>
      <c r="F123">
        <v>80.510000000000005</v>
      </c>
      <c r="G123">
        <v>84.484000000000009</v>
      </c>
      <c r="H123">
        <v>215.12</v>
      </c>
      <c r="I123">
        <v>-641985.13</v>
      </c>
      <c r="J123">
        <f t="shared" si="3"/>
        <v>-641859.99399999995</v>
      </c>
      <c r="K123">
        <v>1</v>
      </c>
      <c r="L123">
        <f>I123-I122</f>
        <v>-13.940000000060536</v>
      </c>
      <c r="M123">
        <f>J123-J122</f>
        <v>-1.7809999999590218</v>
      </c>
    </row>
    <row r="124" spans="1:13" x14ac:dyDescent="0.25">
      <c r="A124" t="s">
        <v>24</v>
      </c>
      <c r="B124" t="s">
        <v>50</v>
      </c>
      <c r="E124">
        <v>122.113</v>
      </c>
      <c r="H124">
        <v>171.00399999999999</v>
      </c>
      <c r="I124">
        <v>-641967.61</v>
      </c>
      <c r="J124">
        <f t="shared" si="3"/>
        <v>-641845.49699999997</v>
      </c>
      <c r="K124">
        <v>2</v>
      </c>
      <c r="L124">
        <f>I124-I122</f>
        <v>3.5799999999580905</v>
      </c>
      <c r="M124">
        <f>J124-J122</f>
        <v>12.716000000014901</v>
      </c>
    </row>
    <row r="125" spans="1:13" x14ac:dyDescent="0.25">
      <c r="A125" t="s">
        <v>24</v>
      </c>
      <c r="B125" t="s">
        <v>53</v>
      </c>
      <c r="E125">
        <v>139.154</v>
      </c>
      <c r="H125">
        <v>167.964</v>
      </c>
      <c r="I125">
        <v>-641989.07999999996</v>
      </c>
      <c r="J125">
        <f t="shared" si="3"/>
        <v>-641849.92599999998</v>
      </c>
      <c r="K125">
        <v>3</v>
      </c>
      <c r="L125">
        <f>I125-I122</f>
        <v>-17.89000000001397</v>
      </c>
      <c r="M125">
        <f>J125-J122</f>
        <v>8.2870000000111759</v>
      </c>
    </row>
    <row r="126" spans="1:13" x14ac:dyDescent="0.25">
      <c r="A126" t="s">
        <v>24</v>
      </c>
      <c r="B126" t="s">
        <v>66</v>
      </c>
      <c r="E126">
        <v>138.9</v>
      </c>
      <c r="I126">
        <v>-641974.85</v>
      </c>
      <c r="J126">
        <f t="shared" si="3"/>
        <v>-641835.94999999995</v>
      </c>
      <c r="K126">
        <v>3.5</v>
      </c>
      <c r="L126">
        <f>I126-I122</f>
        <v>-3.6600000000325963</v>
      </c>
      <c r="M126">
        <f>J126-J122</f>
        <v>22.26300000003539</v>
      </c>
    </row>
    <row r="127" spans="1:13" x14ac:dyDescent="0.25">
      <c r="A127" t="s">
        <v>24</v>
      </c>
      <c r="B127" t="s">
        <v>60</v>
      </c>
      <c r="E127">
        <v>140.453</v>
      </c>
      <c r="I127">
        <v>-641976.1</v>
      </c>
      <c r="J127">
        <f t="shared" si="3"/>
        <v>-641835.647</v>
      </c>
      <c r="K127">
        <v>3.5</v>
      </c>
      <c r="L127">
        <f>I127-I122</f>
        <v>-4.9100000000325963</v>
      </c>
      <c r="M127">
        <f>J127-J122</f>
        <v>22.565999999991618</v>
      </c>
    </row>
    <row r="128" spans="1:13" x14ac:dyDescent="0.25">
      <c r="A128" t="s">
        <v>24</v>
      </c>
      <c r="B128" t="s">
        <v>59</v>
      </c>
      <c r="E128">
        <v>140.881</v>
      </c>
      <c r="I128">
        <v>-641975.68999999994</v>
      </c>
      <c r="J128">
        <f t="shared" si="3"/>
        <v>-641834.80899999989</v>
      </c>
      <c r="K128">
        <v>3.5</v>
      </c>
      <c r="L128">
        <f>I128-I122</f>
        <v>-4.5</v>
      </c>
      <c r="M128">
        <f>J128-J122</f>
        <v>23.404000000096858</v>
      </c>
    </row>
    <row r="129" spans="1:13" x14ac:dyDescent="0.25">
      <c r="A129" t="s">
        <v>24</v>
      </c>
      <c r="B129" t="s">
        <v>65</v>
      </c>
      <c r="E129">
        <v>138.65199999999999</v>
      </c>
      <c r="I129">
        <v>-641970.54</v>
      </c>
      <c r="J129">
        <f t="shared" si="3"/>
        <v>-641831.88800000004</v>
      </c>
      <c r="K129">
        <v>3.5</v>
      </c>
      <c r="L129">
        <f>I129-I122</f>
        <v>0.64999999990686774</v>
      </c>
      <c r="M129">
        <f>J129-J122</f>
        <v>26.324999999953434</v>
      </c>
    </row>
    <row r="130" spans="1:13" x14ac:dyDescent="0.25">
      <c r="A130" t="s">
        <v>24</v>
      </c>
      <c r="B130" t="s">
        <v>63</v>
      </c>
      <c r="E130">
        <v>140.625</v>
      </c>
      <c r="I130">
        <v>-641969.44999999995</v>
      </c>
      <c r="J130">
        <f t="shared" si="3"/>
        <v>-641828.82499999995</v>
      </c>
      <c r="K130">
        <v>3.5</v>
      </c>
      <c r="L130">
        <f>I130-I122</f>
        <v>1.7399999999906868</v>
      </c>
      <c r="M130">
        <f>J130-J122</f>
        <v>29.38800000003539</v>
      </c>
    </row>
    <row r="131" spans="1:13" x14ac:dyDescent="0.25">
      <c r="A131" t="s">
        <v>24</v>
      </c>
      <c r="B131" t="s">
        <v>64</v>
      </c>
      <c r="E131">
        <v>139.435</v>
      </c>
      <c r="I131">
        <v>-641967.02</v>
      </c>
      <c r="J131">
        <f t="shared" ref="J131:J161" si="4">I131+E131</f>
        <v>-641827.58499999996</v>
      </c>
      <c r="K131">
        <v>3.5</v>
      </c>
      <c r="L131">
        <f>I131-I122</f>
        <v>4.1699999999254942</v>
      </c>
      <c r="M131">
        <f>J131-J122</f>
        <v>30.628000000026077</v>
      </c>
    </row>
    <row r="132" spans="1:13" x14ac:dyDescent="0.25">
      <c r="A132" t="s">
        <v>27</v>
      </c>
      <c r="B132" t="s">
        <v>39</v>
      </c>
      <c r="C132">
        <v>157.27799999999999</v>
      </c>
      <c r="D132">
        <v>159.05500000000001</v>
      </c>
      <c r="E132">
        <v>82.701999999999998</v>
      </c>
      <c r="F132">
        <v>73.694000000000003</v>
      </c>
      <c r="G132">
        <v>79.656000000000006</v>
      </c>
      <c r="H132">
        <v>256.08799999999997</v>
      </c>
      <c r="I132">
        <v>-733151.08</v>
      </c>
      <c r="J132">
        <f t="shared" si="4"/>
        <v>-733068.37799999991</v>
      </c>
      <c r="K132">
        <v>0</v>
      </c>
      <c r="L132">
        <v>0</v>
      </c>
      <c r="M132">
        <v>0</v>
      </c>
    </row>
    <row r="133" spans="1:13" x14ac:dyDescent="0.25">
      <c r="A133" t="s">
        <v>27</v>
      </c>
      <c r="B133" t="s">
        <v>40</v>
      </c>
      <c r="C133">
        <v>158.10400000000001</v>
      </c>
      <c r="D133">
        <v>159.28899999999999</v>
      </c>
      <c r="E133">
        <v>94.867999999999995</v>
      </c>
      <c r="F133">
        <v>77.334000000000003</v>
      </c>
      <c r="G133">
        <v>81.308999999999997</v>
      </c>
      <c r="H133">
        <v>216.06900000000002</v>
      </c>
      <c r="I133">
        <v>-733169.45</v>
      </c>
      <c r="J133">
        <f t="shared" si="4"/>
        <v>-733074.58199999994</v>
      </c>
      <c r="K133">
        <v>1</v>
      </c>
      <c r="L133">
        <f>I133-I132</f>
        <v>-18.369999999995343</v>
      </c>
      <c r="M133">
        <f>J133-J132</f>
        <v>-6.2040000000270084</v>
      </c>
    </row>
    <row r="134" spans="1:13" x14ac:dyDescent="0.25">
      <c r="A134" t="s">
        <v>27</v>
      </c>
      <c r="B134" t="s">
        <v>50</v>
      </c>
      <c r="E134">
        <v>91.760999999999996</v>
      </c>
      <c r="H134">
        <v>173.97200000000001</v>
      </c>
      <c r="I134">
        <v>-733149.36</v>
      </c>
      <c r="J134">
        <f t="shared" si="4"/>
        <v>-733057.59899999993</v>
      </c>
      <c r="K134">
        <v>2</v>
      </c>
      <c r="L134">
        <f>I134-I132</f>
        <v>1.7199999999720603</v>
      </c>
      <c r="M134">
        <f>J134-J132</f>
        <v>10.778999999980442</v>
      </c>
    </row>
    <row r="135" spans="1:13" x14ac:dyDescent="0.25">
      <c r="A135" t="s">
        <v>27</v>
      </c>
      <c r="B135" t="s">
        <v>53</v>
      </c>
      <c r="E135">
        <v>106.932</v>
      </c>
      <c r="H135">
        <v>179.32599999999999</v>
      </c>
      <c r="I135">
        <v>-733173.54</v>
      </c>
      <c r="J135">
        <f t="shared" si="4"/>
        <v>-733066.60800000001</v>
      </c>
      <c r="K135">
        <v>3</v>
      </c>
      <c r="L135">
        <f>I135-I132</f>
        <v>-22.460000000079162</v>
      </c>
      <c r="M135">
        <f>J135-J132</f>
        <v>1.7699999999022111</v>
      </c>
    </row>
    <row r="136" spans="1:13" x14ac:dyDescent="0.25">
      <c r="A136" t="s">
        <v>27</v>
      </c>
      <c r="B136" t="s">
        <v>66</v>
      </c>
      <c r="E136">
        <v>108.53400000000001</v>
      </c>
      <c r="I136">
        <v>-733159.94</v>
      </c>
      <c r="J136">
        <f t="shared" si="4"/>
        <v>-733051.40599999996</v>
      </c>
      <c r="K136">
        <v>3.5</v>
      </c>
      <c r="L136">
        <f>I136-I132</f>
        <v>-8.8599999999860302</v>
      </c>
      <c r="M136">
        <f>J136-J132</f>
        <v>16.97199999995064</v>
      </c>
    </row>
    <row r="137" spans="1:13" x14ac:dyDescent="0.25">
      <c r="A137" t="s">
        <v>27</v>
      </c>
      <c r="B137" t="s">
        <v>65</v>
      </c>
      <c r="E137">
        <v>108.62</v>
      </c>
      <c r="I137">
        <v>-733159.39</v>
      </c>
      <c r="J137">
        <f t="shared" si="4"/>
        <v>-733050.77</v>
      </c>
      <c r="K137">
        <v>3.5</v>
      </c>
      <c r="L137">
        <f>I137-I132</f>
        <v>-8.3100000000558794</v>
      </c>
      <c r="M137">
        <f>J137-J132</f>
        <v>17.607999999891035</v>
      </c>
    </row>
    <row r="138" spans="1:13" x14ac:dyDescent="0.25">
      <c r="A138" t="s">
        <v>27</v>
      </c>
      <c r="B138" t="s">
        <v>60</v>
      </c>
      <c r="E138">
        <v>110.11</v>
      </c>
      <c r="I138">
        <v>-733158.12</v>
      </c>
      <c r="J138">
        <f t="shared" si="4"/>
        <v>-733048.01</v>
      </c>
      <c r="K138">
        <v>3.5</v>
      </c>
      <c r="L138">
        <f>I138-I132</f>
        <v>-7.0400000000372529</v>
      </c>
      <c r="M138">
        <f>J138-J132</f>
        <v>20.367999999900348</v>
      </c>
    </row>
    <row r="139" spans="1:13" x14ac:dyDescent="0.25">
      <c r="A139" t="s">
        <v>27</v>
      </c>
      <c r="B139" t="s">
        <v>59</v>
      </c>
      <c r="E139">
        <v>106.943</v>
      </c>
      <c r="I139">
        <v>-733154.55</v>
      </c>
      <c r="J139">
        <f t="shared" si="4"/>
        <v>-733047.60700000008</v>
      </c>
      <c r="K139">
        <v>3.5</v>
      </c>
      <c r="L139">
        <f>I139-I132</f>
        <v>-3.4700000000884756</v>
      </c>
      <c r="M139">
        <f>J139-J132</f>
        <v>20.770999999833293</v>
      </c>
    </row>
    <row r="140" spans="1:13" x14ac:dyDescent="0.25">
      <c r="A140" t="s">
        <v>27</v>
      </c>
      <c r="B140" t="s">
        <v>63</v>
      </c>
      <c r="E140">
        <v>108.005</v>
      </c>
      <c r="I140">
        <v>-733149.49</v>
      </c>
      <c r="J140">
        <f t="shared" si="4"/>
        <v>-733041.48499999999</v>
      </c>
      <c r="K140">
        <v>3.5</v>
      </c>
      <c r="L140">
        <f>I140-I132</f>
        <v>1.5899999999674037</v>
      </c>
      <c r="M140">
        <f>J140-J132</f>
        <v>26.892999999923632</v>
      </c>
    </row>
    <row r="141" spans="1:13" x14ac:dyDescent="0.25">
      <c r="A141" t="s">
        <v>27</v>
      </c>
      <c r="B141" t="s">
        <v>64</v>
      </c>
      <c r="E141">
        <v>108.678</v>
      </c>
      <c r="I141">
        <v>-733148.53</v>
      </c>
      <c r="J141">
        <f t="shared" si="4"/>
        <v>-733039.85200000007</v>
      </c>
      <c r="K141">
        <v>3.5</v>
      </c>
      <c r="L141">
        <f>I141-I132</f>
        <v>2.5499999999301508</v>
      </c>
      <c r="M141">
        <f>J141-J132</f>
        <v>28.52599999983795</v>
      </c>
    </row>
    <row r="142" spans="1:13" x14ac:dyDescent="0.25">
      <c r="A142" t="s">
        <v>25</v>
      </c>
      <c r="B142" t="s">
        <v>39</v>
      </c>
      <c r="C142">
        <v>188.91500000000002</v>
      </c>
      <c r="D142">
        <v>190.69200000000001</v>
      </c>
      <c r="E142">
        <v>115.90600000000001</v>
      </c>
      <c r="F142">
        <v>71.903999999999996</v>
      </c>
      <c r="G142">
        <v>77.866</v>
      </c>
      <c r="H142">
        <v>250.83399999999997</v>
      </c>
      <c r="I142">
        <v>-571031.72</v>
      </c>
      <c r="J142">
        <f t="shared" si="4"/>
        <v>-570915.81400000001</v>
      </c>
      <c r="K142">
        <v>0</v>
      </c>
      <c r="L142">
        <v>0</v>
      </c>
      <c r="M142">
        <v>0</v>
      </c>
    </row>
    <row r="143" spans="1:13" x14ac:dyDescent="0.25">
      <c r="A143" t="s">
        <v>25</v>
      </c>
      <c r="B143" t="s">
        <v>40</v>
      </c>
      <c r="C143">
        <v>188.904</v>
      </c>
      <c r="D143">
        <v>190.08999999999997</v>
      </c>
      <c r="E143">
        <v>127.75299999999999</v>
      </c>
      <c r="F143">
        <v>74.057000000000002</v>
      </c>
      <c r="G143">
        <v>78.031000000000006</v>
      </c>
      <c r="H143">
        <v>209.07900000000001</v>
      </c>
      <c r="I143">
        <v>-571047.6</v>
      </c>
      <c r="J143">
        <f t="shared" si="4"/>
        <v>-570919.84699999995</v>
      </c>
      <c r="K143">
        <v>1</v>
      </c>
      <c r="L143">
        <f>I143-I142</f>
        <v>-15.880000000004657</v>
      </c>
      <c r="M143">
        <f>J143-J142</f>
        <v>-4.0329999999376014</v>
      </c>
    </row>
    <row r="144" spans="1:13" x14ac:dyDescent="0.25">
      <c r="A144" t="s">
        <v>25</v>
      </c>
      <c r="B144" t="s">
        <v>50</v>
      </c>
      <c r="E144">
        <v>127.12400000000001</v>
      </c>
      <c r="H144">
        <v>157.27799999999999</v>
      </c>
      <c r="I144">
        <v>-571029.04</v>
      </c>
      <c r="J144">
        <f t="shared" si="4"/>
        <v>-570901.91600000008</v>
      </c>
      <c r="K144">
        <v>2</v>
      </c>
      <c r="L144">
        <f>I144-I142</f>
        <v>2.6799999999348074</v>
      </c>
      <c r="M144">
        <f>J144-J142</f>
        <v>13.897999999928288</v>
      </c>
    </row>
    <row r="145" spans="1:13" x14ac:dyDescent="0.25">
      <c r="A145" t="s">
        <v>25</v>
      </c>
      <c r="B145" t="s">
        <v>53</v>
      </c>
      <c r="E145">
        <v>141.32</v>
      </c>
      <c r="H145">
        <v>165.322</v>
      </c>
      <c r="I145">
        <v>-571051.27</v>
      </c>
      <c r="J145">
        <f t="shared" si="4"/>
        <v>-570909.95000000007</v>
      </c>
      <c r="K145">
        <v>3</v>
      </c>
      <c r="L145">
        <f>I145-I142</f>
        <v>-19.550000000046566</v>
      </c>
      <c r="M145">
        <f>J145-J142</f>
        <v>5.8639999999431893</v>
      </c>
    </row>
    <row r="146" spans="1:13" x14ac:dyDescent="0.25">
      <c r="A146" t="s">
        <v>25</v>
      </c>
      <c r="B146" t="s">
        <v>59</v>
      </c>
      <c r="E146">
        <v>140.49</v>
      </c>
      <c r="I146">
        <v>-571035.81999999995</v>
      </c>
      <c r="J146">
        <f t="shared" si="4"/>
        <v>-570895.32999999996</v>
      </c>
      <c r="K146">
        <v>3.5</v>
      </c>
      <c r="L146">
        <f>I146-I142</f>
        <v>-4.0999999999767169</v>
      </c>
      <c r="M146">
        <f>J146-J142</f>
        <v>20.484000000054948</v>
      </c>
    </row>
    <row r="147" spans="1:13" x14ac:dyDescent="0.25">
      <c r="A147" t="s">
        <v>25</v>
      </c>
      <c r="B147" t="s">
        <v>65</v>
      </c>
      <c r="E147">
        <v>138.05099999999999</v>
      </c>
      <c r="I147">
        <v>-571032.86</v>
      </c>
      <c r="J147">
        <f t="shared" si="4"/>
        <v>-570894.80900000001</v>
      </c>
      <c r="K147">
        <v>3.5</v>
      </c>
      <c r="L147">
        <f>I147-I142</f>
        <v>-1.1400000000139698</v>
      </c>
      <c r="M147">
        <f>J147-J142</f>
        <v>21.005000000004657</v>
      </c>
    </row>
    <row r="148" spans="1:13" x14ac:dyDescent="0.25">
      <c r="A148" t="s">
        <v>25</v>
      </c>
      <c r="B148" t="s">
        <v>66</v>
      </c>
      <c r="E148">
        <v>139.29400000000001</v>
      </c>
      <c r="I148">
        <v>-571033.81999999995</v>
      </c>
      <c r="J148">
        <f t="shared" si="4"/>
        <v>-570894.52599999995</v>
      </c>
      <c r="K148">
        <v>3.5</v>
      </c>
      <c r="L148">
        <f>I148-I142</f>
        <v>-2.0999999999767169</v>
      </c>
      <c r="M148">
        <f>J148-J142</f>
        <v>21.288000000058673</v>
      </c>
    </row>
    <row r="149" spans="1:13" x14ac:dyDescent="0.25">
      <c r="A149" t="s">
        <v>25</v>
      </c>
      <c r="B149" t="s">
        <v>60</v>
      </c>
      <c r="E149">
        <v>143.31399999999999</v>
      </c>
      <c r="I149">
        <v>-571037.06000000006</v>
      </c>
      <c r="J149">
        <f t="shared" si="4"/>
        <v>-570893.74600000004</v>
      </c>
      <c r="K149">
        <v>3.5</v>
      </c>
      <c r="L149">
        <f>I149-I142</f>
        <v>-5.340000000083819</v>
      </c>
      <c r="M149">
        <f>J149-J142</f>
        <v>22.067999999970198</v>
      </c>
    </row>
    <row r="150" spans="1:13" x14ac:dyDescent="0.25">
      <c r="A150" t="s">
        <v>25</v>
      </c>
      <c r="B150" t="s">
        <v>63</v>
      </c>
      <c r="E150">
        <v>141.77699999999999</v>
      </c>
      <c r="I150">
        <v>-571028.81999999995</v>
      </c>
      <c r="J150">
        <f t="shared" si="4"/>
        <v>-570887.04299999995</v>
      </c>
      <c r="K150">
        <v>3.5</v>
      </c>
      <c r="L150">
        <f>I150-I142</f>
        <v>2.9000000000232831</v>
      </c>
      <c r="M150">
        <f>J150-J142</f>
        <v>28.771000000066124</v>
      </c>
    </row>
    <row r="151" spans="1:13" x14ac:dyDescent="0.25">
      <c r="A151" t="s">
        <v>25</v>
      </c>
      <c r="B151" t="s">
        <v>64</v>
      </c>
      <c r="E151">
        <v>140.09800000000001</v>
      </c>
      <c r="I151">
        <v>-571025.75</v>
      </c>
      <c r="J151">
        <f t="shared" si="4"/>
        <v>-570885.652</v>
      </c>
      <c r="K151">
        <v>3.5</v>
      </c>
      <c r="L151">
        <f>I151-I142</f>
        <v>5.9699999999720603</v>
      </c>
      <c r="M151">
        <f>J151-J142</f>
        <v>30.162000000011176</v>
      </c>
    </row>
    <row r="152" spans="1:13" x14ac:dyDescent="0.25">
      <c r="A152" t="s">
        <v>26</v>
      </c>
      <c r="B152" t="s">
        <v>39</v>
      </c>
      <c r="C152">
        <v>204.82599999999999</v>
      </c>
      <c r="D152">
        <v>206.60300000000001</v>
      </c>
      <c r="E152">
        <v>128.50399999999999</v>
      </c>
      <c r="F152">
        <v>80.738</v>
      </c>
      <c r="G152">
        <v>86.698999999999998</v>
      </c>
      <c r="H152">
        <v>261.94600000000003</v>
      </c>
      <c r="I152">
        <v>-666616.68000000005</v>
      </c>
      <c r="J152">
        <f t="shared" si="4"/>
        <v>-666488.17600000009</v>
      </c>
      <c r="K152">
        <v>0</v>
      </c>
      <c r="L152">
        <v>0</v>
      </c>
      <c r="M152">
        <v>0</v>
      </c>
    </row>
    <row r="153" spans="1:13" x14ac:dyDescent="0.25">
      <c r="A153" t="s">
        <v>26</v>
      </c>
      <c r="B153" t="s">
        <v>40</v>
      </c>
      <c r="C153">
        <v>206.23099999999999</v>
      </c>
      <c r="D153">
        <v>207.416</v>
      </c>
      <c r="E153">
        <v>140.66300000000001</v>
      </c>
      <c r="F153">
        <v>86.597999999999999</v>
      </c>
      <c r="G153">
        <v>90.572000000000003</v>
      </c>
      <c r="H153">
        <v>223.89099999999999</v>
      </c>
      <c r="I153">
        <v>-666630.62</v>
      </c>
      <c r="J153">
        <f t="shared" si="4"/>
        <v>-666489.95700000005</v>
      </c>
      <c r="K153">
        <v>1</v>
      </c>
      <c r="L153">
        <f>I153-I152</f>
        <v>-13.939999999944121</v>
      </c>
      <c r="M153">
        <f>J153-J152</f>
        <v>-1.7809999999590218</v>
      </c>
    </row>
    <row r="154" spans="1:13" x14ac:dyDescent="0.25">
      <c r="A154" t="s">
        <v>26</v>
      </c>
      <c r="B154" t="s">
        <v>50</v>
      </c>
      <c r="E154">
        <v>140.34399999999999</v>
      </c>
      <c r="H154">
        <v>166.249</v>
      </c>
      <c r="I154">
        <v>-666611.93000000005</v>
      </c>
      <c r="J154">
        <f t="shared" si="4"/>
        <v>-666471.58600000001</v>
      </c>
      <c r="K154">
        <v>2</v>
      </c>
      <c r="L154">
        <f>I154-I152</f>
        <v>4.75</v>
      </c>
      <c r="M154">
        <f>J154-J152</f>
        <v>16.590000000083819</v>
      </c>
    </row>
    <row r="155" spans="1:13" x14ac:dyDescent="0.25">
      <c r="A155" t="s">
        <v>26</v>
      </c>
      <c r="B155" t="s">
        <v>53</v>
      </c>
      <c r="E155">
        <v>155.17099999999999</v>
      </c>
      <c r="H155">
        <v>172.62299999999999</v>
      </c>
      <c r="I155">
        <v>-666635.97</v>
      </c>
      <c r="J155">
        <f t="shared" si="4"/>
        <v>-666480.799</v>
      </c>
      <c r="K155">
        <v>3</v>
      </c>
      <c r="L155">
        <f>I155-I152</f>
        <v>-19.289999999920838</v>
      </c>
      <c r="M155">
        <f>J155-J152</f>
        <v>7.3770000000949949</v>
      </c>
    </row>
    <row r="156" spans="1:13" x14ac:dyDescent="0.25">
      <c r="A156" t="s">
        <v>26</v>
      </c>
      <c r="B156" t="s">
        <v>60</v>
      </c>
      <c r="E156">
        <v>154.036</v>
      </c>
      <c r="I156">
        <v>-666621.02</v>
      </c>
      <c r="J156">
        <f t="shared" si="4"/>
        <v>-666466.98400000005</v>
      </c>
      <c r="K156">
        <v>3.5</v>
      </c>
      <c r="L156">
        <f>I156-I152</f>
        <v>-4.3399999999674037</v>
      </c>
      <c r="M156">
        <f>J156-J152</f>
        <v>21.192000000039116</v>
      </c>
    </row>
    <row r="157" spans="1:13" x14ac:dyDescent="0.25">
      <c r="A157" t="s">
        <v>26</v>
      </c>
      <c r="B157" t="s">
        <v>59</v>
      </c>
      <c r="E157">
        <v>156.36199999999999</v>
      </c>
      <c r="I157">
        <v>-666622.85</v>
      </c>
      <c r="J157">
        <f t="shared" si="4"/>
        <v>-666466.48800000001</v>
      </c>
      <c r="K157">
        <v>3.5</v>
      </c>
      <c r="L157">
        <f>I157-I152</f>
        <v>-6.1699999999254942</v>
      </c>
      <c r="M157">
        <f>J157-J152</f>
        <v>21.688000000081956</v>
      </c>
    </row>
    <row r="158" spans="1:13" x14ac:dyDescent="0.25">
      <c r="A158" t="s">
        <v>26</v>
      </c>
      <c r="B158" t="s">
        <v>66</v>
      </c>
      <c r="E158">
        <v>154.80799999999999</v>
      </c>
      <c r="I158">
        <v>-666620.59</v>
      </c>
      <c r="J158">
        <f t="shared" si="4"/>
        <v>-666465.78200000001</v>
      </c>
      <c r="K158">
        <v>3.5</v>
      </c>
      <c r="L158">
        <f>I158-I152</f>
        <v>-3.909999999916181</v>
      </c>
      <c r="M158">
        <f>J158-J152</f>
        <v>22.394000000087544</v>
      </c>
    </row>
    <row r="159" spans="1:13" x14ac:dyDescent="0.25">
      <c r="A159" t="s">
        <v>26</v>
      </c>
      <c r="B159" t="s">
        <v>65</v>
      </c>
      <c r="E159">
        <v>153.98099999999999</v>
      </c>
      <c r="I159">
        <v>-666616.13</v>
      </c>
      <c r="J159">
        <f t="shared" si="4"/>
        <v>-666462.14899999998</v>
      </c>
      <c r="K159">
        <v>3.5</v>
      </c>
      <c r="L159">
        <f>I159-I152</f>
        <v>0.55000000004656613</v>
      </c>
      <c r="M159">
        <f>J159-J152</f>
        <v>26.027000000118278</v>
      </c>
    </row>
    <row r="160" spans="1:13" x14ac:dyDescent="0.25">
      <c r="A160" t="s">
        <v>26</v>
      </c>
      <c r="B160" t="s">
        <v>63</v>
      </c>
      <c r="E160">
        <v>153.947</v>
      </c>
      <c r="I160">
        <v>-666613.75</v>
      </c>
      <c r="J160">
        <f t="shared" si="4"/>
        <v>-666459.80299999996</v>
      </c>
      <c r="K160">
        <v>3.5</v>
      </c>
      <c r="L160">
        <f>I160-I152</f>
        <v>2.9300000000512227</v>
      </c>
      <c r="M160">
        <f>J160-J152</f>
        <v>28.373000000137836</v>
      </c>
    </row>
    <row r="161" spans="1:13" x14ac:dyDescent="0.25">
      <c r="A161" t="s">
        <v>26</v>
      </c>
      <c r="B161" t="s">
        <v>64</v>
      </c>
      <c r="E161">
        <v>155.68600000000001</v>
      </c>
      <c r="I161">
        <v>-666609.13</v>
      </c>
      <c r="J161">
        <f t="shared" si="4"/>
        <v>-666453.44400000002</v>
      </c>
      <c r="K161">
        <v>3.5</v>
      </c>
      <c r="L161">
        <f>I161-I152</f>
        <v>7.5500000000465661</v>
      </c>
      <c r="M161">
        <f>J161-J152</f>
        <v>34.732000000076368</v>
      </c>
    </row>
    <row r="166" spans="1:13" x14ac:dyDescent="0.25">
      <c r="A166" t="s">
        <v>12</v>
      </c>
      <c r="B166" t="s">
        <v>41</v>
      </c>
      <c r="C166">
        <v>47.088000000000001</v>
      </c>
      <c r="D166">
        <v>48.272999999999996</v>
      </c>
      <c r="E166">
        <v>8.6059999999999999</v>
      </c>
      <c r="F166">
        <v>24.619999999999997</v>
      </c>
      <c r="G166">
        <v>28.594000000000001</v>
      </c>
      <c r="H166">
        <v>133.041</v>
      </c>
      <c r="I166">
        <v>-183280.57</v>
      </c>
      <c r="J166">
        <f t="shared" ref="J166:J197" si="5">I166+E166</f>
        <v>-183271.96400000001</v>
      </c>
      <c r="K166">
        <v>0</v>
      </c>
      <c r="L166">
        <v>0</v>
      </c>
      <c r="M166">
        <v>0</v>
      </c>
    </row>
    <row r="167" spans="1:13" x14ac:dyDescent="0.25">
      <c r="A167" t="s">
        <v>12</v>
      </c>
      <c r="B167" t="s">
        <v>34</v>
      </c>
      <c r="E167">
        <v>15.369</v>
      </c>
      <c r="H167">
        <v>114.562</v>
      </c>
      <c r="I167">
        <v>-183278.79</v>
      </c>
      <c r="J167">
        <f t="shared" si="5"/>
        <v>-183263.421</v>
      </c>
      <c r="K167">
        <v>3</v>
      </c>
      <c r="L167">
        <f>I167-I166</f>
        <v>1.7799999999988358</v>
      </c>
      <c r="M167">
        <f>J167-J166</f>
        <v>8.5430000000051223</v>
      </c>
    </row>
    <row r="168" spans="1:13" x14ac:dyDescent="0.25">
      <c r="A168" t="s">
        <v>12</v>
      </c>
      <c r="B168" t="s">
        <v>61</v>
      </c>
      <c r="E168">
        <v>20.922999999999998</v>
      </c>
      <c r="I168">
        <v>-183267.88</v>
      </c>
      <c r="J168">
        <f t="shared" si="5"/>
        <v>-183246.95699999999</v>
      </c>
      <c r="K168">
        <v>3.5</v>
      </c>
      <c r="L168">
        <f>I168-I166</f>
        <v>12.690000000002328</v>
      </c>
      <c r="M168">
        <f>J168-J166</f>
        <v>25.00700000001234</v>
      </c>
    </row>
    <row r="169" spans="1:13" x14ac:dyDescent="0.25">
      <c r="A169" t="s">
        <v>12</v>
      </c>
      <c r="B169" t="s">
        <v>62</v>
      </c>
      <c r="E169">
        <v>20.928999999999998</v>
      </c>
      <c r="I169">
        <v>-183267.69</v>
      </c>
      <c r="J169">
        <f t="shared" si="5"/>
        <v>-183246.761</v>
      </c>
      <c r="K169">
        <v>3.5</v>
      </c>
      <c r="L169">
        <f>I169-I166</f>
        <v>12.880000000004657</v>
      </c>
      <c r="M169">
        <f>J169-J166</f>
        <v>25.203000000008615</v>
      </c>
    </row>
    <row r="170" spans="1:13" x14ac:dyDescent="0.25">
      <c r="A170" t="s">
        <v>13</v>
      </c>
      <c r="B170" t="s">
        <v>41</v>
      </c>
      <c r="C170">
        <v>65.741</v>
      </c>
      <c r="D170">
        <v>66.926999999999992</v>
      </c>
      <c r="E170">
        <v>24.172000000000001</v>
      </c>
      <c r="F170">
        <v>29.2</v>
      </c>
      <c r="G170">
        <v>33.173999999999999</v>
      </c>
      <c r="H170">
        <v>143.398</v>
      </c>
      <c r="I170">
        <v>-207918.63</v>
      </c>
      <c r="J170">
        <f t="shared" si="5"/>
        <v>-207894.45800000001</v>
      </c>
      <c r="K170">
        <v>0</v>
      </c>
      <c r="L170">
        <v>0</v>
      </c>
      <c r="M170">
        <v>0</v>
      </c>
    </row>
    <row r="171" spans="1:13" x14ac:dyDescent="0.25">
      <c r="A171" t="s">
        <v>13</v>
      </c>
      <c r="B171" t="s">
        <v>34</v>
      </c>
      <c r="E171">
        <v>33.889000000000003</v>
      </c>
      <c r="H171">
        <v>113.22799999999999</v>
      </c>
      <c r="I171">
        <v>-207919.59</v>
      </c>
      <c r="J171">
        <f t="shared" si="5"/>
        <v>-207885.701</v>
      </c>
      <c r="K171">
        <v>3</v>
      </c>
      <c r="L171">
        <f>I171-I170</f>
        <v>-0.95999999999185093</v>
      </c>
      <c r="M171">
        <f>J171-J170</f>
        <v>8.75700000001234</v>
      </c>
    </row>
    <row r="172" spans="1:13" x14ac:dyDescent="0.25">
      <c r="A172" t="s">
        <v>13</v>
      </c>
      <c r="B172" t="s">
        <v>62</v>
      </c>
      <c r="E172">
        <v>36.96</v>
      </c>
      <c r="I172">
        <v>-207906.76</v>
      </c>
      <c r="J172">
        <f t="shared" si="5"/>
        <v>-207869.80000000002</v>
      </c>
      <c r="K172">
        <v>3.5</v>
      </c>
      <c r="L172">
        <f>I172-I170</f>
        <v>11.869999999995343</v>
      </c>
      <c r="M172">
        <f>J172-J170</f>
        <v>24.657999999995809</v>
      </c>
    </row>
    <row r="173" spans="1:13" x14ac:dyDescent="0.25">
      <c r="A173" t="s">
        <v>13</v>
      </c>
      <c r="B173" t="s">
        <v>61</v>
      </c>
      <c r="E173">
        <v>36.707000000000001</v>
      </c>
      <c r="I173">
        <v>-207906.58</v>
      </c>
      <c r="J173">
        <f t="shared" si="5"/>
        <v>-207869.87299999999</v>
      </c>
      <c r="K173">
        <v>3.5</v>
      </c>
      <c r="L173">
        <f>I173-I170</f>
        <v>12.050000000017462</v>
      </c>
      <c r="M173">
        <f>J173-J170</f>
        <v>24.585000000020955</v>
      </c>
    </row>
    <row r="174" spans="1:13" x14ac:dyDescent="0.25">
      <c r="A174" t="s">
        <v>14</v>
      </c>
      <c r="B174" t="s">
        <v>41</v>
      </c>
      <c r="C174">
        <v>99.867000000000004</v>
      </c>
      <c r="D174">
        <v>101.053</v>
      </c>
      <c r="E174">
        <v>53.235999999999997</v>
      </c>
      <c r="F174">
        <v>43.120000000000005</v>
      </c>
      <c r="G174">
        <v>47.094000000000001</v>
      </c>
      <c r="H174">
        <v>160.374</v>
      </c>
      <c r="I174">
        <v>-328149.14</v>
      </c>
      <c r="J174">
        <f t="shared" si="5"/>
        <v>-328095.90400000004</v>
      </c>
      <c r="K174">
        <v>0</v>
      </c>
      <c r="L174">
        <v>0</v>
      </c>
      <c r="M174">
        <v>0</v>
      </c>
    </row>
    <row r="175" spans="1:13" x14ac:dyDescent="0.25">
      <c r="A175" t="s">
        <v>14</v>
      </c>
      <c r="B175" t="s">
        <v>34</v>
      </c>
      <c r="E175">
        <v>61.655999999999999</v>
      </c>
      <c r="H175">
        <v>134.16300000000001</v>
      </c>
      <c r="I175">
        <v>-328146.84999999998</v>
      </c>
      <c r="J175">
        <f t="shared" si="5"/>
        <v>-328085.19399999996</v>
      </c>
      <c r="K175">
        <v>3</v>
      </c>
      <c r="L175">
        <f>I175-I174</f>
        <v>2.2900000000372529</v>
      </c>
      <c r="M175">
        <f>J175-J174</f>
        <v>10.710000000079162</v>
      </c>
    </row>
    <row r="176" spans="1:13" x14ac:dyDescent="0.25">
      <c r="A176" t="s">
        <v>14</v>
      </c>
      <c r="B176" t="s">
        <v>61</v>
      </c>
      <c r="E176">
        <v>65.614999999999995</v>
      </c>
      <c r="I176">
        <v>-328136.90000000002</v>
      </c>
      <c r="J176">
        <f t="shared" si="5"/>
        <v>-328071.28500000003</v>
      </c>
      <c r="K176">
        <v>3.5</v>
      </c>
      <c r="L176">
        <f>I176-I174</f>
        <v>12.239999999990687</v>
      </c>
      <c r="M176">
        <f>J176-J174</f>
        <v>24.619000000006054</v>
      </c>
    </row>
    <row r="177" spans="1:13" x14ac:dyDescent="0.25">
      <c r="A177" t="s">
        <v>14</v>
      </c>
      <c r="B177" t="s">
        <v>62</v>
      </c>
      <c r="E177">
        <v>65.581000000000003</v>
      </c>
      <c r="I177">
        <v>-328136.64</v>
      </c>
      <c r="J177">
        <f t="shared" si="5"/>
        <v>-328071.05900000001</v>
      </c>
      <c r="K177">
        <v>3.5</v>
      </c>
      <c r="L177">
        <f>I177-I174</f>
        <v>12.5</v>
      </c>
      <c r="M177">
        <f>J177-J174</f>
        <v>24.845000000030268</v>
      </c>
    </row>
    <row r="178" spans="1:13" x14ac:dyDescent="0.25">
      <c r="A178" t="s">
        <v>15</v>
      </c>
      <c r="B178" t="s">
        <v>41</v>
      </c>
      <c r="C178">
        <v>118.00800000000001</v>
      </c>
      <c r="D178">
        <v>119.19399999999999</v>
      </c>
      <c r="E178">
        <v>68.763000000000005</v>
      </c>
      <c r="F178">
        <v>49.207999999999998</v>
      </c>
      <c r="G178">
        <v>53.182000000000002</v>
      </c>
      <c r="H178">
        <v>169.14499999999998</v>
      </c>
      <c r="I178">
        <v>-352794.63</v>
      </c>
      <c r="J178">
        <f t="shared" si="5"/>
        <v>-352725.86700000003</v>
      </c>
      <c r="K178">
        <v>0</v>
      </c>
      <c r="L178">
        <v>0</v>
      </c>
      <c r="M178">
        <v>0</v>
      </c>
    </row>
    <row r="179" spans="1:13" x14ac:dyDescent="0.25">
      <c r="A179" t="s">
        <v>15</v>
      </c>
      <c r="B179" t="s">
        <v>34</v>
      </c>
      <c r="E179">
        <v>76.31</v>
      </c>
      <c r="H179">
        <v>147.60400000000001</v>
      </c>
      <c r="I179">
        <v>-352793.2</v>
      </c>
      <c r="J179">
        <f t="shared" si="5"/>
        <v>-352716.89</v>
      </c>
      <c r="K179">
        <v>3</v>
      </c>
      <c r="L179">
        <f>I179-I178</f>
        <v>1.4299999999930151</v>
      </c>
      <c r="M179">
        <f>J179-J178</f>
        <v>8.9770000000135042</v>
      </c>
    </row>
    <row r="180" spans="1:13" x14ac:dyDescent="0.25">
      <c r="A180" t="s">
        <v>15</v>
      </c>
      <c r="B180" t="s">
        <v>61</v>
      </c>
      <c r="E180">
        <v>81.161000000000001</v>
      </c>
      <c r="I180">
        <v>-352782.43</v>
      </c>
      <c r="J180">
        <f t="shared" si="5"/>
        <v>-352701.26899999997</v>
      </c>
      <c r="K180">
        <v>3.5</v>
      </c>
      <c r="L180">
        <f>I180-I178</f>
        <v>12.200000000011642</v>
      </c>
      <c r="M180">
        <f>J180-J178</f>
        <v>24.598000000056345</v>
      </c>
    </row>
    <row r="181" spans="1:13" x14ac:dyDescent="0.25">
      <c r="A181" t="s">
        <v>15</v>
      </c>
      <c r="B181" t="s">
        <v>62</v>
      </c>
      <c r="E181">
        <v>81.533000000000001</v>
      </c>
      <c r="I181">
        <v>-352782.22</v>
      </c>
      <c r="J181">
        <f t="shared" si="5"/>
        <v>-352700.68699999998</v>
      </c>
      <c r="K181">
        <v>3.5</v>
      </c>
      <c r="L181">
        <f>I181-I178</f>
        <v>12.410000000032596</v>
      </c>
      <c r="M181">
        <f>J181-J178</f>
        <v>25.180000000051223</v>
      </c>
    </row>
    <row r="182" spans="1:13" x14ac:dyDescent="0.25">
      <c r="A182" t="s">
        <v>16</v>
      </c>
      <c r="B182" t="s">
        <v>41</v>
      </c>
      <c r="C182">
        <v>34.006</v>
      </c>
      <c r="D182">
        <v>35.19</v>
      </c>
      <c r="E182">
        <v>-8.423</v>
      </c>
      <c r="F182">
        <v>31.177</v>
      </c>
      <c r="G182">
        <v>35.152000000000001</v>
      </c>
      <c r="H182">
        <v>146.27600000000001</v>
      </c>
      <c r="I182">
        <v>-370042.61</v>
      </c>
      <c r="J182">
        <f t="shared" si="5"/>
        <v>-370051.033</v>
      </c>
      <c r="K182">
        <v>0</v>
      </c>
      <c r="L182">
        <v>0</v>
      </c>
      <c r="M182">
        <v>0</v>
      </c>
    </row>
    <row r="183" spans="1:13" x14ac:dyDescent="0.25">
      <c r="A183" t="s">
        <v>16</v>
      </c>
      <c r="B183" t="s">
        <v>34</v>
      </c>
      <c r="E183">
        <v>2.1019999999999999</v>
      </c>
      <c r="H183">
        <v>111.06699999999999</v>
      </c>
      <c r="I183">
        <v>-370041.05</v>
      </c>
      <c r="J183">
        <f t="shared" si="5"/>
        <v>-370038.94799999997</v>
      </c>
      <c r="K183">
        <v>3</v>
      </c>
      <c r="L183">
        <f>I183-I182</f>
        <v>1.5599999999976717</v>
      </c>
      <c r="M183">
        <f>J183-J182</f>
        <v>12.085000000020955</v>
      </c>
    </row>
    <row r="184" spans="1:13" x14ac:dyDescent="0.25">
      <c r="A184" t="s">
        <v>16</v>
      </c>
      <c r="B184" t="s">
        <v>62</v>
      </c>
      <c r="E184">
        <v>4.0460000000000003</v>
      </c>
      <c r="I184">
        <v>-370033.12</v>
      </c>
      <c r="J184">
        <f t="shared" si="5"/>
        <v>-370029.07400000002</v>
      </c>
      <c r="K184">
        <v>3.5</v>
      </c>
      <c r="L184">
        <f>I184-I182</f>
        <v>9.4899999999906868</v>
      </c>
      <c r="M184">
        <f>J184-J182</f>
        <v>21.958999999973457</v>
      </c>
    </row>
    <row r="185" spans="1:13" x14ac:dyDescent="0.25">
      <c r="A185" t="s">
        <v>16</v>
      </c>
      <c r="B185" t="s">
        <v>61</v>
      </c>
      <c r="E185">
        <v>4.1989999999999998</v>
      </c>
      <c r="I185">
        <v>-370033.1</v>
      </c>
      <c r="J185">
        <f t="shared" si="5"/>
        <v>-370028.90099999995</v>
      </c>
      <c r="K185">
        <v>3.5</v>
      </c>
      <c r="L185">
        <f>I185-I182</f>
        <v>9.5100000000093132</v>
      </c>
      <c r="M185">
        <f>J185-J182</f>
        <v>22.132000000041444</v>
      </c>
    </row>
    <row r="186" spans="1:13" x14ac:dyDescent="0.25">
      <c r="A186" t="s">
        <v>17</v>
      </c>
      <c r="B186" t="s">
        <v>41</v>
      </c>
      <c r="C186">
        <v>65.643000000000001</v>
      </c>
      <c r="D186">
        <v>66.826999999999998</v>
      </c>
      <c r="E186">
        <v>24.780999999999999</v>
      </c>
      <c r="F186">
        <v>29.387</v>
      </c>
      <c r="G186">
        <v>33.361999999999995</v>
      </c>
      <c r="H186">
        <v>141.02199999999999</v>
      </c>
      <c r="I186">
        <v>-207923.25</v>
      </c>
      <c r="J186">
        <f t="shared" si="5"/>
        <v>-207898.46900000001</v>
      </c>
      <c r="K186">
        <v>0</v>
      </c>
      <c r="L186">
        <v>0</v>
      </c>
      <c r="M186">
        <v>0</v>
      </c>
    </row>
    <row r="187" spans="1:13" x14ac:dyDescent="0.25">
      <c r="A187" t="s">
        <v>17</v>
      </c>
      <c r="B187" t="s">
        <v>34</v>
      </c>
      <c r="E187">
        <v>36.340000000000003</v>
      </c>
      <c r="H187">
        <v>102.727</v>
      </c>
      <c r="I187">
        <v>-207927.98</v>
      </c>
      <c r="J187">
        <f t="shared" si="5"/>
        <v>-207891.64</v>
      </c>
      <c r="K187">
        <v>3</v>
      </c>
      <c r="L187">
        <f>I187-I186</f>
        <v>-4.7300000000104774</v>
      </c>
      <c r="M187">
        <f>J187-J186</f>
        <v>6.8289999999979045</v>
      </c>
    </row>
    <row r="188" spans="1:13" x14ac:dyDescent="0.25">
      <c r="A188" t="s">
        <v>17</v>
      </c>
      <c r="B188" t="s">
        <v>61</v>
      </c>
      <c r="E188">
        <v>36.918999999999997</v>
      </c>
      <c r="I188">
        <v>-207910.27</v>
      </c>
      <c r="J188">
        <f t="shared" si="5"/>
        <v>-207873.351</v>
      </c>
      <c r="K188">
        <v>3.5</v>
      </c>
      <c r="L188">
        <f>I188-I186</f>
        <v>12.980000000010477</v>
      </c>
      <c r="M188">
        <f>J188-J186</f>
        <v>25.118000000016764</v>
      </c>
    </row>
    <row r="189" spans="1:13" x14ac:dyDescent="0.25">
      <c r="A189" t="s">
        <v>17</v>
      </c>
      <c r="B189" t="s">
        <v>62</v>
      </c>
      <c r="E189">
        <v>36.869</v>
      </c>
      <c r="I189">
        <v>-207910.04</v>
      </c>
      <c r="J189">
        <f t="shared" si="5"/>
        <v>-207873.171</v>
      </c>
      <c r="K189">
        <v>3.5</v>
      </c>
      <c r="L189">
        <f>I189-I186</f>
        <v>13.209999999991851</v>
      </c>
      <c r="M189">
        <f>J189-J186</f>
        <v>25.298000000009779</v>
      </c>
    </row>
    <row r="190" spans="1:13" x14ac:dyDescent="0.25">
      <c r="A190" t="s">
        <v>18</v>
      </c>
      <c r="B190" t="s">
        <v>41</v>
      </c>
      <c r="C190">
        <v>81.554000000000002</v>
      </c>
      <c r="D190">
        <v>82.738</v>
      </c>
      <c r="E190">
        <v>37.379000000000005</v>
      </c>
      <c r="F190">
        <v>38.220999999999997</v>
      </c>
      <c r="G190">
        <v>42.195</v>
      </c>
      <c r="H190">
        <v>152.13400000000001</v>
      </c>
      <c r="I190">
        <v>-303508.21000000002</v>
      </c>
      <c r="J190">
        <f t="shared" si="5"/>
        <v>-303470.83100000001</v>
      </c>
      <c r="K190">
        <v>0</v>
      </c>
      <c r="L190">
        <v>0</v>
      </c>
      <c r="M190">
        <v>0</v>
      </c>
    </row>
    <row r="191" spans="1:13" x14ac:dyDescent="0.25">
      <c r="A191" t="s">
        <v>18</v>
      </c>
      <c r="B191" t="s">
        <v>34</v>
      </c>
      <c r="E191">
        <v>47.899000000000001</v>
      </c>
      <c r="H191">
        <v>119.369</v>
      </c>
      <c r="I191">
        <v>-303510.7</v>
      </c>
      <c r="J191">
        <f t="shared" si="5"/>
        <v>-303462.80100000004</v>
      </c>
      <c r="K191">
        <v>3</v>
      </c>
      <c r="L191">
        <f>I191-I190</f>
        <v>-2.4899999999906868</v>
      </c>
      <c r="M191">
        <f>J191-J190</f>
        <v>8.029999999969732</v>
      </c>
    </row>
    <row r="192" spans="1:13" x14ac:dyDescent="0.25">
      <c r="A192" t="s">
        <v>18</v>
      </c>
      <c r="B192" t="s">
        <v>61</v>
      </c>
      <c r="E192">
        <v>49.771000000000001</v>
      </c>
      <c r="I192">
        <v>-303494.8</v>
      </c>
      <c r="J192">
        <f t="shared" si="5"/>
        <v>-303445.02899999998</v>
      </c>
      <c r="K192">
        <v>3.5</v>
      </c>
      <c r="L192">
        <f>I192-I190</f>
        <v>13.410000000032596</v>
      </c>
      <c r="M192">
        <f>J192-J190</f>
        <v>25.802000000025146</v>
      </c>
    </row>
    <row r="193" spans="1:13" x14ac:dyDescent="0.25">
      <c r="A193" t="s">
        <v>18</v>
      </c>
      <c r="B193" t="s">
        <v>62</v>
      </c>
      <c r="E193">
        <v>49.646999999999998</v>
      </c>
      <c r="I193">
        <v>-303494.42</v>
      </c>
      <c r="J193">
        <f t="shared" si="5"/>
        <v>-303444.77299999999</v>
      </c>
      <c r="K193">
        <v>3.5</v>
      </c>
      <c r="L193">
        <f>I193-I190</f>
        <v>13.790000000037253</v>
      </c>
      <c r="M193">
        <f>J193-J190</f>
        <v>26.058000000019092</v>
      </c>
    </row>
    <row r="194" spans="1:13" x14ac:dyDescent="0.25">
      <c r="A194" t="s">
        <v>19</v>
      </c>
      <c r="B194" t="s">
        <v>41</v>
      </c>
      <c r="C194">
        <v>52.658999999999992</v>
      </c>
      <c r="D194">
        <v>53.844000000000001</v>
      </c>
      <c r="E194">
        <v>7.1429999999999998</v>
      </c>
      <c r="F194">
        <v>35.757000000000005</v>
      </c>
      <c r="G194">
        <v>39.731999999999999</v>
      </c>
      <c r="H194">
        <v>156.63299999999998</v>
      </c>
      <c r="I194">
        <v>-394680.67</v>
      </c>
      <c r="J194">
        <f t="shared" si="5"/>
        <v>-394673.527</v>
      </c>
      <c r="K194">
        <v>0</v>
      </c>
      <c r="L194">
        <v>0</v>
      </c>
      <c r="M194">
        <v>0</v>
      </c>
    </row>
    <row r="195" spans="1:13" x14ac:dyDescent="0.25">
      <c r="A195" t="s">
        <v>19</v>
      </c>
      <c r="B195" t="s">
        <v>34</v>
      </c>
      <c r="E195">
        <v>16.981999999999999</v>
      </c>
      <c r="H195">
        <v>125.804</v>
      </c>
      <c r="I195">
        <v>-394678.7</v>
      </c>
      <c r="J195">
        <f t="shared" si="5"/>
        <v>-394661.71799999999</v>
      </c>
      <c r="K195">
        <v>3</v>
      </c>
      <c r="L195">
        <f>I195-I194</f>
        <v>1.9699999999720603</v>
      </c>
      <c r="M195">
        <f>J195-J194</f>
        <v>11.809000000008382</v>
      </c>
    </row>
    <row r="196" spans="1:13" x14ac:dyDescent="0.25">
      <c r="A196" t="s">
        <v>19</v>
      </c>
      <c r="B196" t="s">
        <v>62</v>
      </c>
      <c r="E196">
        <v>20.253</v>
      </c>
      <c r="I196">
        <v>-394672.72</v>
      </c>
      <c r="J196">
        <f t="shared" si="5"/>
        <v>-394652.46699999995</v>
      </c>
      <c r="K196">
        <v>3.5</v>
      </c>
      <c r="L196">
        <f>I196-I194</f>
        <v>7.9500000000116415</v>
      </c>
      <c r="M196">
        <f>J196-J194</f>
        <v>21.060000000055879</v>
      </c>
    </row>
    <row r="197" spans="1:13" x14ac:dyDescent="0.25">
      <c r="A197" t="s">
        <v>19</v>
      </c>
      <c r="B197" t="s">
        <v>61</v>
      </c>
      <c r="E197">
        <v>20.478000000000002</v>
      </c>
      <c r="I197">
        <v>-394672.55</v>
      </c>
      <c r="J197">
        <f t="shared" si="5"/>
        <v>-394652.07199999999</v>
      </c>
      <c r="K197">
        <v>3.5</v>
      </c>
      <c r="L197">
        <f>I197-I194</f>
        <v>8.1199999999953434</v>
      </c>
      <c r="M197">
        <f>J197-J194</f>
        <v>21.455000000016298</v>
      </c>
    </row>
    <row r="198" spans="1:13" x14ac:dyDescent="0.25">
      <c r="A198" t="s">
        <v>20</v>
      </c>
      <c r="B198" t="s">
        <v>41</v>
      </c>
      <c r="C198">
        <v>84.295999999999992</v>
      </c>
      <c r="D198">
        <v>85.480999999999995</v>
      </c>
      <c r="E198">
        <v>40.347000000000001</v>
      </c>
      <c r="F198">
        <v>33.966999999999999</v>
      </c>
      <c r="G198">
        <v>37.942</v>
      </c>
      <c r="H198">
        <v>151.37899999999999</v>
      </c>
      <c r="I198">
        <v>-232561.31</v>
      </c>
      <c r="J198">
        <f t="shared" ref="J198:J229" si="6">I198+E198</f>
        <v>-232520.96299999999</v>
      </c>
      <c r="K198">
        <v>0</v>
      </c>
      <c r="L198">
        <v>0</v>
      </c>
      <c r="M198">
        <v>0</v>
      </c>
    </row>
    <row r="199" spans="1:13" x14ac:dyDescent="0.25">
      <c r="A199" t="s">
        <v>20</v>
      </c>
      <c r="B199" t="s">
        <v>34</v>
      </c>
      <c r="E199">
        <v>49.66</v>
      </c>
      <c r="H199">
        <v>124.512</v>
      </c>
      <c r="I199">
        <v>-232560.93</v>
      </c>
      <c r="J199">
        <f t="shared" si="6"/>
        <v>-232511.27</v>
      </c>
      <c r="K199">
        <v>3</v>
      </c>
      <c r="L199">
        <f>I199-I198</f>
        <v>0.38000000000465661</v>
      </c>
      <c r="M199">
        <f>J199-J198</f>
        <v>9.6929999999993015</v>
      </c>
    </row>
    <row r="200" spans="1:13" x14ac:dyDescent="0.25">
      <c r="A200" t="s">
        <v>20</v>
      </c>
      <c r="B200" t="s">
        <v>61</v>
      </c>
      <c r="E200">
        <v>52.823999999999998</v>
      </c>
      <c r="I200">
        <v>-232548.84</v>
      </c>
      <c r="J200">
        <f t="shared" si="6"/>
        <v>-232496.016</v>
      </c>
      <c r="K200">
        <v>3.5</v>
      </c>
      <c r="L200">
        <f>I200-I198</f>
        <v>12.470000000001164</v>
      </c>
      <c r="M200">
        <f>J200-J198</f>
        <v>24.946999999985565</v>
      </c>
    </row>
    <row r="201" spans="1:13" x14ac:dyDescent="0.25">
      <c r="A201" t="s">
        <v>20</v>
      </c>
      <c r="B201" t="s">
        <v>62</v>
      </c>
      <c r="E201">
        <v>53.058</v>
      </c>
      <c r="I201">
        <v>-232549.01</v>
      </c>
      <c r="J201">
        <f t="shared" si="6"/>
        <v>-232495.95200000002</v>
      </c>
      <c r="K201">
        <v>3.5</v>
      </c>
      <c r="L201">
        <f>I201-I198</f>
        <v>12.299999999988358</v>
      </c>
      <c r="M201">
        <f>J201-J198</f>
        <v>25.010999999969499</v>
      </c>
    </row>
    <row r="202" spans="1:13" x14ac:dyDescent="0.25">
      <c r="A202" t="s">
        <v>21</v>
      </c>
      <c r="B202" t="s">
        <v>41</v>
      </c>
      <c r="C202">
        <v>100.20699999999999</v>
      </c>
      <c r="D202">
        <v>101.392</v>
      </c>
      <c r="E202">
        <v>52.945</v>
      </c>
      <c r="F202">
        <v>42.801000000000002</v>
      </c>
      <c r="G202">
        <v>46.774999999999999</v>
      </c>
      <c r="H202">
        <v>162.49099999999999</v>
      </c>
      <c r="I202">
        <v>-328146.27</v>
      </c>
      <c r="J202">
        <f t="shared" si="6"/>
        <v>-328093.32500000001</v>
      </c>
      <c r="K202">
        <v>0</v>
      </c>
      <c r="L202">
        <v>0</v>
      </c>
      <c r="M202">
        <v>0</v>
      </c>
    </row>
    <row r="203" spans="1:13" x14ac:dyDescent="0.25">
      <c r="A203" t="s">
        <v>21</v>
      </c>
      <c r="B203" t="s">
        <v>34</v>
      </c>
      <c r="E203">
        <v>62.344000000000001</v>
      </c>
      <c r="H203">
        <v>135.43299999999999</v>
      </c>
      <c r="I203">
        <v>-328145.15999999997</v>
      </c>
      <c r="J203">
        <f t="shared" si="6"/>
        <v>-328082.81599999999</v>
      </c>
      <c r="K203">
        <v>3</v>
      </c>
      <c r="L203">
        <f>I203-I202</f>
        <v>1.1100000000442378</v>
      </c>
      <c r="M203">
        <f>J203-J202</f>
        <v>10.509000000020023</v>
      </c>
    </row>
    <row r="204" spans="1:13" x14ac:dyDescent="0.25">
      <c r="A204" t="s">
        <v>21</v>
      </c>
      <c r="B204" t="s">
        <v>62</v>
      </c>
      <c r="E204">
        <v>65.417000000000002</v>
      </c>
      <c r="I204">
        <v>-328133.68</v>
      </c>
      <c r="J204">
        <f t="shared" si="6"/>
        <v>-328068.26299999998</v>
      </c>
      <c r="K204">
        <v>3.5</v>
      </c>
      <c r="L204">
        <f>I204-I202</f>
        <v>12.590000000025611</v>
      </c>
      <c r="M204">
        <f>J204-J202</f>
        <v>25.062000000034459</v>
      </c>
    </row>
    <row r="205" spans="1:13" x14ac:dyDescent="0.25">
      <c r="A205" t="s">
        <v>21</v>
      </c>
      <c r="B205" t="s">
        <v>61</v>
      </c>
      <c r="E205">
        <v>65.605999999999995</v>
      </c>
      <c r="I205">
        <v>-328133.51</v>
      </c>
      <c r="J205">
        <f t="shared" si="6"/>
        <v>-328067.90399999998</v>
      </c>
      <c r="K205">
        <v>3.5</v>
      </c>
      <c r="L205">
        <f>I205-I202</f>
        <v>12.760000000009313</v>
      </c>
      <c r="M205">
        <f>J205-J202</f>
        <v>25.421000000031199</v>
      </c>
    </row>
    <row r="206" spans="1:13" x14ac:dyDescent="0.25">
      <c r="A206" t="s">
        <v>22</v>
      </c>
      <c r="B206" t="s">
        <v>41</v>
      </c>
      <c r="C206">
        <v>86.784999999999997</v>
      </c>
      <c r="D206">
        <v>87.97</v>
      </c>
      <c r="E206">
        <v>36.207000000000001</v>
      </c>
      <c r="F206">
        <v>49.677000000000007</v>
      </c>
      <c r="G206">
        <v>53.652000000000001</v>
      </c>
      <c r="H206">
        <v>173.60899999999998</v>
      </c>
      <c r="I206">
        <v>-514911.18</v>
      </c>
      <c r="J206">
        <f t="shared" si="6"/>
        <v>-514874.973</v>
      </c>
      <c r="K206">
        <v>0</v>
      </c>
      <c r="L206">
        <v>0</v>
      </c>
      <c r="M206">
        <v>0</v>
      </c>
    </row>
    <row r="207" spans="1:13" x14ac:dyDescent="0.25">
      <c r="A207" t="s">
        <v>22</v>
      </c>
      <c r="B207" t="s">
        <v>34</v>
      </c>
      <c r="E207">
        <v>47.213999999999999</v>
      </c>
      <c r="H207">
        <v>138.81700000000001</v>
      </c>
      <c r="I207">
        <v>-514909.37</v>
      </c>
      <c r="J207">
        <f t="shared" si="6"/>
        <v>-514862.15600000002</v>
      </c>
      <c r="K207">
        <v>3</v>
      </c>
      <c r="L207">
        <f>I207-I206</f>
        <v>1.8099999999976717</v>
      </c>
      <c r="M207">
        <f>J207-J206</f>
        <v>12.816999999980908</v>
      </c>
    </row>
    <row r="208" spans="1:13" x14ac:dyDescent="0.25">
      <c r="A208" t="s">
        <v>22</v>
      </c>
      <c r="B208" t="s">
        <v>62</v>
      </c>
      <c r="E208">
        <v>49.03</v>
      </c>
      <c r="I208">
        <v>-514901.47</v>
      </c>
      <c r="J208">
        <f t="shared" si="6"/>
        <v>-514852.43999999994</v>
      </c>
      <c r="K208">
        <v>3.5</v>
      </c>
      <c r="L208">
        <f>I208-I206</f>
        <v>9.7100000000209548</v>
      </c>
      <c r="M208">
        <f>J208-J206</f>
        <v>22.533000000054017</v>
      </c>
    </row>
    <row r="209" spans="1:13" x14ac:dyDescent="0.25">
      <c r="A209" t="s">
        <v>22</v>
      </c>
      <c r="B209" t="s">
        <v>61</v>
      </c>
      <c r="E209">
        <v>49.67</v>
      </c>
      <c r="I209">
        <v>-514901.84</v>
      </c>
      <c r="J209">
        <f t="shared" si="6"/>
        <v>-514852.17000000004</v>
      </c>
      <c r="K209">
        <v>3.5</v>
      </c>
      <c r="L209">
        <f>I209-I206</f>
        <v>9.3399999999674037</v>
      </c>
      <c r="M209">
        <f>J209-J206</f>
        <v>22.802999999956228</v>
      </c>
    </row>
    <row r="210" spans="1:13" x14ac:dyDescent="0.25">
      <c r="A210" t="s">
        <v>23</v>
      </c>
      <c r="B210" t="s">
        <v>41</v>
      </c>
      <c r="C210">
        <v>118.422</v>
      </c>
      <c r="D210">
        <v>119.607</v>
      </c>
      <c r="E210">
        <v>69.411000000000001</v>
      </c>
      <c r="F210">
        <v>47.887</v>
      </c>
      <c r="G210">
        <v>51.861999999999995</v>
      </c>
      <c r="H210">
        <v>168.35499999999999</v>
      </c>
      <c r="I210">
        <v>-352791.82</v>
      </c>
      <c r="J210">
        <f t="shared" si="6"/>
        <v>-352722.40899999999</v>
      </c>
      <c r="K210">
        <v>0</v>
      </c>
      <c r="L210">
        <v>0</v>
      </c>
      <c r="M210">
        <v>0</v>
      </c>
    </row>
    <row r="211" spans="1:13" x14ac:dyDescent="0.25">
      <c r="A211" t="s">
        <v>23</v>
      </c>
      <c r="B211" t="s">
        <v>34</v>
      </c>
      <c r="E211">
        <v>79.290000000000006</v>
      </c>
      <c r="H211">
        <v>137.09100000000001</v>
      </c>
      <c r="I211">
        <v>-352789.22</v>
      </c>
      <c r="J211">
        <f t="shared" si="6"/>
        <v>-352709.93</v>
      </c>
      <c r="K211">
        <v>3</v>
      </c>
      <c r="L211">
        <f>I211-I210</f>
        <v>2.6000000000349246</v>
      </c>
      <c r="M211">
        <f>J211-J210</f>
        <v>12.478999999992084</v>
      </c>
    </row>
    <row r="212" spans="1:13" x14ac:dyDescent="0.25">
      <c r="A212" t="s">
        <v>23</v>
      </c>
      <c r="B212" t="s">
        <v>61</v>
      </c>
      <c r="E212">
        <v>82.019000000000005</v>
      </c>
      <c r="I212">
        <v>-352779.48</v>
      </c>
      <c r="J212">
        <f t="shared" si="6"/>
        <v>-352697.46100000001</v>
      </c>
      <c r="K212">
        <v>3.5</v>
      </c>
      <c r="L212">
        <f>I212-I210</f>
        <v>12.340000000025611</v>
      </c>
      <c r="M212">
        <f>J212-J210</f>
        <v>24.947999999974854</v>
      </c>
    </row>
    <row r="213" spans="1:13" x14ac:dyDescent="0.25">
      <c r="A213" t="s">
        <v>23</v>
      </c>
      <c r="B213" t="s">
        <v>62</v>
      </c>
      <c r="E213">
        <v>81.897999999999996</v>
      </c>
      <c r="I213">
        <v>-352779.31</v>
      </c>
      <c r="J213">
        <f t="shared" si="6"/>
        <v>-352697.41200000001</v>
      </c>
      <c r="K213">
        <v>3.5</v>
      </c>
      <c r="L213">
        <f>I213-I210</f>
        <v>12.510000000009313</v>
      </c>
      <c r="M213">
        <f>J213-J210</f>
        <v>24.996999999973923</v>
      </c>
    </row>
    <row r="214" spans="1:13" x14ac:dyDescent="0.25">
      <c r="A214" t="s">
        <v>24</v>
      </c>
      <c r="B214" t="s">
        <v>41</v>
      </c>
      <c r="C214">
        <v>134.333</v>
      </c>
      <c r="D214">
        <v>135.518</v>
      </c>
      <c r="E214">
        <v>82.009</v>
      </c>
      <c r="F214">
        <v>56.721000000000004</v>
      </c>
      <c r="G214">
        <v>60.695</v>
      </c>
      <c r="H214">
        <v>179.46699999999998</v>
      </c>
      <c r="I214">
        <v>-448376.78</v>
      </c>
      <c r="J214">
        <f t="shared" si="6"/>
        <v>-448294.77100000001</v>
      </c>
      <c r="K214">
        <v>0</v>
      </c>
      <c r="L214">
        <v>0</v>
      </c>
      <c r="M214">
        <v>0</v>
      </c>
    </row>
    <row r="215" spans="1:13" x14ac:dyDescent="0.25">
      <c r="A215" t="s">
        <v>24</v>
      </c>
      <c r="B215" t="s">
        <v>34</v>
      </c>
      <c r="E215">
        <v>91.144999999999996</v>
      </c>
      <c r="H215">
        <v>153.07499999999999</v>
      </c>
      <c r="I215">
        <v>-448373.2</v>
      </c>
      <c r="J215">
        <f t="shared" si="6"/>
        <v>-448282.05499999999</v>
      </c>
      <c r="K215">
        <v>3</v>
      </c>
      <c r="L215">
        <f>I215-I214</f>
        <v>3.5800000000162981</v>
      </c>
      <c r="M215">
        <f>J215-J214</f>
        <v>12.716000000014901</v>
      </c>
    </row>
    <row r="216" spans="1:13" x14ac:dyDescent="0.25">
      <c r="A216" t="s">
        <v>24</v>
      </c>
      <c r="B216" t="s">
        <v>61</v>
      </c>
      <c r="E216">
        <v>95.733000000000004</v>
      </c>
      <c r="I216">
        <v>-448362.73</v>
      </c>
      <c r="J216">
        <f t="shared" si="6"/>
        <v>-448266.99699999997</v>
      </c>
      <c r="K216">
        <v>3.5</v>
      </c>
      <c r="L216">
        <f>I216-I214</f>
        <v>14.050000000046566</v>
      </c>
      <c r="M216">
        <f>J216-J214</f>
        <v>27.774000000033993</v>
      </c>
    </row>
    <row r="217" spans="1:13" x14ac:dyDescent="0.25">
      <c r="A217" t="s">
        <v>24</v>
      </c>
      <c r="B217" t="s">
        <v>62</v>
      </c>
      <c r="E217">
        <v>96.488</v>
      </c>
      <c r="I217">
        <v>-448363</v>
      </c>
      <c r="J217">
        <f t="shared" si="6"/>
        <v>-448266.51199999999</v>
      </c>
      <c r="K217">
        <v>3.5</v>
      </c>
      <c r="L217">
        <f>I217-I214</f>
        <v>13.78000000002794</v>
      </c>
      <c r="M217">
        <f>J217-J214</f>
        <v>28.259000000020023</v>
      </c>
    </row>
    <row r="218" spans="1:13" x14ac:dyDescent="0.25">
      <c r="A218" t="s">
        <v>27</v>
      </c>
      <c r="B218" t="s">
        <v>41</v>
      </c>
      <c r="C218">
        <v>104.926</v>
      </c>
      <c r="D218">
        <v>106.11099999999999</v>
      </c>
      <c r="E218">
        <v>51.734000000000002</v>
      </c>
      <c r="F218">
        <v>55.765000000000001</v>
      </c>
      <c r="G218">
        <v>59.74</v>
      </c>
      <c r="H218">
        <v>182.38</v>
      </c>
      <c r="I218">
        <v>-539556.66999999993</v>
      </c>
      <c r="J218">
        <f t="shared" si="6"/>
        <v>-539504.93599999987</v>
      </c>
      <c r="K218">
        <v>0</v>
      </c>
      <c r="L218">
        <v>0</v>
      </c>
      <c r="M218">
        <v>0</v>
      </c>
    </row>
    <row r="219" spans="1:13" x14ac:dyDescent="0.25">
      <c r="A219" t="s">
        <v>27</v>
      </c>
      <c r="B219" t="s">
        <v>34</v>
      </c>
      <c r="E219">
        <v>60.792999999999999</v>
      </c>
      <c r="H219">
        <v>156.04300000000001</v>
      </c>
      <c r="I219">
        <v>-539554.94999999995</v>
      </c>
      <c r="J219">
        <f t="shared" si="6"/>
        <v>-539494.15700000001</v>
      </c>
      <c r="K219">
        <v>3</v>
      </c>
      <c r="L219">
        <f>I219-I218</f>
        <v>1.7199999999720603</v>
      </c>
      <c r="M219">
        <f>J219-J218</f>
        <v>10.778999999864027</v>
      </c>
    </row>
    <row r="220" spans="1:13" x14ac:dyDescent="0.25">
      <c r="A220" t="s">
        <v>27</v>
      </c>
      <c r="B220" t="s">
        <v>62</v>
      </c>
      <c r="E220">
        <v>65.010999999999996</v>
      </c>
      <c r="I220">
        <v>-539547.22</v>
      </c>
      <c r="J220">
        <f t="shared" si="6"/>
        <v>-539482.20899999992</v>
      </c>
      <c r="K220">
        <v>3.5</v>
      </c>
      <c r="L220">
        <f>I220-I218</f>
        <v>9.4499999999534339</v>
      </c>
      <c r="M220">
        <f>J220-J218</f>
        <v>22.726999999955297</v>
      </c>
    </row>
    <row r="221" spans="1:13" x14ac:dyDescent="0.25">
      <c r="A221" t="s">
        <v>27</v>
      </c>
      <c r="B221" t="s">
        <v>61</v>
      </c>
      <c r="E221">
        <v>65.302000000000007</v>
      </c>
      <c r="I221">
        <v>-539547.16</v>
      </c>
      <c r="J221">
        <f t="shared" si="6"/>
        <v>-539481.85800000001</v>
      </c>
      <c r="K221">
        <v>3.5</v>
      </c>
      <c r="L221">
        <f>I221-I218</f>
        <v>9.5099999998928979</v>
      </c>
      <c r="M221">
        <f>J221-J218</f>
        <v>23.077999999863096</v>
      </c>
    </row>
    <row r="222" spans="1:13" x14ac:dyDescent="0.25">
      <c r="A222" t="s">
        <v>25</v>
      </c>
      <c r="B222" t="s">
        <v>41</v>
      </c>
      <c r="C222">
        <v>136.56300000000002</v>
      </c>
      <c r="D222">
        <v>137.74799999999999</v>
      </c>
      <c r="E222">
        <v>84.938000000000002</v>
      </c>
      <c r="F222">
        <v>53.974999999999994</v>
      </c>
      <c r="G222">
        <v>57.95</v>
      </c>
      <c r="H222">
        <v>177.12599999999998</v>
      </c>
      <c r="I222">
        <v>-377437.31</v>
      </c>
      <c r="J222">
        <f t="shared" si="6"/>
        <v>-377352.37199999997</v>
      </c>
      <c r="K222">
        <v>0</v>
      </c>
      <c r="L222">
        <v>0</v>
      </c>
      <c r="M222">
        <v>0</v>
      </c>
    </row>
    <row r="223" spans="1:13" x14ac:dyDescent="0.25">
      <c r="A223" t="s">
        <v>25</v>
      </c>
      <c r="B223" t="s">
        <v>34</v>
      </c>
      <c r="E223">
        <v>96.156000000000006</v>
      </c>
      <c r="H223">
        <v>139.34899999999999</v>
      </c>
      <c r="I223">
        <v>-377434.63</v>
      </c>
      <c r="J223">
        <f t="shared" si="6"/>
        <v>-377338.47399999999</v>
      </c>
      <c r="K223">
        <v>3</v>
      </c>
      <c r="L223">
        <f>I223-I222</f>
        <v>2.6799999999930151</v>
      </c>
      <c r="M223">
        <f>J223-J222</f>
        <v>13.897999999986496</v>
      </c>
    </row>
    <row r="224" spans="1:13" x14ac:dyDescent="0.25">
      <c r="A224" t="s">
        <v>25</v>
      </c>
      <c r="B224" t="s">
        <v>61</v>
      </c>
      <c r="E224">
        <v>97.03</v>
      </c>
      <c r="I224">
        <v>-377424.79</v>
      </c>
      <c r="J224">
        <f t="shared" si="6"/>
        <v>-377327.75999999995</v>
      </c>
      <c r="K224">
        <v>3.5</v>
      </c>
      <c r="L224">
        <f>I224-I222</f>
        <v>12.520000000018626</v>
      </c>
      <c r="M224">
        <f>J224-J222</f>
        <v>24.612000000022817</v>
      </c>
    </row>
    <row r="225" spans="1:13" x14ac:dyDescent="0.25">
      <c r="A225" t="s">
        <v>25</v>
      </c>
      <c r="B225" t="s">
        <v>62</v>
      </c>
      <c r="E225">
        <v>97.837000000000003</v>
      </c>
      <c r="I225">
        <v>-377424.52</v>
      </c>
      <c r="J225">
        <f t="shared" si="6"/>
        <v>-377326.68300000002</v>
      </c>
      <c r="K225">
        <v>3.5</v>
      </c>
      <c r="L225">
        <f>I225-I222</f>
        <v>12.789999999979045</v>
      </c>
      <c r="M225">
        <f>J225-J222</f>
        <v>25.688999999954831</v>
      </c>
    </row>
    <row r="226" spans="1:13" x14ac:dyDescent="0.25">
      <c r="A226" t="s">
        <v>26</v>
      </c>
      <c r="B226" t="s">
        <v>41</v>
      </c>
      <c r="C226">
        <v>152.47399999999999</v>
      </c>
      <c r="D226">
        <v>153.65899999999999</v>
      </c>
      <c r="E226">
        <v>97.536000000000001</v>
      </c>
      <c r="F226">
        <v>62.808999999999997</v>
      </c>
      <c r="G226">
        <v>66.783000000000001</v>
      </c>
      <c r="H226">
        <v>188.238</v>
      </c>
      <c r="I226">
        <v>-473022.27</v>
      </c>
      <c r="J226">
        <f t="shared" si="6"/>
        <v>-472924.734</v>
      </c>
      <c r="K226">
        <v>0</v>
      </c>
      <c r="L226">
        <v>0</v>
      </c>
      <c r="M226">
        <v>0</v>
      </c>
    </row>
    <row r="227" spans="1:13" x14ac:dyDescent="0.25">
      <c r="A227" t="s">
        <v>26</v>
      </c>
      <c r="B227" t="s">
        <v>34</v>
      </c>
      <c r="E227">
        <v>109.376</v>
      </c>
      <c r="H227">
        <v>148.32</v>
      </c>
      <c r="I227">
        <v>-473017.52</v>
      </c>
      <c r="J227">
        <f t="shared" si="6"/>
        <v>-472908.14400000003</v>
      </c>
      <c r="K227">
        <v>3</v>
      </c>
      <c r="L227">
        <f>I227-I226</f>
        <v>4.75</v>
      </c>
      <c r="M227">
        <f>J227-J226</f>
        <v>16.589999999967404</v>
      </c>
    </row>
    <row r="228" spans="1:13" x14ac:dyDescent="0.25">
      <c r="A228" t="s">
        <v>26</v>
      </c>
      <c r="B228" t="s">
        <v>61</v>
      </c>
      <c r="E228">
        <v>110.054</v>
      </c>
      <c r="I228">
        <v>-473009.35</v>
      </c>
      <c r="J228">
        <f t="shared" si="6"/>
        <v>-472899.29599999997</v>
      </c>
      <c r="K228">
        <v>3.5</v>
      </c>
      <c r="L228">
        <f>I228-I226</f>
        <v>12.92000000004191</v>
      </c>
      <c r="M228">
        <f>J228-J226</f>
        <v>25.438000000023749</v>
      </c>
    </row>
    <row r="229" spans="1:13" x14ac:dyDescent="0.25">
      <c r="A229" t="s">
        <v>26</v>
      </c>
      <c r="B229" t="s">
        <v>62</v>
      </c>
      <c r="E229">
        <v>111.251</v>
      </c>
      <c r="I229">
        <v>-473008.64000000001</v>
      </c>
      <c r="J229">
        <f t="shared" si="6"/>
        <v>-472897.38900000002</v>
      </c>
      <c r="K229">
        <v>3.5</v>
      </c>
      <c r="L229">
        <f>I229-I226</f>
        <v>13.630000000004657</v>
      </c>
      <c r="M229">
        <f>J229-J226</f>
        <v>27.34499999997206</v>
      </c>
    </row>
  </sheetData>
  <sortState ref="A4:N5">
    <sortCondition ref="K4:K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B4" zoomScale="60" zoomScaleNormal="60" workbookViewId="0">
      <selection activeCell="F32" sqref="F32"/>
    </sheetView>
  </sheetViews>
  <sheetFormatPr defaultRowHeight="15" x14ac:dyDescent="0.25"/>
  <cols>
    <col min="2" max="2" width="72.85546875" bestFit="1" customWidth="1"/>
    <col min="4" max="4" width="11.5703125" customWidth="1"/>
  </cols>
  <sheetData>
    <row r="1" spans="1:11" ht="123.75" customHeight="1" x14ac:dyDescent="0.25">
      <c r="D1" s="5" t="s">
        <v>68</v>
      </c>
      <c r="E1" s="5" t="s">
        <v>68</v>
      </c>
      <c r="G1" s="5" t="s">
        <v>67</v>
      </c>
      <c r="H1" s="5" t="s">
        <v>67</v>
      </c>
    </row>
    <row r="2" spans="1:11" x14ac:dyDescent="0.25">
      <c r="D2" t="s">
        <v>69</v>
      </c>
      <c r="E2" t="s">
        <v>70</v>
      </c>
      <c r="G2" t="s">
        <v>69</v>
      </c>
      <c r="H2" t="s">
        <v>70</v>
      </c>
    </row>
    <row r="3" spans="1:11" x14ac:dyDescent="0.25">
      <c r="A3" t="s">
        <v>12</v>
      </c>
      <c r="B3" t="s">
        <v>39</v>
      </c>
      <c r="C3">
        <v>0</v>
      </c>
      <c r="D3">
        <v>0</v>
      </c>
      <c r="E3">
        <v>0</v>
      </c>
      <c r="G3">
        <v>0</v>
      </c>
      <c r="H3">
        <v>0</v>
      </c>
    </row>
    <row r="4" spans="1:11" x14ac:dyDescent="0.25">
      <c r="A4" t="s">
        <v>12</v>
      </c>
      <c r="C4">
        <f>C3+0.7</f>
        <v>0.7</v>
      </c>
      <c r="D4">
        <f>D3</f>
        <v>0</v>
      </c>
      <c r="E4">
        <v>0</v>
      </c>
      <c r="G4">
        <f>G3</f>
        <v>0</v>
      </c>
      <c r="H4">
        <v>0</v>
      </c>
    </row>
    <row r="5" spans="1:11" x14ac:dyDescent="0.25">
      <c r="A5" t="s">
        <v>12</v>
      </c>
      <c r="B5" t="s">
        <v>40</v>
      </c>
      <c r="C5">
        <v>1</v>
      </c>
      <c r="D5">
        <v>-4.0819999999948777</v>
      </c>
      <c r="E5">
        <v>0</v>
      </c>
      <c r="G5">
        <v>-15</v>
      </c>
      <c r="H5">
        <v>0</v>
      </c>
    </row>
    <row r="6" spans="1:11" x14ac:dyDescent="0.25">
      <c r="A6" t="s">
        <v>12</v>
      </c>
      <c r="C6">
        <f>C5+0.7</f>
        <v>1.7</v>
      </c>
      <c r="D6">
        <f>D5</f>
        <v>-4.0819999999948777</v>
      </c>
      <c r="E6">
        <f>E5</f>
        <v>0</v>
      </c>
      <c r="G6">
        <f>G5</f>
        <v>-15</v>
      </c>
      <c r="H6">
        <f>H5</f>
        <v>0</v>
      </c>
    </row>
    <row r="7" spans="1:11" x14ac:dyDescent="0.25">
      <c r="A7" t="s">
        <v>12</v>
      </c>
      <c r="B7" t="s">
        <v>53</v>
      </c>
      <c r="C7">
        <v>2</v>
      </c>
      <c r="D7">
        <v>0.26999999990221113</v>
      </c>
      <c r="E7">
        <v>8.5430000000051223</v>
      </c>
      <c r="G7">
        <v>-21.050000000046566</v>
      </c>
      <c r="H7">
        <v>1.7799999999988358</v>
      </c>
    </row>
    <row r="8" spans="1:11" x14ac:dyDescent="0.25">
      <c r="A8" t="s">
        <v>12</v>
      </c>
      <c r="C8">
        <f>C7+0.7</f>
        <v>2.7</v>
      </c>
      <c r="D8">
        <f>D7</f>
        <v>0.26999999990221113</v>
      </c>
      <c r="E8">
        <f>E7</f>
        <v>8.5430000000051223</v>
      </c>
      <c r="G8">
        <f>G7</f>
        <v>-21.050000000046566</v>
      </c>
      <c r="H8">
        <f>H7</f>
        <v>1.7799999999988358</v>
      </c>
    </row>
    <row r="9" spans="1:11" x14ac:dyDescent="0.25">
      <c r="A9" t="s">
        <v>12</v>
      </c>
      <c r="B9" t="s">
        <v>66</v>
      </c>
      <c r="C9">
        <v>3</v>
      </c>
      <c r="D9">
        <v>19.804999999934807</v>
      </c>
      <c r="E9">
        <v>25.203000000008615</v>
      </c>
      <c r="G9">
        <v>-3.7100000000209548</v>
      </c>
      <c r="H9">
        <v>12.880000000004657</v>
      </c>
    </row>
    <row r="10" spans="1:11" x14ac:dyDescent="0.25">
      <c r="A10" t="s">
        <v>12</v>
      </c>
      <c r="C10">
        <f>C9+0.7</f>
        <v>3.7</v>
      </c>
      <c r="D10">
        <f>D9</f>
        <v>19.804999999934807</v>
      </c>
      <c r="E10">
        <f>E9</f>
        <v>25.203000000008615</v>
      </c>
      <c r="F10">
        <f>D10-D6</f>
        <v>23.886999999929685</v>
      </c>
      <c r="G10">
        <f>G9</f>
        <v>-3.7100000000209548</v>
      </c>
      <c r="H10">
        <f>H9</f>
        <v>12.880000000004657</v>
      </c>
      <c r="J10">
        <f>D10-D6-E10</f>
        <v>-1.3160000000789296</v>
      </c>
      <c r="K10">
        <f>E10-D10</f>
        <v>5.3980000000738073</v>
      </c>
    </row>
    <row r="11" spans="1:11" x14ac:dyDescent="0.25">
      <c r="A11" t="s">
        <v>16</v>
      </c>
      <c r="B11" t="s">
        <v>39</v>
      </c>
      <c r="C11">
        <v>0</v>
      </c>
      <c r="D11">
        <v>0</v>
      </c>
      <c r="E11">
        <v>0</v>
      </c>
      <c r="G11">
        <v>0</v>
      </c>
      <c r="H11">
        <v>0</v>
      </c>
    </row>
    <row r="12" spans="1:11" x14ac:dyDescent="0.25">
      <c r="A12" t="s">
        <v>16</v>
      </c>
      <c r="C12">
        <f>C11+0.7</f>
        <v>0.7</v>
      </c>
      <c r="D12">
        <f>D11</f>
        <v>0</v>
      </c>
      <c r="E12">
        <v>0</v>
      </c>
      <c r="G12">
        <f>G11</f>
        <v>0</v>
      </c>
      <c r="H12">
        <v>0</v>
      </c>
    </row>
    <row r="13" spans="1:11" x14ac:dyDescent="0.25">
      <c r="A13" t="s">
        <v>16</v>
      </c>
      <c r="B13" t="s">
        <v>40</v>
      </c>
      <c r="C13">
        <v>1</v>
      </c>
      <c r="D13">
        <v>-6.2040000000270084</v>
      </c>
      <c r="E13">
        <v>0</v>
      </c>
      <c r="G13">
        <v>-18.369999999995343</v>
      </c>
      <c r="H13">
        <v>0</v>
      </c>
    </row>
    <row r="14" spans="1:11" x14ac:dyDescent="0.25">
      <c r="A14" t="s">
        <v>16</v>
      </c>
      <c r="C14">
        <f>C13+0.7</f>
        <v>1.7</v>
      </c>
      <c r="D14">
        <f>D13</f>
        <v>-6.2040000000270084</v>
      </c>
      <c r="E14">
        <f>E11</f>
        <v>0</v>
      </c>
      <c r="G14">
        <f>G13</f>
        <v>-18.369999999995343</v>
      </c>
      <c r="H14">
        <f>H11</f>
        <v>0</v>
      </c>
    </row>
    <row r="15" spans="1:11" x14ac:dyDescent="0.25">
      <c r="A15" t="s">
        <v>16</v>
      </c>
      <c r="B15" t="s">
        <v>53</v>
      </c>
      <c r="C15">
        <v>2</v>
      </c>
      <c r="D15">
        <v>-0.38300000003073364</v>
      </c>
      <c r="E15">
        <v>12.085000000020955</v>
      </c>
      <c r="G15">
        <v>-23.53000000002794</v>
      </c>
      <c r="H15">
        <v>1.5599999999976717</v>
      </c>
    </row>
    <row r="16" spans="1:11" x14ac:dyDescent="0.25">
      <c r="A16" t="s">
        <v>16</v>
      </c>
      <c r="C16">
        <f>C15+0.7</f>
        <v>2.7</v>
      </c>
      <c r="D16">
        <f>D15</f>
        <v>-0.38300000003073364</v>
      </c>
      <c r="E16">
        <f>E15</f>
        <v>12.085000000020955</v>
      </c>
      <c r="G16">
        <f>G15</f>
        <v>-23.53000000002794</v>
      </c>
      <c r="H16">
        <f>H15</f>
        <v>1.5599999999976717</v>
      </c>
    </row>
    <row r="17" spans="1:11" x14ac:dyDescent="0.25">
      <c r="A17" t="s">
        <v>16</v>
      </c>
      <c r="B17" t="s">
        <v>66</v>
      </c>
      <c r="C17">
        <v>3</v>
      </c>
      <c r="D17">
        <v>14.48499999998603</v>
      </c>
      <c r="E17">
        <v>21.958999999973457</v>
      </c>
      <c r="G17">
        <v>-10.85999999998603</v>
      </c>
      <c r="H17">
        <v>9.4899999999906868</v>
      </c>
    </row>
    <row r="18" spans="1:11" x14ac:dyDescent="0.25">
      <c r="A18" t="s">
        <v>16</v>
      </c>
      <c r="C18">
        <f>C17+0.7</f>
        <v>3.7</v>
      </c>
      <c r="D18">
        <f>D17</f>
        <v>14.48499999998603</v>
      </c>
      <c r="E18">
        <f>E17</f>
        <v>21.958999999973457</v>
      </c>
      <c r="F18">
        <f>D18-D14</f>
        <v>20.689000000013039</v>
      </c>
      <c r="G18">
        <f>G17</f>
        <v>-10.85999999998603</v>
      </c>
      <c r="H18">
        <f>H17</f>
        <v>9.4899999999906868</v>
      </c>
      <c r="J18">
        <f>D18-D14-E18</f>
        <v>-1.2699999999604188</v>
      </c>
      <c r="K18">
        <f>E18-D18</f>
        <v>7.4739999999874271</v>
      </c>
    </row>
    <row r="19" spans="1:11" x14ac:dyDescent="0.25">
      <c r="A19" t="s">
        <v>17</v>
      </c>
      <c r="B19" t="s">
        <v>39</v>
      </c>
      <c r="C19">
        <v>0</v>
      </c>
      <c r="D19">
        <v>0</v>
      </c>
      <c r="E19">
        <v>0</v>
      </c>
      <c r="G19">
        <v>0</v>
      </c>
      <c r="H19">
        <v>0</v>
      </c>
    </row>
    <row r="20" spans="1:11" x14ac:dyDescent="0.25">
      <c r="A20" t="s">
        <v>17</v>
      </c>
      <c r="C20">
        <f>C19+0.7</f>
        <v>0.7</v>
      </c>
      <c r="D20">
        <f>D19</f>
        <v>0</v>
      </c>
      <c r="E20">
        <v>0</v>
      </c>
      <c r="G20">
        <f>G19</f>
        <v>0</v>
      </c>
      <c r="H20">
        <v>0</v>
      </c>
    </row>
    <row r="21" spans="1:11" x14ac:dyDescent="0.25">
      <c r="A21" t="s">
        <v>17</v>
      </c>
      <c r="B21" t="s">
        <v>40</v>
      </c>
      <c r="C21">
        <v>1</v>
      </c>
      <c r="D21">
        <v>-4.0329999999376014</v>
      </c>
      <c r="E21">
        <v>0</v>
      </c>
      <c r="G21">
        <v>-15.879999999946449</v>
      </c>
      <c r="H21">
        <v>0</v>
      </c>
    </row>
    <row r="22" spans="1:11" x14ac:dyDescent="0.25">
      <c r="A22" t="s">
        <v>17</v>
      </c>
      <c r="C22">
        <f>C21+0.7</f>
        <v>1.7</v>
      </c>
      <c r="D22">
        <f>D21</f>
        <v>-4.0329999999376014</v>
      </c>
      <c r="E22">
        <f>E19</f>
        <v>0</v>
      </c>
      <c r="G22">
        <f>G21</f>
        <v>-15.879999999946449</v>
      </c>
      <c r="H22">
        <f>H19</f>
        <v>0</v>
      </c>
    </row>
    <row r="23" spans="1:11" x14ac:dyDescent="0.25">
      <c r="A23" t="s">
        <v>17</v>
      </c>
      <c r="B23" t="s">
        <v>53</v>
      </c>
      <c r="C23">
        <v>2</v>
      </c>
      <c r="D23">
        <v>-0.66799999994691461</v>
      </c>
      <c r="E23">
        <v>6.8289999999979045</v>
      </c>
      <c r="G23">
        <v>-25.149999999965075</v>
      </c>
      <c r="H23">
        <v>-4.7300000000104774</v>
      </c>
    </row>
    <row r="24" spans="1:11" x14ac:dyDescent="0.25">
      <c r="A24" t="s">
        <v>17</v>
      </c>
      <c r="C24">
        <f>C23+0.7</f>
        <v>2.7</v>
      </c>
      <c r="D24">
        <f>D23</f>
        <v>-0.66799999994691461</v>
      </c>
      <c r="E24">
        <f>E23</f>
        <v>6.8289999999979045</v>
      </c>
      <c r="G24">
        <f>G23</f>
        <v>-25.149999999965075</v>
      </c>
      <c r="H24">
        <f>H23</f>
        <v>-4.7300000000104774</v>
      </c>
    </row>
    <row r="25" spans="1:11" x14ac:dyDescent="0.25">
      <c r="A25" t="s">
        <v>17</v>
      </c>
      <c r="B25" t="s">
        <v>66</v>
      </c>
      <c r="C25">
        <v>3</v>
      </c>
      <c r="D25">
        <v>20.172000000020489</v>
      </c>
      <c r="E25">
        <v>25.298000000009779</v>
      </c>
      <c r="G25">
        <v>-3.3899999999557622</v>
      </c>
      <c r="H25">
        <v>13.209999999991851</v>
      </c>
    </row>
    <row r="26" spans="1:11" x14ac:dyDescent="0.25">
      <c r="A26" t="s">
        <v>17</v>
      </c>
      <c r="C26">
        <f>C25+0.7</f>
        <v>3.7</v>
      </c>
      <c r="D26">
        <f>D25</f>
        <v>20.172000000020489</v>
      </c>
      <c r="E26">
        <f>E25</f>
        <v>25.298000000009779</v>
      </c>
      <c r="F26">
        <f>D26-D22</f>
        <v>24.20499999995809</v>
      </c>
      <c r="G26">
        <f>G25</f>
        <v>-3.3899999999557622</v>
      </c>
      <c r="H26">
        <f>H25</f>
        <v>13.209999999991851</v>
      </c>
      <c r="J26">
        <f>D26-D22-E26</f>
        <v>-1.0930000000516884</v>
      </c>
      <c r="K26">
        <f>E26-D26</f>
        <v>5.1259999999892898</v>
      </c>
    </row>
    <row r="27" spans="1:11" x14ac:dyDescent="0.25">
      <c r="A27" t="s">
        <v>18</v>
      </c>
      <c r="B27" t="s">
        <v>39</v>
      </c>
      <c r="C27">
        <v>0</v>
      </c>
      <c r="D27">
        <v>0</v>
      </c>
      <c r="E27">
        <v>0</v>
      </c>
      <c r="G27">
        <v>0</v>
      </c>
      <c r="H27">
        <v>0</v>
      </c>
    </row>
    <row r="28" spans="1:11" x14ac:dyDescent="0.25">
      <c r="A28" t="s">
        <v>18</v>
      </c>
      <c r="C28">
        <f>C27+0.7</f>
        <v>0.7</v>
      </c>
      <c r="D28">
        <f>D27</f>
        <v>0</v>
      </c>
      <c r="E28">
        <v>0</v>
      </c>
      <c r="G28">
        <f>G27</f>
        <v>0</v>
      </c>
      <c r="H28">
        <v>0</v>
      </c>
    </row>
    <row r="29" spans="1:11" x14ac:dyDescent="0.25">
      <c r="A29" t="s">
        <v>18</v>
      </c>
      <c r="B29" t="s">
        <v>40</v>
      </c>
      <c r="C29">
        <v>1</v>
      </c>
      <c r="D29">
        <v>-1.7810000000172295</v>
      </c>
      <c r="E29">
        <v>0</v>
      </c>
      <c r="G29">
        <v>-13.940000000002328</v>
      </c>
      <c r="H29">
        <v>0</v>
      </c>
    </row>
    <row r="30" spans="1:11" x14ac:dyDescent="0.25">
      <c r="A30" t="s">
        <v>18</v>
      </c>
      <c r="C30">
        <f>C29+0.7</f>
        <v>1.7</v>
      </c>
      <c r="D30">
        <f>D29</f>
        <v>-1.7810000000172295</v>
      </c>
      <c r="E30">
        <f>E27</f>
        <v>0</v>
      </c>
      <c r="G30">
        <f>G29</f>
        <v>-13.940000000002328</v>
      </c>
      <c r="H30">
        <f>H27</f>
        <v>0</v>
      </c>
    </row>
    <row r="31" spans="1:11" x14ac:dyDescent="0.25">
      <c r="A31" t="s">
        <v>18</v>
      </c>
      <c r="B31" t="s">
        <v>53</v>
      </c>
      <c r="C31">
        <v>2</v>
      </c>
      <c r="D31">
        <v>2.5669999999809079</v>
      </c>
      <c r="E31">
        <v>8.029999999969732</v>
      </c>
      <c r="G31">
        <v>-22.840000000025611</v>
      </c>
      <c r="H31">
        <v>-2.4899999999906868</v>
      </c>
    </row>
    <row r="32" spans="1:11" x14ac:dyDescent="0.25">
      <c r="A32" t="s">
        <v>18</v>
      </c>
      <c r="C32">
        <f>C31+0.7</f>
        <v>2.7</v>
      </c>
      <c r="D32">
        <f>D31</f>
        <v>2.5669999999809079</v>
      </c>
      <c r="E32">
        <f>E31</f>
        <v>8.029999999969732</v>
      </c>
      <c r="G32">
        <f>G31</f>
        <v>-22.840000000025611</v>
      </c>
      <c r="H32">
        <f>H31</f>
        <v>-2.4899999999906868</v>
      </c>
    </row>
    <row r="33" spans="1:11" x14ac:dyDescent="0.25">
      <c r="A33" t="s">
        <v>18</v>
      </c>
      <c r="B33" t="s">
        <v>66</v>
      </c>
      <c r="C33">
        <v>3</v>
      </c>
      <c r="D33">
        <v>19.536000000021886</v>
      </c>
      <c r="E33">
        <v>26.058000000019092</v>
      </c>
      <c r="G33">
        <v>-4.9799999999813735</v>
      </c>
      <c r="H33">
        <v>13.790000000037253</v>
      </c>
    </row>
    <row r="34" spans="1:11" x14ac:dyDescent="0.25">
      <c r="A34" t="s">
        <v>18</v>
      </c>
      <c r="C34">
        <f>C33+0.7</f>
        <v>3.7</v>
      </c>
      <c r="D34">
        <f>D33</f>
        <v>19.536000000021886</v>
      </c>
      <c r="E34">
        <f>E33</f>
        <v>26.058000000019092</v>
      </c>
      <c r="F34">
        <f>D34-D30</f>
        <v>21.317000000039116</v>
      </c>
      <c r="G34">
        <f>G33</f>
        <v>-4.9799999999813735</v>
      </c>
      <c r="H34">
        <f>H33</f>
        <v>13.790000000037253</v>
      </c>
      <c r="J34">
        <f>D34-D30-E34</f>
        <v>-4.7409999999799766</v>
      </c>
      <c r="K34">
        <f>E34-D34</f>
        <v>6.521999999997206</v>
      </c>
    </row>
  </sheetData>
  <sortState ref="A2:N209">
    <sortCondition ref="A2:A209"/>
    <sortCondition ref="C2:C209"/>
    <sortCondition ref="D2:D209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" zoomScale="60" zoomScaleNormal="60" workbookViewId="0">
      <selection activeCell="J17" sqref="J17"/>
    </sheetView>
  </sheetViews>
  <sheetFormatPr defaultRowHeight="15" x14ac:dyDescent="0.25"/>
  <cols>
    <col min="2" max="2" width="72.85546875" bestFit="1" customWidth="1"/>
    <col min="4" max="4" width="11.5703125" customWidth="1"/>
  </cols>
  <sheetData>
    <row r="1" spans="1:11" ht="123.75" customHeight="1" x14ac:dyDescent="0.25">
      <c r="D1" s="5" t="s">
        <v>68</v>
      </c>
      <c r="E1" s="5" t="s">
        <v>68</v>
      </c>
      <c r="G1" s="5" t="s">
        <v>67</v>
      </c>
      <c r="H1" s="5" t="s">
        <v>67</v>
      </c>
    </row>
    <row r="2" spans="1:11" x14ac:dyDescent="0.25">
      <c r="D2" t="s">
        <v>69</v>
      </c>
      <c r="E2" t="s">
        <v>70</v>
      </c>
      <c r="G2" t="s">
        <v>69</v>
      </c>
      <c r="H2" t="s">
        <v>70</v>
      </c>
    </row>
    <row r="3" spans="1:11" x14ac:dyDescent="0.25">
      <c r="A3" t="s">
        <v>13</v>
      </c>
      <c r="B3" t="s">
        <v>39</v>
      </c>
      <c r="C3">
        <v>0</v>
      </c>
      <c r="D3">
        <v>0</v>
      </c>
      <c r="E3">
        <v>0</v>
      </c>
      <c r="G3">
        <v>0</v>
      </c>
      <c r="H3">
        <v>0</v>
      </c>
    </row>
    <row r="4" spans="1:11" x14ac:dyDescent="0.25">
      <c r="A4" t="s">
        <v>13</v>
      </c>
      <c r="C4">
        <f>C3+0.7</f>
        <v>0.7</v>
      </c>
      <c r="D4">
        <f>D3</f>
        <v>0</v>
      </c>
      <c r="E4">
        <v>0</v>
      </c>
      <c r="G4">
        <f>G3</f>
        <v>0</v>
      </c>
      <c r="H4">
        <v>0</v>
      </c>
    </row>
    <row r="5" spans="1:11" x14ac:dyDescent="0.25">
      <c r="A5" t="s">
        <v>13</v>
      </c>
      <c r="B5" t="s">
        <v>40</v>
      </c>
      <c r="C5">
        <v>1</v>
      </c>
      <c r="D5">
        <v>-4.0819999999366701</v>
      </c>
      <c r="E5">
        <v>0</v>
      </c>
      <c r="G5">
        <v>-14.999999999941792</v>
      </c>
      <c r="H5">
        <v>0</v>
      </c>
    </row>
    <row r="6" spans="1:11" x14ac:dyDescent="0.25">
      <c r="A6" t="s">
        <v>13</v>
      </c>
      <c r="C6">
        <f>C5+0.7</f>
        <v>1.7</v>
      </c>
      <c r="D6">
        <f>D5</f>
        <v>-4.0819999999366701</v>
      </c>
      <c r="E6">
        <f>E3</f>
        <v>0</v>
      </c>
      <c r="G6">
        <f>G5</f>
        <v>-14.999999999941792</v>
      </c>
      <c r="H6">
        <f>H3</f>
        <v>0</v>
      </c>
    </row>
    <row r="7" spans="1:11" x14ac:dyDescent="0.25">
      <c r="A7" t="s">
        <v>13</v>
      </c>
      <c r="B7" t="s">
        <v>53</v>
      </c>
      <c r="C7">
        <v>2</v>
      </c>
      <c r="D7">
        <v>1.6099999999860302</v>
      </c>
      <c r="E7">
        <v>8.75700000001234</v>
      </c>
      <c r="G7">
        <v>-21.419999999983702</v>
      </c>
      <c r="H7">
        <v>-0.95999999999185093</v>
      </c>
    </row>
    <row r="8" spans="1:11" x14ac:dyDescent="0.25">
      <c r="A8" t="s">
        <v>13</v>
      </c>
      <c r="C8">
        <f>C7+0.7</f>
        <v>2.7</v>
      </c>
      <c r="D8">
        <f>D7</f>
        <v>1.6099999999860302</v>
      </c>
      <c r="E8">
        <f>E7</f>
        <v>8.75700000001234</v>
      </c>
      <c r="G8">
        <f>G7</f>
        <v>-21.419999999983702</v>
      </c>
      <c r="H8">
        <f>H7</f>
        <v>-0.95999999999185093</v>
      </c>
    </row>
    <row r="9" spans="1:11" x14ac:dyDescent="0.25">
      <c r="A9" t="s">
        <v>13</v>
      </c>
      <c r="B9" t="s">
        <v>66</v>
      </c>
      <c r="C9">
        <v>3</v>
      </c>
      <c r="D9">
        <v>19.218999999982771</v>
      </c>
      <c r="E9">
        <v>24.657999999995809</v>
      </c>
      <c r="G9">
        <v>-4.7399999999906868</v>
      </c>
      <c r="H9">
        <v>11.869999999995343</v>
      </c>
    </row>
    <row r="10" spans="1:11" x14ac:dyDescent="0.25">
      <c r="A10" t="s">
        <v>13</v>
      </c>
      <c r="C10">
        <f>C9+0.7</f>
        <v>3.7</v>
      </c>
      <c r="D10">
        <f>D9</f>
        <v>19.218999999982771</v>
      </c>
      <c r="E10">
        <f>E9</f>
        <v>24.657999999995809</v>
      </c>
      <c r="G10">
        <f>G9</f>
        <v>-4.7399999999906868</v>
      </c>
      <c r="H10">
        <f>H9</f>
        <v>11.869999999995343</v>
      </c>
      <c r="J10">
        <f>D10-D6-E10</f>
        <v>-1.3570000000763685</v>
      </c>
      <c r="K10">
        <f>E10-D10</f>
        <v>5.4390000000130385</v>
      </c>
    </row>
    <row r="11" spans="1:11" x14ac:dyDescent="0.25">
      <c r="A11" t="s">
        <v>19</v>
      </c>
      <c r="B11" t="s">
        <v>39</v>
      </c>
      <c r="C11">
        <v>0</v>
      </c>
      <c r="D11">
        <v>0</v>
      </c>
      <c r="E11">
        <v>0</v>
      </c>
      <c r="G11">
        <v>0</v>
      </c>
      <c r="H11">
        <v>0</v>
      </c>
    </row>
    <row r="12" spans="1:11" x14ac:dyDescent="0.25">
      <c r="A12" t="s">
        <v>19</v>
      </c>
      <c r="C12">
        <f>C11+0.7</f>
        <v>0.7</v>
      </c>
      <c r="D12">
        <f>D11</f>
        <v>0</v>
      </c>
      <c r="E12">
        <v>0</v>
      </c>
      <c r="G12">
        <f>G11</f>
        <v>0</v>
      </c>
      <c r="H12">
        <v>0</v>
      </c>
    </row>
    <row r="13" spans="1:11" x14ac:dyDescent="0.25">
      <c r="A13" t="s">
        <v>19</v>
      </c>
      <c r="B13" t="s">
        <v>40</v>
      </c>
      <c r="C13">
        <v>1</v>
      </c>
      <c r="D13">
        <v>-6.2040000000270084</v>
      </c>
      <c r="E13">
        <v>0</v>
      </c>
      <c r="G13">
        <v>-18.369999999995343</v>
      </c>
      <c r="H13">
        <v>0</v>
      </c>
    </row>
    <row r="14" spans="1:11" x14ac:dyDescent="0.25">
      <c r="A14" t="s">
        <v>19</v>
      </c>
      <c r="C14">
        <f>C13+0.7</f>
        <v>1.7</v>
      </c>
      <c r="D14">
        <f>D13</f>
        <v>-6.2040000000270084</v>
      </c>
      <c r="E14">
        <f>E11</f>
        <v>0</v>
      </c>
      <c r="G14">
        <f>G13</f>
        <v>-18.369999999995343</v>
      </c>
      <c r="H14">
        <f>H11</f>
        <v>0</v>
      </c>
    </row>
    <row r="15" spans="1:11" x14ac:dyDescent="0.25">
      <c r="A15" t="s">
        <v>19</v>
      </c>
      <c r="B15" t="s">
        <v>53</v>
      </c>
      <c r="C15">
        <v>2</v>
      </c>
      <c r="D15">
        <v>-1.5439999999944121</v>
      </c>
      <c r="E15">
        <v>11.809000000008382</v>
      </c>
      <c r="G15">
        <v>-25.539999999920838</v>
      </c>
      <c r="H15">
        <v>1.9699999999720603</v>
      </c>
    </row>
    <row r="16" spans="1:11" x14ac:dyDescent="0.25">
      <c r="A16" t="s">
        <v>19</v>
      </c>
      <c r="C16">
        <f>C15+0.7</f>
        <v>2.7</v>
      </c>
      <c r="D16">
        <f>D15</f>
        <v>-1.5439999999944121</v>
      </c>
      <c r="E16">
        <f>E15</f>
        <v>11.809000000008382</v>
      </c>
      <c r="G16">
        <f>G15</f>
        <v>-25.539999999920838</v>
      </c>
      <c r="H16">
        <f>H15</f>
        <v>1.9699999999720603</v>
      </c>
    </row>
    <row r="17" spans="1:11" x14ac:dyDescent="0.25">
      <c r="A17" t="s">
        <v>19</v>
      </c>
      <c r="B17" t="s">
        <v>66</v>
      </c>
      <c r="C17">
        <v>3</v>
      </c>
      <c r="D17">
        <v>13.90500000002794</v>
      </c>
      <c r="E17">
        <v>21.060000000055879</v>
      </c>
      <c r="G17">
        <v>-11.709999999962747</v>
      </c>
      <c r="H17">
        <v>7.9500000000116415</v>
      </c>
    </row>
    <row r="18" spans="1:11" x14ac:dyDescent="0.25">
      <c r="A18" t="s">
        <v>19</v>
      </c>
      <c r="C18">
        <f>C17+0.7</f>
        <v>3.7</v>
      </c>
      <c r="D18">
        <f>D17</f>
        <v>13.90500000002794</v>
      </c>
      <c r="E18">
        <f>E17</f>
        <v>21.060000000055879</v>
      </c>
      <c r="G18">
        <f>G17</f>
        <v>-11.709999999962747</v>
      </c>
      <c r="H18">
        <f>H17</f>
        <v>7.9500000000116415</v>
      </c>
      <c r="J18">
        <f>D18-D14-E18</f>
        <v>-0.95100000000093132</v>
      </c>
      <c r="K18">
        <f>E18-D18</f>
        <v>7.1550000000279397</v>
      </c>
    </row>
    <row r="19" spans="1:11" x14ac:dyDescent="0.25">
      <c r="A19" t="s">
        <v>20</v>
      </c>
      <c r="B19" t="s">
        <v>39</v>
      </c>
      <c r="C19">
        <v>0</v>
      </c>
      <c r="D19">
        <v>0</v>
      </c>
      <c r="E19">
        <v>0</v>
      </c>
      <c r="G19">
        <v>0</v>
      </c>
      <c r="H19">
        <v>0</v>
      </c>
    </row>
    <row r="20" spans="1:11" x14ac:dyDescent="0.25">
      <c r="A20" t="s">
        <v>20</v>
      </c>
      <c r="C20">
        <f>C19+0.7</f>
        <v>0.7</v>
      </c>
      <c r="D20">
        <f>D19</f>
        <v>0</v>
      </c>
      <c r="E20">
        <v>0</v>
      </c>
      <c r="G20">
        <f>G19</f>
        <v>0</v>
      </c>
      <c r="H20">
        <v>0</v>
      </c>
    </row>
    <row r="21" spans="1:11" x14ac:dyDescent="0.25">
      <c r="A21" t="s">
        <v>20</v>
      </c>
      <c r="B21" t="s">
        <v>40</v>
      </c>
      <c r="C21">
        <v>1</v>
      </c>
      <c r="D21">
        <v>-4.032999999995809</v>
      </c>
      <c r="E21">
        <v>0</v>
      </c>
      <c r="G21">
        <v>-15.880000000004657</v>
      </c>
      <c r="H21">
        <v>0</v>
      </c>
    </row>
    <row r="22" spans="1:11" x14ac:dyDescent="0.25">
      <c r="A22" t="s">
        <v>20</v>
      </c>
      <c r="C22">
        <f>C21+0.7</f>
        <v>1.7</v>
      </c>
      <c r="D22">
        <f>D21</f>
        <v>-4.032999999995809</v>
      </c>
      <c r="E22">
        <f>E19</f>
        <v>0</v>
      </c>
      <c r="G22">
        <f>G21</f>
        <v>-15.880000000004657</v>
      </c>
      <c r="H22">
        <f>H19</f>
        <v>0</v>
      </c>
    </row>
    <row r="23" spans="1:11" x14ac:dyDescent="0.25">
      <c r="A23" t="s">
        <v>20</v>
      </c>
      <c r="B23" t="s">
        <v>53</v>
      </c>
      <c r="C23">
        <v>2</v>
      </c>
      <c r="D23">
        <v>2.3149999999441206</v>
      </c>
      <c r="E23">
        <v>9.6929999999993015</v>
      </c>
      <c r="G23">
        <v>-21.28000000002794</v>
      </c>
      <c r="H23">
        <v>0.38000000000465661</v>
      </c>
    </row>
    <row r="24" spans="1:11" x14ac:dyDescent="0.25">
      <c r="A24" t="s">
        <v>20</v>
      </c>
      <c r="C24">
        <f>C23+0.7</f>
        <v>2.7</v>
      </c>
      <c r="D24">
        <f>D23</f>
        <v>2.3149999999441206</v>
      </c>
      <c r="E24">
        <f>E23</f>
        <v>9.6929999999993015</v>
      </c>
      <c r="G24">
        <f>G23</f>
        <v>-21.28000000002794</v>
      </c>
      <c r="H24">
        <f>H23</f>
        <v>0.38000000000465661</v>
      </c>
    </row>
    <row r="25" spans="1:11" x14ac:dyDescent="0.25">
      <c r="A25" t="s">
        <v>20</v>
      </c>
      <c r="B25" t="s">
        <v>66</v>
      </c>
      <c r="C25">
        <v>3</v>
      </c>
      <c r="D25">
        <v>20.036999999952968</v>
      </c>
      <c r="E25">
        <v>25.010999999969499</v>
      </c>
      <c r="G25">
        <v>-4.1600000000325963</v>
      </c>
      <c r="H25">
        <v>12.299999999988358</v>
      </c>
    </row>
    <row r="26" spans="1:11" x14ac:dyDescent="0.25">
      <c r="A26" t="s">
        <v>20</v>
      </c>
      <c r="C26">
        <f>C25+0.7</f>
        <v>3.7</v>
      </c>
      <c r="D26">
        <f>D25</f>
        <v>20.036999999952968</v>
      </c>
      <c r="E26">
        <f>E25</f>
        <v>25.010999999969499</v>
      </c>
      <c r="G26">
        <f>G25</f>
        <v>-4.1600000000325963</v>
      </c>
      <c r="H26">
        <f>H25</f>
        <v>12.299999999988358</v>
      </c>
      <c r="J26">
        <f>D26-D22-E26</f>
        <v>-0.94100000002072193</v>
      </c>
      <c r="K26">
        <f>E26-D26</f>
        <v>4.974000000016531</v>
      </c>
    </row>
    <row r="27" spans="1:11" x14ac:dyDescent="0.25">
      <c r="A27" t="s">
        <v>21</v>
      </c>
      <c r="B27" t="s">
        <v>39</v>
      </c>
      <c r="C27">
        <v>0</v>
      </c>
      <c r="D27">
        <v>0</v>
      </c>
      <c r="E27">
        <v>0</v>
      </c>
      <c r="G27">
        <v>0</v>
      </c>
      <c r="H27">
        <v>0</v>
      </c>
    </row>
    <row r="28" spans="1:11" x14ac:dyDescent="0.25">
      <c r="A28" t="s">
        <v>21</v>
      </c>
      <c r="C28">
        <f>C27+0.7</f>
        <v>0.7</v>
      </c>
      <c r="D28">
        <f>D27</f>
        <v>0</v>
      </c>
      <c r="E28">
        <v>0</v>
      </c>
      <c r="G28">
        <f>G27</f>
        <v>0</v>
      </c>
      <c r="H28">
        <v>0</v>
      </c>
    </row>
    <row r="29" spans="1:11" x14ac:dyDescent="0.25">
      <c r="A29" t="s">
        <v>21</v>
      </c>
      <c r="B29" t="s">
        <v>40</v>
      </c>
      <c r="C29">
        <v>1</v>
      </c>
      <c r="D29">
        <v>-1.7810000000172295</v>
      </c>
      <c r="E29">
        <v>0</v>
      </c>
      <c r="G29">
        <v>-13.940000000002328</v>
      </c>
      <c r="H29">
        <v>0</v>
      </c>
    </row>
    <row r="30" spans="1:11" x14ac:dyDescent="0.25">
      <c r="A30" t="s">
        <v>21</v>
      </c>
      <c r="C30">
        <f>C29+0.7</f>
        <v>1.7</v>
      </c>
      <c r="D30">
        <f>D29</f>
        <v>-1.7810000000172295</v>
      </c>
      <c r="E30">
        <f>E27</f>
        <v>0</v>
      </c>
      <c r="G30">
        <f>G29</f>
        <v>-13.940000000002328</v>
      </c>
      <c r="H30">
        <f>H27</f>
        <v>0</v>
      </c>
    </row>
    <row r="31" spans="1:11" x14ac:dyDescent="0.25">
      <c r="A31" t="s">
        <v>21</v>
      </c>
      <c r="B31" t="s">
        <v>53</v>
      </c>
      <c r="C31">
        <v>2</v>
      </c>
      <c r="D31">
        <v>5.0059999999939464</v>
      </c>
      <c r="E31">
        <v>10.509000000020023</v>
      </c>
      <c r="G31">
        <v>-20.489999999990687</v>
      </c>
      <c r="H31">
        <v>1.1100000000442378</v>
      </c>
    </row>
    <row r="32" spans="1:11" x14ac:dyDescent="0.25">
      <c r="A32" t="s">
        <v>21</v>
      </c>
      <c r="C32">
        <f>C31+0.7</f>
        <v>2.7</v>
      </c>
      <c r="D32">
        <f>D31</f>
        <v>5.0059999999939464</v>
      </c>
      <c r="E32">
        <f>E31</f>
        <v>10.509000000020023</v>
      </c>
      <c r="G32">
        <f>G31</f>
        <v>-20.489999999990687</v>
      </c>
      <c r="H32">
        <f>H31</f>
        <v>1.1100000000442378</v>
      </c>
    </row>
    <row r="33" spans="1:11" x14ac:dyDescent="0.25">
      <c r="A33" t="s">
        <v>21</v>
      </c>
      <c r="B33" t="s">
        <v>66</v>
      </c>
      <c r="C33">
        <v>3</v>
      </c>
      <c r="D33">
        <v>18.913999999989755</v>
      </c>
      <c r="E33">
        <v>25.062000000034459</v>
      </c>
      <c r="G33">
        <v>-6.1900000000023283</v>
      </c>
      <c r="H33">
        <v>12.590000000025611</v>
      </c>
    </row>
    <row r="34" spans="1:11" x14ac:dyDescent="0.25">
      <c r="A34" t="s">
        <v>21</v>
      </c>
      <c r="C34">
        <f>C33+0.7</f>
        <v>3.7</v>
      </c>
      <c r="D34">
        <f>D33</f>
        <v>18.913999999989755</v>
      </c>
      <c r="E34">
        <f>E33</f>
        <v>25.062000000034459</v>
      </c>
      <c r="G34">
        <f>G33</f>
        <v>-6.1900000000023283</v>
      </c>
      <c r="H34">
        <f>H33</f>
        <v>12.590000000025611</v>
      </c>
      <c r="J34">
        <f>D34-D30-E34</f>
        <v>-4.367000000027474</v>
      </c>
      <c r="K34">
        <f>E34-D34</f>
        <v>6.1480000000447035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" zoomScale="60" zoomScaleNormal="60" workbookViewId="0">
      <selection activeCell="J8" sqref="J8"/>
    </sheetView>
  </sheetViews>
  <sheetFormatPr defaultRowHeight="15" x14ac:dyDescent="0.25"/>
  <cols>
    <col min="2" max="2" width="72.85546875" bestFit="1" customWidth="1"/>
    <col min="4" max="4" width="11.5703125" customWidth="1"/>
  </cols>
  <sheetData>
    <row r="1" spans="1:11" ht="123.75" customHeight="1" x14ac:dyDescent="0.25">
      <c r="D1" s="5" t="s">
        <v>68</v>
      </c>
      <c r="E1" s="5" t="s">
        <v>68</v>
      </c>
      <c r="G1" s="5" t="s">
        <v>67</v>
      </c>
      <c r="H1" s="5" t="s">
        <v>67</v>
      </c>
    </row>
    <row r="2" spans="1:11" x14ac:dyDescent="0.25">
      <c r="D2" t="s">
        <v>69</v>
      </c>
      <c r="E2" t="s">
        <v>70</v>
      </c>
      <c r="G2" t="s">
        <v>69</v>
      </c>
      <c r="H2" t="s">
        <v>70</v>
      </c>
    </row>
    <row r="3" spans="1:11" x14ac:dyDescent="0.25">
      <c r="A3" t="s">
        <v>14</v>
      </c>
      <c r="B3" t="s">
        <v>39</v>
      </c>
      <c r="C3">
        <v>0</v>
      </c>
      <c r="D3">
        <v>0</v>
      </c>
      <c r="E3">
        <v>0</v>
      </c>
      <c r="G3">
        <v>0</v>
      </c>
      <c r="H3">
        <v>0</v>
      </c>
    </row>
    <row r="4" spans="1:11" x14ac:dyDescent="0.25">
      <c r="A4" t="s">
        <v>14</v>
      </c>
      <c r="C4">
        <f>C3+0.7</f>
        <v>0.7</v>
      </c>
      <c r="D4">
        <f>D3</f>
        <v>0</v>
      </c>
      <c r="E4">
        <v>0</v>
      </c>
      <c r="G4">
        <f>G3</f>
        <v>0</v>
      </c>
      <c r="H4">
        <v>0</v>
      </c>
    </row>
    <row r="5" spans="1:11" x14ac:dyDescent="0.25">
      <c r="A5" t="s">
        <v>14</v>
      </c>
      <c r="B5" t="s">
        <v>40</v>
      </c>
      <c r="C5">
        <v>1</v>
      </c>
      <c r="D5">
        <v>-4.0820000000530854</v>
      </c>
      <c r="E5">
        <v>0</v>
      </c>
      <c r="G5">
        <v>-15</v>
      </c>
      <c r="H5">
        <v>0</v>
      </c>
    </row>
    <row r="6" spans="1:11" x14ac:dyDescent="0.25">
      <c r="A6" t="s">
        <v>14</v>
      </c>
      <c r="C6">
        <f>C5+0.7</f>
        <v>1.7</v>
      </c>
      <c r="D6">
        <f>D5</f>
        <v>-4.0820000000530854</v>
      </c>
      <c r="E6">
        <f>E3</f>
        <v>0</v>
      </c>
      <c r="G6">
        <f>G5</f>
        <v>-15</v>
      </c>
      <c r="H6">
        <f>H3</f>
        <v>0</v>
      </c>
    </row>
    <row r="7" spans="1:11" x14ac:dyDescent="0.25">
      <c r="A7" t="s">
        <v>14</v>
      </c>
      <c r="B7" t="s">
        <v>53</v>
      </c>
      <c r="C7">
        <v>2</v>
      </c>
      <c r="D7">
        <v>7.0839999999734573</v>
      </c>
      <c r="E7">
        <v>10.710000000079162</v>
      </c>
      <c r="G7">
        <v>-17.080000000016298</v>
      </c>
      <c r="H7">
        <v>2.2900000000372529</v>
      </c>
    </row>
    <row r="8" spans="1:11" x14ac:dyDescent="0.25">
      <c r="A8" t="s">
        <v>14</v>
      </c>
      <c r="C8">
        <f>C7+0.7</f>
        <v>2.7</v>
      </c>
      <c r="D8">
        <f>D7</f>
        <v>7.0839999999734573</v>
      </c>
      <c r="E8">
        <f>E7</f>
        <v>10.710000000079162</v>
      </c>
      <c r="G8">
        <f>G7</f>
        <v>-17.080000000016298</v>
      </c>
      <c r="H8">
        <f>H7</f>
        <v>2.2900000000372529</v>
      </c>
    </row>
    <row r="9" spans="1:11" x14ac:dyDescent="0.25">
      <c r="A9" t="s">
        <v>14</v>
      </c>
      <c r="B9" t="s">
        <v>66</v>
      </c>
      <c r="C9">
        <v>3</v>
      </c>
      <c r="D9">
        <v>24.299999999988358</v>
      </c>
      <c r="E9">
        <v>24.845000000030268</v>
      </c>
      <c r="G9">
        <v>-2.0100000000093132</v>
      </c>
      <c r="H9">
        <v>12.5</v>
      </c>
    </row>
    <row r="10" spans="1:11" x14ac:dyDescent="0.25">
      <c r="A10" t="s">
        <v>14</v>
      </c>
      <c r="C10">
        <f>C9+0.7</f>
        <v>3.7</v>
      </c>
      <c r="D10">
        <f>D9</f>
        <v>24.299999999988358</v>
      </c>
      <c r="E10">
        <f>E9</f>
        <v>24.845000000030268</v>
      </c>
      <c r="G10">
        <f>G9</f>
        <v>-2.0100000000093132</v>
      </c>
      <c r="H10">
        <f>H9</f>
        <v>12.5</v>
      </c>
      <c r="J10">
        <f>D10-D6-E10</f>
        <v>3.5370000000111759</v>
      </c>
      <c r="K10">
        <f>E10-D10</f>
        <v>0.54500000004190952</v>
      </c>
    </row>
    <row r="11" spans="1:11" x14ac:dyDescent="0.25">
      <c r="A11" t="s">
        <v>22</v>
      </c>
      <c r="B11" t="s">
        <v>39</v>
      </c>
      <c r="C11">
        <v>0</v>
      </c>
      <c r="D11">
        <v>0</v>
      </c>
      <c r="E11">
        <v>0</v>
      </c>
      <c r="G11">
        <v>0</v>
      </c>
      <c r="H11">
        <v>0</v>
      </c>
    </row>
    <row r="12" spans="1:11" x14ac:dyDescent="0.25">
      <c r="A12" t="s">
        <v>22</v>
      </c>
      <c r="C12">
        <f>C11+0.7</f>
        <v>0.7</v>
      </c>
      <c r="D12">
        <f>D11</f>
        <v>0</v>
      </c>
      <c r="E12">
        <v>0</v>
      </c>
      <c r="G12">
        <f>G11</f>
        <v>0</v>
      </c>
      <c r="H12">
        <v>0</v>
      </c>
    </row>
    <row r="13" spans="1:11" x14ac:dyDescent="0.25">
      <c r="A13" t="s">
        <v>22</v>
      </c>
      <c r="B13" t="s">
        <v>40</v>
      </c>
      <c r="C13">
        <v>1</v>
      </c>
      <c r="D13">
        <v>-6.203999999910593</v>
      </c>
      <c r="E13">
        <v>0</v>
      </c>
      <c r="G13">
        <v>-18.369999999878928</v>
      </c>
      <c r="H13">
        <v>0</v>
      </c>
    </row>
    <row r="14" spans="1:11" x14ac:dyDescent="0.25">
      <c r="A14" t="s">
        <v>22</v>
      </c>
      <c r="C14">
        <f>C13+0.7</f>
        <v>1.7</v>
      </c>
      <c r="D14">
        <f>D13</f>
        <v>-6.203999999910593</v>
      </c>
      <c r="E14">
        <f>E11</f>
        <v>0</v>
      </c>
      <c r="G14">
        <f>G13</f>
        <v>-18.369999999878928</v>
      </c>
      <c r="H14">
        <f>H11</f>
        <v>0</v>
      </c>
    </row>
    <row r="15" spans="1:11" x14ac:dyDescent="0.25">
      <c r="A15" t="s">
        <v>22</v>
      </c>
      <c r="B15" t="s">
        <v>53</v>
      </c>
      <c r="C15">
        <v>2</v>
      </c>
      <c r="D15">
        <v>0.74700000009033829</v>
      </c>
      <c r="E15">
        <v>12.816999999980908</v>
      </c>
      <c r="G15">
        <v>-25.249999999883585</v>
      </c>
      <c r="H15">
        <v>1.8099999999976717</v>
      </c>
    </row>
    <row r="16" spans="1:11" x14ac:dyDescent="0.25">
      <c r="A16" t="s">
        <v>22</v>
      </c>
      <c r="C16">
        <f>C15+0.7</f>
        <v>2.7</v>
      </c>
      <c r="D16">
        <f>D15</f>
        <v>0.74700000009033829</v>
      </c>
      <c r="E16">
        <f>E15</f>
        <v>12.816999999980908</v>
      </c>
      <c r="G16">
        <f>G15</f>
        <v>-25.249999999883585</v>
      </c>
      <c r="H16">
        <f>H15</f>
        <v>1.8099999999976717</v>
      </c>
    </row>
    <row r="17" spans="1:11" x14ac:dyDescent="0.25">
      <c r="A17" t="s">
        <v>22</v>
      </c>
      <c r="B17" t="s">
        <v>66</v>
      </c>
      <c r="C17">
        <v>3</v>
      </c>
      <c r="D17">
        <v>18.12300000002142</v>
      </c>
      <c r="E17">
        <v>22.533000000054017</v>
      </c>
      <c r="G17">
        <v>-8.6199999998789281</v>
      </c>
      <c r="H17">
        <v>9.7100000000209548</v>
      </c>
    </row>
    <row r="18" spans="1:11" x14ac:dyDescent="0.25">
      <c r="A18" t="s">
        <v>22</v>
      </c>
      <c r="C18">
        <f>C17+0.7</f>
        <v>3.7</v>
      </c>
      <c r="D18">
        <f>D17</f>
        <v>18.12300000002142</v>
      </c>
      <c r="E18">
        <f>E17</f>
        <v>22.533000000054017</v>
      </c>
      <c r="G18">
        <f>G17</f>
        <v>-8.6199999998789281</v>
      </c>
      <c r="H18">
        <f>H17</f>
        <v>9.7100000000209548</v>
      </c>
      <c r="J18">
        <f>D18-D14-E18</f>
        <v>1.7939999998779967</v>
      </c>
      <c r="K18">
        <f>E18-D18</f>
        <v>4.4100000000325963</v>
      </c>
    </row>
    <row r="19" spans="1:11" x14ac:dyDescent="0.25">
      <c r="A19" t="s">
        <v>23</v>
      </c>
      <c r="B19" t="s">
        <v>39</v>
      </c>
      <c r="C19">
        <v>0</v>
      </c>
      <c r="D19">
        <v>0</v>
      </c>
      <c r="E19">
        <v>0</v>
      </c>
      <c r="G19">
        <v>0</v>
      </c>
      <c r="H19">
        <v>0</v>
      </c>
    </row>
    <row r="20" spans="1:11" x14ac:dyDescent="0.25">
      <c r="A20" t="s">
        <v>23</v>
      </c>
      <c r="C20">
        <f>C19+0.7</f>
        <v>0.7</v>
      </c>
      <c r="D20">
        <f>D19</f>
        <v>0</v>
      </c>
      <c r="E20">
        <v>0</v>
      </c>
      <c r="G20">
        <f>G19</f>
        <v>0</v>
      </c>
      <c r="H20">
        <v>0</v>
      </c>
    </row>
    <row r="21" spans="1:11" x14ac:dyDescent="0.25">
      <c r="A21" t="s">
        <v>23</v>
      </c>
      <c r="B21" t="s">
        <v>40</v>
      </c>
      <c r="C21">
        <v>1</v>
      </c>
      <c r="D21">
        <v>-4.0329999999376014</v>
      </c>
      <c r="E21">
        <v>0</v>
      </c>
      <c r="G21">
        <v>-15.880000000004657</v>
      </c>
      <c r="H21">
        <v>0</v>
      </c>
    </row>
    <row r="22" spans="1:11" x14ac:dyDescent="0.25">
      <c r="A22" t="s">
        <v>23</v>
      </c>
      <c r="C22">
        <f>C21+0.7</f>
        <v>1.7</v>
      </c>
      <c r="D22">
        <f>D21</f>
        <v>-4.0329999999376014</v>
      </c>
      <c r="E22">
        <f>E19</f>
        <v>0</v>
      </c>
      <c r="G22">
        <f>G21</f>
        <v>-15.880000000004657</v>
      </c>
      <c r="H22">
        <f>H19</f>
        <v>0</v>
      </c>
    </row>
    <row r="23" spans="1:11" x14ac:dyDescent="0.25">
      <c r="A23" t="s">
        <v>23</v>
      </c>
      <c r="B23" t="s">
        <v>53</v>
      </c>
      <c r="C23">
        <v>2</v>
      </c>
      <c r="D23">
        <v>5.4000000000232831</v>
      </c>
      <c r="E23">
        <v>12.478999999992084</v>
      </c>
      <c r="G23">
        <v>-18.450000000069849</v>
      </c>
      <c r="H23">
        <v>2.6000000000349246</v>
      </c>
    </row>
    <row r="24" spans="1:11" x14ac:dyDescent="0.25">
      <c r="A24" t="s">
        <v>23</v>
      </c>
      <c r="C24">
        <f>C23+0.7</f>
        <v>2.7</v>
      </c>
      <c r="D24">
        <f>D23</f>
        <v>5.4000000000232831</v>
      </c>
      <c r="E24">
        <f>E23</f>
        <v>12.478999999992084</v>
      </c>
      <c r="G24">
        <f>G23</f>
        <v>-18.450000000069849</v>
      </c>
      <c r="H24">
        <f>H23</f>
        <v>2.6000000000349246</v>
      </c>
    </row>
    <row r="25" spans="1:11" x14ac:dyDescent="0.25">
      <c r="A25" t="s">
        <v>23</v>
      </c>
      <c r="B25" t="s">
        <v>66</v>
      </c>
      <c r="C25">
        <v>3</v>
      </c>
      <c r="D25">
        <v>21.570999999996275</v>
      </c>
      <c r="E25">
        <v>24.996999999973923</v>
      </c>
      <c r="G25">
        <v>-2.1300000000046566</v>
      </c>
      <c r="H25">
        <v>12.510000000009313</v>
      </c>
    </row>
    <row r="26" spans="1:11" x14ac:dyDescent="0.25">
      <c r="A26" t="s">
        <v>23</v>
      </c>
      <c r="C26">
        <f>C25+0.7</f>
        <v>3.7</v>
      </c>
      <c r="D26">
        <f>D25</f>
        <v>21.570999999996275</v>
      </c>
      <c r="E26">
        <f>E25</f>
        <v>24.996999999973923</v>
      </c>
      <c r="G26">
        <f>G25</f>
        <v>-2.1300000000046566</v>
      </c>
      <c r="H26">
        <f>H25</f>
        <v>12.510000000009313</v>
      </c>
      <c r="J26">
        <f>D26-D22-E26</f>
        <v>0.60699999995995313</v>
      </c>
      <c r="K26">
        <f>E26-D26</f>
        <v>3.4259999999776483</v>
      </c>
    </row>
    <row r="27" spans="1:11" x14ac:dyDescent="0.25">
      <c r="A27" t="s">
        <v>24</v>
      </c>
      <c r="B27" t="s">
        <v>39</v>
      </c>
      <c r="C27">
        <v>0</v>
      </c>
      <c r="D27">
        <v>0</v>
      </c>
      <c r="E27">
        <v>0</v>
      </c>
      <c r="G27">
        <v>0</v>
      </c>
      <c r="H27">
        <v>0</v>
      </c>
    </row>
    <row r="28" spans="1:11" x14ac:dyDescent="0.25">
      <c r="A28" t="s">
        <v>24</v>
      </c>
      <c r="C28">
        <f>C27+0.7</f>
        <v>0.7</v>
      </c>
      <c r="D28">
        <f>D27</f>
        <v>0</v>
      </c>
      <c r="E28">
        <v>0</v>
      </c>
      <c r="G28">
        <f>G27</f>
        <v>0</v>
      </c>
      <c r="H28">
        <v>0</v>
      </c>
    </row>
    <row r="29" spans="1:11" x14ac:dyDescent="0.25">
      <c r="A29" t="s">
        <v>24</v>
      </c>
      <c r="B29" t="s">
        <v>40</v>
      </c>
      <c r="C29">
        <v>1</v>
      </c>
      <c r="D29">
        <v>-1.7809999999590218</v>
      </c>
      <c r="E29">
        <v>0</v>
      </c>
      <c r="G29">
        <v>-13.940000000060536</v>
      </c>
      <c r="H29">
        <v>0</v>
      </c>
    </row>
    <row r="30" spans="1:11" x14ac:dyDescent="0.25">
      <c r="A30" t="s">
        <v>24</v>
      </c>
      <c r="C30">
        <f>C29+0.7</f>
        <v>1.7</v>
      </c>
      <c r="D30">
        <f>D29</f>
        <v>-1.7809999999590218</v>
      </c>
      <c r="E30">
        <f>E27</f>
        <v>0</v>
      </c>
      <c r="G30">
        <f>G29</f>
        <v>-13.940000000060536</v>
      </c>
      <c r="H30">
        <f>H27</f>
        <v>0</v>
      </c>
    </row>
    <row r="31" spans="1:11" x14ac:dyDescent="0.25">
      <c r="A31" t="s">
        <v>24</v>
      </c>
      <c r="B31" t="s">
        <v>53</v>
      </c>
      <c r="C31">
        <v>2</v>
      </c>
      <c r="D31">
        <v>8.2870000000111759</v>
      </c>
      <c r="E31">
        <v>12.716000000014901</v>
      </c>
      <c r="G31">
        <v>-17.89000000001397</v>
      </c>
      <c r="H31">
        <v>3.5800000000162981</v>
      </c>
    </row>
    <row r="32" spans="1:11" x14ac:dyDescent="0.25">
      <c r="A32" t="s">
        <v>24</v>
      </c>
      <c r="C32">
        <f>C31+0.7</f>
        <v>2.7</v>
      </c>
      <c r="D32">
        <f>D31</f>
        <v>8.2870000000111759</v>
      </c>
      <c r="E32">
        <f>E31</f>
        <v>12.716000000014901</v>
      </c>
      <c r="G32">
        <f>G31</f>
        <v>-17.89000000001397</v>
      </c>
      <c r="H32">
        <f>H31</f>
        <v>3.5800000000162981</v>
      </c>
    </row>
    <row r="33" spans="1:11" x14ac:dyDescent="0.25">
      <c r="A33" t="s">
        <v>24</v>
      </c>
      <c r="B33" t="s">
        <v>66</v>
      </c>
      <c r="C33">
        <v>3</v>
      </c>
      <c r="D33">
        <v>22.26300000003539</v>
      </c>
      <c r="E33">
        <v>28.259000000020023</v>
      </c>
      <c r="G33">
        <v>-3.6600000000325963</v>
      </c>
      <c r="H33">
        <v>13.78000000002794</v>
      </c>
    </row>
    <row r="34" spans="1:11" x14ac:dyDescent="0.25">
      <c r="A34" t="s">
        <v>24</v>
      </c>
      <c r="C34">
        <f>C33+0.7</f>
        <v>3.7</v>
      </c>
      <c r="D34">
        <f>D33</f>
        <v>22.26300000003539</v>
      </c>
      <c r="E34">
        <f>E33</f>
        <v>28.259000000020023</v>
      </c>
      <c r="G34">
        <f>G33</f>
        <v>-3.6600000000325963</v>
      </c>
      <c r="H34">
        <f>H33</f>
        <v>13.78000000002794</v>
      </c>
      <c r="J34">
        <f>D34-D30-E34</f>
        <v>-4.2150000000256114</v>
      </c>
      <c r="K34">
        <f>E34-D34</f>
        <v>5.9959999999846332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60" zoomScaleNormal="60" workbookViewId="0">
      <selection activeCell="K3" sqref="K3"/>
    </sheetView>
  </sheetViews>
  <sheetFormatPr defaultRowHeight="15" x14ac:dyDescent="0.25"/>
  <cols>
    <col min="2" max="2" width="72.85546875" bestFit="1" customWidth="1"/>
    <col min="4" max="4" width="11.5703125" customWidth="1"/>
  </cols>
  <sheetData>
    <row r="1" spans="1:11" ht="123.75" customHeight="1" x14ac:dyDescent="0.25">
      <c r="D1" s="5" t="s">
        <v>68</v>
      </c>
      <c r="E1" s="5" t="s">
        <v>68</v>
      </c>
      <c r="G1" s="5" t="s">
        <v>67</v>
      </c>
      <c r="H1" s="5" t="s">
        <v>67</v>
      </c>
    </row>
    <row r="2" spans="1:11" x14ac:dyDescent="0.25">
      <c r="D2" t="s">
        <v>69</v>
      </c>
      <c r="E2" t="s">
        <v>70</v>
      </c>
      <c r="G2" t="s">
        <v>69</v>
      </c>
      <c r="H2" t="s">
        <v>70</v>
      </c>
    </row>
    <row r="3" spans="1:11" x14ac:dyDescent="0.25">
      <c r="A3" t="s">
        <v>15</v>
      </c>
      <c r="B3" t="s">
        <v>39</v>
      </c>
      <c r="C3">
        <v>0</v>
      </c>
      <c r="D3">
        <v>0</v>
      </c>
      <c r="E3">
        <v>0</v>
      </c>
      <c r="G3">
        <v>0</v>
      </c>
      <c r="H3">
        <v>0</v>
      </c>
    </row>
    <row r="4" spans="1:11" x14ac:dyDescent="0.25">
      <c r="A4" t="s">
        <v>15</v>
      </c>
      <c r="C4">
        <f>C3+0.7</f>
        <v>0.7</v>
      </c>
      <c r="D4">
        <f>D3</f>
        <v>0</v>
      </c>
      <c r="E4">
        <v>0</v>
      </c>
      <c r="G4">
        <f>G3</f>
        <v>0</v>
      </c>
      <c r="H4">
        <v>0</v>
      </c>
    </row>
    <row r="5" spans="1:11" x14ac:dyDescent="0.25">
      <c r="A5" t="s">
        <v>15</v>
      </c>
      <c r="B5" t="s">
        <v>40</v>
      </c>
      <c r="C5">
        <v>1</v>
      </c>
      <c r="D5">
        <v>-4.0820000000530854</v>
      </c>
      <c r="E5">
        <v>0</v>
      </c>
      <c r="G5">
        <v>-15</v>
      </c>
      <c r="H5">
        <v>0</v>
      </c>
    </row>
    <row r="6" spans="1:11" x14ac:dyDescent="0.25">
      <c r="A6" t="s">
        <v>15</v>
      </c>
      <c r="C6">
        <f>C5+0.7</f>
        <v>1.7</v>
      </c>
      <c r="D6">
        <f>D5</f>
        <v>-4.0820000000530854</v>
      </c>
      <c r="E6">
        <f>E3</f>
        <v>0</v>
      </c>
      <c r="G6">
        <f>G5</f>
        <v>-15</v>
      </c>
      <c r="H6">
        <f>H3</f>
        <v>0</v>
      </c>
    </row>
    <row r="7" spans="1:11" x14ac:dyDescent="0.25">
      <c r="A7" t="s">
        <v>15</v>
      </c>
      <c r="B7" t="s">
        <v>53</v>
      </c>
      <c r="C7">
        <v>2</v>
      </c>
      <c r="D7">
        <v>5.6129999998956919</v>
      </c>
      <c r="E7">
        <v>8.9770000000135042</v>
      </c>
      <c r="G7">
        <v>-18.270000000018626</v>
      </c>
      <c r="H7">
        <v>1.4299999999930151</v>
      </c>
    </row>
    <row r="8" spans="1:11" x14ac:dyDescent="0.25">
      <c r="A8" t="s">
        <v>15</v>
      </c>
      <c r="C8">
        <f>C7+0.7</f>
        <v>2.7</v>
      </c>
      <c r="D8">
        <f>D7</f>
        <v>5.6129999998956919</v>
      </c>
      <c r="E8">
        <f>E7</f>
        <v>8.9770000000135042</v>
      </c>
      <c r="G8">
        <f>G7</f>
        <v>-18.270000000018626</v>
      </c>
      <c r="H8">
        <f>H7</f>
        <v>1.4299999999930151</v>
      </c>
    </row>
    <row r="9" spans="1:11" x14ac:dyDescent="0.25">
      <c r="A9" t="s">
        <v>15</v>
      </c>
      <c r="B9" t="s">
        <v>66</v>
      </c>
      <c r="C9">
        <v>3</v>
      </c>
      <c r="D9">
        <v>23.934000000008382</v>
      </c>
      <c r="E9">
        <v>25.180000000051223</v>
      </c>
      <c r="G9">
        <v>-2.0100000000093132</v>
      </c>
      <c r="H9">
        <v>12.410000000032596</v>
      </c>
    </row>
    <row r="10" spans="1:11" x14ac:dyDescent="0.25">
      <c r="A10" t="s">
        <v>15</v>
      </c>
      <c r="C10">
        <f>C9+0.7</f>
        <v>3.7</v>
      </c>
      <c r="D10">
        <f>D9</f>
        <v>23.934000000008382</v>
      </c>
      <c r="E10">
        <f>E9</f>
        <v>25.180000000051223</v>
      </c>
      <c r="G10">
        <f>G9</f>
        <v>-2.0100000000093132</v>
      </c>
      <c r="H10">
        <f>H9</f>
        <v>12.410000000032596</v>
      </c>
      <c r="J10">
        <f>D10-D6-E10</f>
        <v>2.8360000000102445</v>
      </c>
      <c r="K10">
        <f>E10-D10</f>
        <v>1.2460000000428408</v>
      </c>
    </row>
    <row r="11" spans="1:11" x14ac:dyDescent="0.25">
      <c r="A11" t="s">
        <v>27</v>
      </c>
      <c r="B11" t="s">
        <v>39</v>
      </c>
      <c r="C11">
        <v>0</v>
      </c>
      <c r="D11">
        <v>0</v>
      </c>
      <c r="E11">
        <v>0</v>
      </c>
      <c r="G11">
        <v>0</v>
      </c>
      <c r="H11">
        <v>0</v>
      </c>
    </row>
    <row r="12" spans="1:11" x14ac:dyDescent="0.25">
      <c r="A12" t="s">
        <v>27</v>
      </c>
      <c r="C12">
        <f>C11+0.7</f>
        <v>0.7</v>
      </c>
      <c r="D12">
        <f>D11</f>
        <v>0</v>
      </c>
      <c r="E12">
        <v>0</v>
      </c>
      <c r="G12">
        <f>G11</f>
        <v>0</v>
      </c>
      <c r="H12">
        <v>0</v>
      </c>
    </row>
    <row r="13" spans="1:11" x14ac:dyDescent="0.25">
      <c r="A13" t="s">
        <v>27</v>
      </c>
      <c r="B13" t="s">
        <v>40</v>
      </c>
      <c r="C13">
        <v>1</v>
      </c>
      <c r="D13">
        <v>-6.2040000000270084</v>
      </c>
      <c r="E13">
        <v>0</v>
      </c>
      <c r="G13">
        <v>-18.369999999995343</v>
      </c>
      <c r="H13">
        <v>0</v>
      </c>
    </row>
    <row r="14" spans="1:11" x14ac:dyDescent="0.25">
      <c r="A14" t="s">
        <v>27</v>
      </c>
      <c r="C14">
        <f>C13+0.7</f>
        <v>1.7</v>
      </c>
      <c r="D14">
        <f>D13</f>
        <v>-6.2040000000270084</v>
      </c>
      <c r="E14">
        <f>E11</f>
        <v>0</v>
      </c>
      <c r="G14">
        <f>G13</f>
        <v>-18.369999999995343</v>
      </c>
      <c r="H14">
        <f>H11</f>
        <v>0</v>
      </c>
    </row>
    <row r="15" spans="1:11" x14ac:dyDescent="0.25">
      <c r="A15" t="s">
        <v>27</v>
      </c>
      <c r="B15" t="s">
        <v>53</v>
      </c>
      <c r="C15">
        <v>2</v>
      </c>
      <c r="D15">
        <v>1.7699999999022111</v>
      </c>
      <c r="E15">
        <v>10.778999999864027</v>
      </c>
      <c r="G15">
        <v>-22.460000000079162</v>
      </c>
      <c r="H15">
        <v>1.7199999999720603</v>
      </c>
    </row>
    <row r="16" spans="1:11" x14ac:dyDescent="0.25">
      <c r="A16" t="s">
        <v>27</v>
      </c>
      <c r="C16">
        <f>C15+0.7</f>
        <v>2.7</v>
      </c>
      <c r="D16">
        <f>D15</f>
        <v>1.7699999999022111</v>
      </c>
      <c r="E16">
        <f>E15</f>
        <v>10.778999999864027</v>
      </c>
      <c r="G16">
        <f>G15</f>
        <v>-22.460000000079162</v>
      </c>
      <c r="H16">
        <f>H15</f>
        <v>1.7199999999720603</v>
      </c>
    </row>
    <row r="17" spans="1:11" x14ac:dyDescent="0.25">
      <c r="A17" t="s">
        <v>27</v>
      </c>
      <c r="B17" t="s">
        <v>66</v>
      </c>
      <c r="C17">
        <v>3</v>
      </c>
      <c r="D17">
        <v>16.97199999995064</v>
      </c>
      <c r="E17">
        <v>22.726999999955297</v>
      </c>
      <c r="G17">
        <v>-8.8599999999860302</v>
      </c>
      <c r="H17">
        <v>9.4499999999534339</v>
      </c>
    </row>
    <row r="18" spans="1:11" x14ac:dyDescent="0.25">
      <c r="A18" t="s">
        <v>27</v>
      </c>
      <c r="C18">
        <f>C17+0.7</f>
        <v>3.7</v>
      </c>
      <c r="D18">
        <f>D17</f>
        <v>16.97199999995064</v>
      </c>
      <c r="E18">
        <f>E17</f>
        <v>22.726999999955297</v>
      </c>
      <c r="G18">
        <f>G17</f>
        <v>-8.8599999999860302</v>
      </c>
      <c r="H18">
        <f>H17</f>
        <v>9.4499999999534339</v>
      </c>
      <c r="J18">
        <f>D18-D14-E18</f>
        <v>0.44900000002235174</v>
      </c>
      <c r="K18">
        <f>E18-D18</f>
        <v>5.7550000000046566</v>
      </c>
    </row>
    <row r="19" spans="1:11" x14ac:dyDescent="0.25">
      <c r="A19" t="s">
        <v>25</v>
      </c>
      <c r="B19" t="s">
        <v>39</v>
      </c>
      <c r="C19">
        <v>0</v>
      </c>
      <c r="D19">
        <v>0</v>
      </c>
      <c r="E19">
        <v>0</v>
      </c>
      <c r="G19">
        <v>0</v>
      </c>
      <c r="H19">
        <v>0</v>
      </c>
    </row>
    <row r="20" spans="1:11" x14ac:dyDescent="0.25">
      <c r="A20" t="s">
        <v>25</v>
      </c>
      <c r="C20">
        <f>C19+0.7</f>
        <v>0.7</v>
      </c>
      <c r="D20">
        <f>D19</f>
        <v>0</v>
      </c>
      <c r="E20">
        <v>0</v>
      </c>
      <c r="G20">
        <f>G19</f>
        <v>0</v>
      </c>
      <c r="H20">
        <v>0</v>
      </c>
    </row>
    <row r="21" spans="1:11" x14ac:dyDescent="0.25">
      <c r="A21" t="s">
        <v>25</v>
      </c>
      <c r="B21" t="s">
        <v>40</v>
      </c>
      <c r="C21">
        <v>1</v>
      </c>
      <c r="D21">
        <v>-4.0329999999376014</v>
      </c>
      <c r="E21">
        <v>0</v>
      </c>
      <c r="G21">
        <v>-15.880000000004657</v>
      </c>
      <c r="H21">
        <v>0</v>
      </c>
    </row>
    <row r="22" spans="1:11" x14ac:dyDescent="0.25">
      <c r="A22" t="s">
        <v>25</v>
      </c>
      <c r="C22">
        <f>C21+0.7</f>
        <v>1.7</v>
      </c>
      <c r="D22">
        <f>D21</f>
        <v>-4.0329999999376014</v>
      </c>
      <c r="E22">
        <f>E19</f>
        <v>0</v>
      </c>
      <c r="G22">
        <f>G21</f>
        <v>-15.880000000004657</v>
      </c>
      <c r="H22">
        <f>H19</f>
        <v>0</v>
      </c>
    </row>
    <row r="23" spans="1:11" x14ac:dyDescent="0.25">
      <c r="A23" t="s">
        <v>25</v>
      </c>
      <c r="B23" t="s">
        <v>53</v>
      </c>
      <c r="C23">
        <v>2</v>
      </c>
      <c r="D23">
        <v>5.8639999999431893</v>
      </c>
      <c r="E23">
        <v>13.897999999986496</v>
      </c>
      <c r="G23">
        <v>-19.550000000046566</v>
      </c>
      <c r="H23">
        <v>2.6799999999930151</v>
      </c>
    </row>
    <row r="24" spans="1:11" x14ac:dyDescent="0.25">
      <c r="A24" t="s">
        <v>25</v>
      </c>
      <c r="C24">
        <f>C23+0.7</f>
        <v>2.7</v>
      </c>
      <c r="D24">
        <f>D23</f>
        <v>5.8639999999431893</v>
      </c>
      <c r="E24">
        <f>E23</f>
        <v>13.897999999986496</v>
      </c>
      <c r="G24">
        <f>G23</f>
        <v>-19.550000000046566</v>
      </c>
      <c r="H24">
        <f>H23</f>
        <v>2.6799999999930151</v>
      </c>
    </row>
    <row r="25" spans="1:11" x14ac:dyDescent="0.25">
      <c r="A25" t="s">
        <v>25</v>
      </c>
      <c r="B25" t="s">
        <v>66</v>
      </c>
      <c r="C25">
        <v>3</v>
      </c>
      <c r="D25">
        <v>21.288000000058673</v>
      </c>
      <c r="E25">
        <v>25.688999999954831</v>
      </c>
      <c r="G25">
        <v>-2.0999999999767169</v>
      </c>
      <c r="H25">
        <v>12.789999999979045</v>
      </c>
    </row>
    <row r="26" spans="1:11" x14ac:dyDescent="0.25">
      <c r="A26" t="s">
        <v>25</v>
      </c>
      <c r="C26">
        <f>C25+0.7</f>
        <v>3.7</v>
      </c>
      <c r="D26">
        <f>D25</f>
        <v>21.288000000058673</v>
      </c>
      <c r="E26">
        <f>E25</f>
        <v>25.688999999954831</v>
      </c>
      <c r="G26">
        <f>G25</f>
        <v>-2.0999999999767169</v>
      </c>
      <c r="H26">
        <f>H25</f>
        <v>12.789999999979045</v>
      </c>
      <c r="J26">
        <f>D26-D22-E26</f>
        <v>-0.36799999995855615</v>
      </c>
      <c r="K26">
        <f>E26-D26</f>
        <v>4.4009999998961575</v>
      </c>
    </row>
    <row r="27" spans="1:11" x14ac:dyDescent="0.25">
      <c r="A27" t="s">
        <v>26</v>
      </c>
      <c r="B27" t="s">
        <v>39</v>
      </c>
      <c r="C27">
        <v>0</v>
      </c>
      <c r="D27">
        <v>0</v>
      </c>
      <c r="E27">
        <v>0</v>
      </c>
      <c r="G27">
        <v>0</v>
      </c>
      <c r="H27">
        <v>0</v>
      </c>
    </row>
    <row r="28" spans="1:11" x14ac:dyDescent="0.25">
      <c r="A28" t="s">
        <v>26</v>
      </c>
      <c r="C28">
        <f>C27+0.7</f>
        <v>0.7</v>
      </c>
      <c r="D28">
        <f>D27</f>
        <v>0</v>
      </c>
      <c r="E28">
        <v>0</v>
      </c>
      <c r="G28">
        <f>G27</f>
        <v>0</v>
      </c>
      <c r="H28">
        <v>0</v>
      </c>
    </row>
    <row r="29" spans="1:11" x14ac:dyDescent="0.25">
      <c r="A29" t="s">
        <v>26</v>
      </c>
      <c r="B29" t="s">
        <v>40</v>
      </c>
      <c r="C29">
        <v>1</v>
      </c>
      <c r="D29">
        <v>-1.7809999999590218</v>
      </c>
      <c r="E29">
        <v>0</v>
      </c>
      <c r="G29">
        <v>-13.939999999944121</v>
      </c>
      <c r="H29">
        <v>0</v>
      </c>
    </row>
    <row r="30" spans="1:11" x14ac:dyDescent="0.25">
      <c r="A30" t="s">
        <v>26</v>
      </c>
      <c r="C30">
        <f>C29+0.7</f>
        <v>1.7</v>
      </c>
      <c r="D30">
        <f>D29</f>
        <v>-1.7809999999590218</v>
      </c>
      <c r="E30">
        <f>E27</f>
        <v>0</v>
      </c>
      <c r="G30">
        <f>G29</f>
        <v>-13.939999999944121</v>
      </c>
      <c r="H30">
        <f>H27</f>
        <v>0</v>
      </c>
    </row>
    <row r="31" spans="1:11" x14ac:dyDescent="0.25">
      <c r="A31" t="s">
        <v>26</v>
      </c>
      <c r="B31" t="s">
        <v>53</v>
      </c>
      <c r="C31">
        <v>2</v>
      </c>
      <c r="D31">
        <v>7.3770000000949949</v>
      </c>
      <c r="E31">
        <v>16.589999999967404</v>
      </c>
      <c r="G31">
        <v>-19.289999999920838</v>
      </c>
      <c r="H31">
        <v>4.75</v>
      </c>
    </row>
    <row r="32" spans="1:11" x14ac:dyDescent="0.25">
      <c r="A32" t="s">
        <v>26</v>
      </c>
      <c r="C32">
        <f>C31+0.7</f>
        <v>2.7</v>
      </c>
      <c r="D32">
        <f>D31</f>
        <v>7.3770000000949949</v>
      </c>
      <c r="E32">
        <f>E31</f>
        <v>16.589999999967404</v>
      </c>
      <c r="G32">
        <f>G31</f>
        <v>-19.289999999920838</v>
      </c>
      <c r="H32">
        <f>H31</f>
        <v>4.75</v>
      </c>
    </row>
    <row r="33" spans="1:11" x14ac:dyDescent="0.25">
      <c r="A33" t="s">
        <v>26</v>
      </c>
      <c r="B33" t="s">
        <v>66</v>
      </c>
      <c r="C33">
        <v>3</v>
      </c>
      <c r="D33">
        <v>22.394000000087544</v>
      </c>
      <c r="E33">
        <v>27.34499999997206</v>
      </c>
      <c r="G33">
        <v>-3.909999999916181</v>
      </c>
      <c r="H33">
        <v>13.630000000004657</v>
      </c>
    </row>
    <row r="34" spans="1:11" x14ac:dyDescent="0.25">
      <c r="A34" t="s">
        <v>26</v>
      </c>
      <c r="C34">
        <f>C33+0.7</f>
        <v>3.7</v>
      </c>
      <c r="D34">
        <f>D33</f>
        <v>22.394000000087544</v>
      </c>
      <c r="E34">
        <f>E33</f>
        <v>27.34499999997206</v>
      </c>
      <c r="G34">
        <f>G33</f>
        <v>-3.909999999916181</v>
      </c>
      <c r="H34">
        <f>H33</f>
        <v>13.630000000004657</v>
      </c>
      <c r="J34">
        <f>D34-D30-E34</f>
        <v>-3.1699999999254942</v>
      </c>
      <c r="K34">
        <f>E34-D34</f>
        <v>4.950999999884516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zpbe_PBEPW91_</vt:lpstr>
      <vt:lpstr>Folha1</vt:lpstr>
      <vt:lpstr>Folha2</vt:lpstr>
      <vt:lpstr>Folha3</vt:lpstr>
      <vt:lpstr>Folha4</vt:lpstr>
      <vt:lpstr>graphs H-N3</vt:lpstr>
      <vt:lpstr>graphs CH3-N3</vt:lpstr>
      <vt:lpstr>graphs Ph-N3</vt:lpstr>
      <vt:lpstr>graphs MePh-N3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Silva</dc:creator>
  <cp:lastModifiedBy>Pedro Silva</cp:lastModifiedBy>
  <dcterms:created xsi:type="dcterms:W3CDTF">2017-06-15T09:40:52Z</dcterms:created>
  <dcterms:modified xsi:type="dcterms:W3CDTF">2017-10-07T09:24:11Z</dcterms:modified>
</cp:coreProperties>
</file>